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K75" i="24" s="1"/>
  <c r="G75" i="24"/>
  <c r="F75" i="24"/>
  <c r="E75" i="24"/>
  <c r="L74" i="24"/>
  <c r="H74" i="24" s="1"/>
  <c r="K74" i="24" s="1"/>
  <c r="I74" i="24"/>
  <c r="G74" i="24"/>
  <c r="F74" i="24"/>
  <c r="E74" i="24"/>
  <c r="L73" i="24"/>
  <c r="H73" i="24" s="1"/>
  <c r="G73" i="24"/>
  <c r="F73" i="24"/>
  <c r="E73" i="24"/>
  <c r="L72" i="24"/>
  <c r="H72" i="24" s="1"/>
  <c r="K72" i="24" s="1"/>
  <c r="J72" i="24"/>
  <c r="I72" i="24"/>
  <c r="G72" i="24"/>
  <c r="F72" i="24"/>
  <c r="E72" i="24"/>
  <c r="L71" i="24"/>
  <c r="H71" i="24" s="1"/>
  <c r="K71" i="24" s="1"/>
  <c r="G71" i="24"/>
  <c r="F71" i="24"/>
  <c r="E71" i="24"/>
  <c r="L70" i="24"/>
  <c r="H70" i="24" s="1"/>
  <c r="K70" i="24" s="1"/>
  <c r="G70" i="24"/>
  <c r="F70" i="24"/>
  <c r="E70" i="24"/>
  <c r="L69" i="24"/>
  <c r="H69" i="24" s="1"/>
  <c r="G69" i="24"/>
  <c r="F69" i="24"/>
  <c r="E69" i="24"/>
  <c r="L68" i="24"/>
  <c r="H68" i="24" s="1"/>
  <c r="K68" i="24" s="1"/>
  <c r="J68" i="24"/>
  <c r="I68" i="24"/>
  <c r="G68" i="24"/>
  <c r="F68" i="24"/>
  <c r="E68" i="24"/>
  <c r="L67" i="24"/>
  <c r="H67" i="24" s="1"/>
  <c r="K67" i="24" s="1"/>
  <c r="G67" i="24"/>
  <c r="F67" i="24"/>
  <c r="E67" i="24"/>
  <c r="L66" i="24"/>
  <c r="H66" i="24" s="1"/>
  <c r="K66" i="24" s="1"/>
  <c r="G66" i="24"/>
  <c r="F66" i="24"/>
  <c r="E66" i="24"/>
  <c r="L65" i="24"/>
  <c r="H65" i="24" s="1"/>
  <c r="G65" i="24"/>
  <c r="F65" i="24"/>
  <c r="E65" i="24"/>
  <c r="L64" i="24"/>
  <c r="H64" i="24" s="1"/>
  <c r="K64" i="24" s="1"/>
  <c r="J64" i="24"/>
  <c r="I64" i="24"/>
  <c r="G64" i="24"/>
  <c r="F64" i="24"/>
  <c r="E64" i="24"/>
  <c r="L63" i="24"/>
  <c r="H63" i="24" s="1"/>
  <c r="K63" i="24" s="1"/>
  <c r="G63" i="24"/>
  <c r="F63" i="24"/>
  <c r="E63" i="24"/>
  <c r="L62" i="24"/>
  <c r="H62" i="24" s="1"/>
  <c r="K62" i="24" s="1"/>
  <c r="G62" i="24"/>
  <c r="F62" i="24"/>
  <c r="E62" i="24"/>
  <c r="L61" i="24"/>
  <c r="H61" i="24" s="1"/>
  <c r="G61" i="24"/>
  <c r="F61" i="24"/>
  <c r="E61" i="24"/>
  <c r="L60" i="24"/>
  <c r="H60" i="24" s="1"/>
  <c r="K60" i="24" s="1"/>
  <c r="J60" i="24"/>
  <c r="I60" i="24"/>
  <c r="G60" i="24"/>
  <c r="F60" i="24"/>
  <c r="E60" i="24"/>
  <c r="L59" i="24"/>
  <c r="H59" i="24" s="1"/>
  <c r="K59" i="24" s="1"/>
  <c r="I59" i="24"/>
  <c r="G59" i="24"/>
  <c r="F59" i="24"/>
  <c r="E59" i="24"/>
  <c r="L58" i="24"/>
  <c r="H58" i="24" s="1"/>
  <c r="K58" i="24" s="1"/>
  <c r="G58" i="24"/>
  <c r="F58" i="24"/>
  <c r="E58" i="24"/>
  <c r="L57" i="24"/>
  <c r="H57" i="24" s="1"/>
  <c r="G57" i="24"/>
  <c r="F57" i="24"/>
  <c r="E57" i="24"/>
  <c r="L56" i="24"/>
  <c r="H56" i="24" s="1"/>
  <c r="K56" i="24" s="1"/>
  <c r="J56" i="24"/>
  <c r="I56" i="24"/>
  <c r="G56" i="24"/>
  <c r="F56" i="24"/>
  <c r="E56" i="24"/>
  <c r="L55" i="24"/>
  <c r="H55" i="24" s="1"/>
  <c r="K55" i="24" s="1"/>
  <c r="I55" i="24"/>
  <c r="G55" i="24"/>
  <c r="F55" i="24"/>
  <c r="E55" i="24"/>
  <c r="L54" i="24"/>
  <c r="H54" i="24" s="1"/>
  <c r="K54" i="24" s="1"/>
  <c r="G54" i="24"/>
  <c r="F54" i="24"/>
  <c r="E54" i="24"/>
  <c r="L53" i="24"/>
  <c r="H53" i="24" s="1"/>
  <c r="G53" i="24"/>
  <c r="F53" i="24"/>
  <c r="E53" i="24"/>
  <c r="L52" i="24"/>
  <c r="H52" i="24" s="1"/>
  <c r="K52" i="24" s="1"/>
  <c r="J52" i="24"/>
  <c r="I52" i="24"/>
  <c r="G52" i="24"/>
  <c r="F52" i="24"/>
  <c r="E52" i="24"/>
  <c r="L51" i="24"/>
  <c r="H51" i="24" s="1"/>
  <c r="K51" i="24" s="1"/>
  <c r="I51" i="24"/>
  <c r="G51" i="24"/>
  <c r="F51" i="24"/>
  <c r="E51" i="24"/>
  <c r="L44" i="24"/>
  <c r="I44" i="24"/>
  <c r="G44" i="24"/>
  <c r="F44" i="24"/>
  <c r="C44" i="24"/>
  <c r="M44" i="24" s="1"/>
  <c r="B44" i="24"/>
  <c r="D44" i="24" s="1"/>
  <c r="M43" i="24"/>
  <c r="K43" i="24"/>
  <c r="J43" i="24"/>
  <c r="C43" i="24"/>
  <c r="E43" i="24" s="1"/>
  <c r="B43" i="24"/>
  <c r="L42" i="24"/>
  <c r="I42" i="24"/>
  <c r="G42" i="24"/>
  <c r="F42" i="24"/>
  <c r="C42" i="24"/>
  <c r="M42" i="24" s="1"/>
  <c r="B42" i="24"/>
  <c r="D42" i="24" s="1"/>
  <c r="C41" i="24"/>
  <c r="B41" i="24"/>
  <c r="L40" i="24"/>
  <c r="I40" i="24"/>
  <c r="G40" i="24"/>
  <c r="F40" i="24"/>
  <c r="C40" i="24"/>
  <c r="M40" i="24" s="1"/>
  <c r="B40" i="24"/>
  <c r="D40" i="24" s="1"/>
  <c r="M36" i="24"/>
  <c r="L36" i="24"/>
  <c r="K36" i="24"/>
  <c r="J36" i="24"/>
  <c r="I36" i="24"/>
  <c r="H36" i="24"/>
  <c r="G36" i="24"/>
  <c r="F36" i="24"/>
  <c r="E36" i="24"/>
  <c r="D36" i="24"/>
  <c r="M26" i="24"/>
  <c r="K57" i="15"/>
  <c r="L57" i="15" s="1"/>
  <c r="C38" i="24"/>
  <c r="C37" i="24"/>
  <c r="C35" i="24"/>
  <c r="I35" i="24" s="1"/>
  <c r="C34" i="24"/>
  <c r="C33" i="24"/>
  <c r="C32" i="24"/>
  <c r="C31" i="24"/>
  <c r="C30" i="24"/>
  <c r="C29" i="24"/>
  <c r="C28" i="24"/>
  <c r="L28" i="24" s="1"/>
  <c r="C27" i="24"/>
  <c r="C26" i="24"/>
  <c r="C25" i="24"/>
  <c r="C24" i="24"/>
  <c r="C23" i="24"/>
  <c r="C22" i="24"/>
  <c r="C21" i="24"/>
  <c r="C20" i="24"/>
  <c r="C19" i="24"/>
  <c r="I19" i="24" s="1"/>
  <c r="C18" i="24"/>
  <c r="C17" i="24"/>
  <c r="C16" i="24"/>
  <c r="E16" i="24" s="1"/>
  <c r="C15" i="24"/>
  <c r="C9" i="24"/>
  <c r="C8" i="24"/>
  <c r="G8" i="24" s="1"/>
  <c r="C7" i="24"/>
  <c r="B39" i="24"/>
  <c r="J39" i="24" s="1"/>
  <c r="B38" i="24"/>
  <c r="B37" i="24"/>
  <c r="B35" i="24"/>
  <c r="B34" i="24"/>
  <c r="D34" i="24" s="1"/>
  <c r="B33" i="24"/>
  <c r="B32" i="24"/>
  <c r="B31" i="24"/>
  <c r="B30" i="24"/>
  <c r="B29" i="24"/>
  <c r="B28" i="24"/>
  <c r="B27" i="24"/>
  <c r="B26" i="24"/>
  <c r="B25" i="24"/>
  <c r="B24" i="24"/>
  <c r="B23" i="24"/>
  <c r="B22" i="24"/>
  <c r="B21" i="24"/>
  <c r="B20" i="24"/>
  <c r="B19" i="24"/>
  <c r="K19" i="24" s="1"/>
  <c r="B18" i="24"/>
  <c r="B17" i="24"/>
  <c r="B16" i="24"/>
  <c r="B15" i="24"/>
  <c r="B9" i="24"/>
  <c r="B8" i="24"/>
  <c r="B7" i="24"/>
  <c r="G28" i="24" l="1"/>
  <c r="L8" i="24"/>
  <c r="F7" i="24"/>
  <c r="D7" i="24"/>
  <c r="J7" i="24"/>
  <c r="K7" i="24"/>
  <c r="H7" i="24"/>
  <c r="K30" i="24"/>
  <c r="J30" i="24"/>
  <c r="H30" i="24"/>
  <c r="F30" i="24"/>
  <c r="D30" i="24"/>
  <c r="G21" i="24"/>
  <c r="M21" i="24"/>
  <c r="E21" i="24"/>
  <c r="L21" i="24"/>
  <c r="I21" i="24"/>
  <c r="F17" i="24"/>
  <c r="D17" i="24"/>
  <c r="J17" i="24"/>
  <c r="H17" i="24"/>
  <c r="K17" i="24"/>
  <c r="B14" i="24"/>
  <c r="B6" i="24"/>
  <c r="K24" i="24"/>
  <c r="J24" i="24"/>
  <c r="H24" i="24"/>
  <c r="F24" i="24"/>
  <c r="D24" i="24"/>
  <c r="K20" i="24"/>
  <c r="J20" i="24"/>
  <c r="H20" i="24"/>
  <c r="F20" i="24"/>
  <c r="D20" i="24"/>
  <c r="F21" i="24"/>
  <c r="D21" i="24"/>
  <c r="J21" i="24"/>
  <c r="K21" i="24"/>
  <c r="H21" i="24"/>
  <c r="G29" i="24"/>
  <c r="M29" i="24"/>
  <c r="E29" i="24"/>
  <c r="L29" i="24"/>
  <c r="I29" i="24"/>
  <c r="F25" i="24"/>
  <c r="D25" i="24"/>
  <c r="J25" i="24"/>
  <c r="K25" i="24"/>
  <c r="H25" i="24"/>
  <c r="K28" i="24"/>
  <c r="J28" i="24"/>
  <c r="H28" i="24"/>
  <c r="F28" i="24"/>
  <c r="D28" i="24"/>
  <c r="K22" i="24"/>
  <c r="J22" i="24"/>
  <c r="H22" i="24"/>
  <c r="F22" i="24"/>
  <c r="D22" i="24"/>
  <c r="K32" i="24"/>
  <c r="J32" i="24"/>
  <c r="H32" i="24"/>
  <c r="F32" i="24"/>
  <c r="D32" i="24"/>
  <c r="G23" i="24"/>
  <c r="M23" i="24"/>
  <c r="E23" i="24"/>
  <c r="L23" i="24"/>
  <c r="I23" i="24"/>
  <c r="F29" i="24"/>
  <c r="D29" i="24"/>
  <c r="J29" i="24"/>
  <c r="K29" i="24"/>
  <c r="H29" i="24"/>
  <c r="H37" i="24"/>
  <c r="F37" i="24"/>
  <c r="D37" i="24"/>
  <c r="J37" i="24"/>
  <c r="K37" i="24"/>
  <c r="M38" i="24"/>
  <c r="E38" i="24"/>
  <c r="L38" i="24"/>
  <c r="I38" i="24"/>
  <c r="G38" i="24"/>
  <c r="G25" i="24"/>
  <c r="M25" i="24"/>
  <c r="E25" i="24"/>
  <c r="L25" i="24"/>
  <c r="I25" i="24"/>
  <c r="K8" i="24"/>
  <c r="J8" i="24"/>
  <c r="H8" i="24"/>
  <c r="F8" i="24"/>
  <c r="D8" i="24"/>
  <c r="K16" i="24"/>
  <c r="J16" i="24"/>
  <c r="H16" i="24"/>
  <c r="F16" i="24"/>
  <c r="D16" i="24"/>
  <c r="F33" i="24"/>
  <c r="D33" i="24"/>
  <c r="J33" i="24"/>
  <c r="H33" i="24"/>
  <c r="K33" i="24"/>
  <c r="G17" i="24"/>
  <c r="M17" i="24"/>
  <c r="E17" i="24"/>
  <c r="L17" i="24"/>
  <c r="I17" i="24"/>
  <c r="I37" i="24"/>
  <c r="G37" i="24"/>
  <c r="L37" i="24"/>
  <c r="E37" i="24"/>
  <c r="K39" i="24"/>
  <c r="K18" i="24"/>
  <c r="J18" i="24"/>
  <c r="H18" i="24"/>
  <c r="F18" i="24"/>
  <c r="K34" i="24"/>
  <c r="J34" i="24"/>
  <c r="H34" i="24"/>
  <c r="F34" i="24"/>
  <c r="F35" i="24"/>
  <c r="D35" i="24"/>
  <c r="J35" i="24"/>
  <c r="H35" i="24"/>
  <c r="G7" i="24"/>
  <c r="M7" i="24"/>
  <c r="E7" i="24"/>
  <c r="L7" i="24"/>
  <c r="I7" i="24"/>
  <c r="I26" i="24"/>
  <c r="E26" i="24"/>
  <c r="G26" i="24"/>
  <c r="L26" i="24"/>
  <c r="H41" i="24"/>
  <c r="F41" i="24"/>
  <c r="D41" i="24"/>
  <c r="K41" i="24"/>
  <c r="J41" i="24"/>
  <c r="K61" i="24"/>
  <c r="I61" i="24"/>
  <c r="J61" i="24"/>
  <c r="F27" i="24"/>
  <c r="D27" i="24"/>
  <c r="J27" i="24"/>
  <c r="K27" i="24"/>
  <c r="H27" i="24"/>
  <c r="G33" i="24"/>
  <c r="M33" i="24"/>
  <c r="E33" i="24"/>
  <c r="L33" i="24"/>
  <c r="I33" i="24"/>
  <c r="K53" i="24"/>
  <c r="I53" i="24"/>
  <c r="J53" i="24"/>
  <c r="K65" i="24"/>
  <c r="I65" i="24"/>
  <c r="J65" i="24"/>
  <c r="G27" i="24"/>
  <c r="M27" i="24"/>
  <c r="E27" i="24"/>
  <c r="L27" i="24"/>
  <c r="I27" i="24"/>
  <c r="I8" i="24"/>
  <c r="M8" i="24"/>
  <c r="E8" i="24"/>
  <c r="C14" i="24"/>
  <c r="C6" i="24"/>
  <c r="I24" i="24"/>
  <c r="G24" i="24"/>
  <c r="E24" i="24"/>
  <c r="L24" i="24"/>
  <c r="I30" i="24"/>
  <c r="M30" i="24"/>
  <c r="L30" i="24"/>
  <c r="K35" i="24"/>
  <c r="B45" i="24"/>
  <c r="I18" i="24"/>
  <c r="M18" i="24"/>
  <c r="L18" i="24"/>
  <c r="G18" i="24"/>
  <c r="E18" i="24"/>
  <c r="I34" i="24"/>
  <c r="M34" i="24"/>
  <c r="L34" i="24"/>
  <c r="G34" i="24"/>
  <c r="E34" i="24"/>
  <c r="E30" i="24"/>
  <c r="K69" i="24"/>
  <c r="I69" i="24"/>
  <c r="J69" i="24"/>
  <c r="I20" i="24"/>
  <c r="M20" i="24"/>
  <c r="L20" i="24"/>
  <c r="G20" i="24"/>
  <c r="E20" i="24"/>
  <c r="F15" i="24"/>
  <c r="D15" i="24"/>
  <c r="J15" i="24"/>
  <c r="H15" i="24"/>
  <c r="K15" i="24"/>
  <c r="F23" i="24"/>
  <c r="D23" i="24"/>
  <c r="J23" i="24"/>
  <c r="K23" i="24"/>
  <c r="F31" i="24"/>
  <c r="D31" i="24"/>
  <c r="J31" i="24"/>
  <c r="H31" i="24"/>
  <c r="K31" i="24"/>
  <c r="G9" i="24"/>
  <c r="M9" i="24"/>
  <c r="E9" i="24"/>
  <c r="L9" i="24"/>
  <c r="I9" i="24"/>
  <c r="G15" i="24"/>
  <c r="M15" i="24"/>
  <c r="E15" i="24"/>
  <c r="L15" i="24"/>
  <c r="I15" i="24"/>
  <c r="I28" i="24"/>
  <c r="M28" i="24"/>
  <c r="E28" i="24"/>
  <c r="G31" i="24"/>
  <c r="M31" i="24"/>
  <c r="E31" i="24"/>
  <c r="L31" i="24"/>
  <c r="I31" i="24"/>
  <c r="H23" i="24"/>
  <c r="G30" i="24"/>
  <c r="K57" i="24"/>
  <c r="I57" i="24"/>
  <c r="J57" i="24"/>
  <c r="K26" i="24"/>
  <c r="J26" i="24"/>
  <c r="H26" i="24"/>
  <c r="F26" i="24"/>
  <c r="D26" i="24"/>
  <c r="G19" i="24"/>
  <c r="M19" i="24"/>
  <c r="E19" i="24"/>
  <c r="L19" i="24"/>
  <c r="G35" i="24"/>
  <c r="M35" i="24"/>
  <c r="E35" i="24"/>
  <c r="L35" i="24"/>
  <c r="M24" i="24"/>
  <c r="K73" i="24"/>
  <c r="K77" i="24" s="1"/>
  <c r="I73" i="24"/>
  <c r="J73" i="24"/>
  <c r="F19" i="24"/>
  <c r="D19" i="24"/>
  <c r="J19" i="24"/>
  <c r="H19" i="24"/>
  <c r="H39" i="24"/>
  <c r="F39" i="24"/>
  <c r="D39" i="24"/>
  <c r="F9" i="24"/>
  <c r="D9" i="24"/>
  <c r="J9" i="24"/>
  <c r="K9" i="24"/>
  <c r="H9" i="24"/>
  <c r="D38" i="24"/>
  <c r="K38" i="24"/>
  <c r="J38" i="24"/>
  <c r="H38" i="24"/>
  <c r="F38" i="24"/>
  <c r="I16" i="24"/>
  <c r="M16" i="24"/>
  <c r="L16" i="24"/>
  <c r="G16" i="24"/>
  <c r="I22" i="24"/>
  <c r="L22" i="24"/>
  <c r="G22" i="24"/>
  <c r="E22" i="24"/>
  <c r="M22" i="24"/>
  <c r="I32" i="24"/>
  <c r="M32" i="24"/>
  <c r="L32" i="24"/>
  <c r="G32" i="24"/>
  <c r="C39" i="24"/>
  <c r="C45" i="24"/>
  <c r="D18" i="24"/>
  <c r="E32" i="24"/>
  <c r="M37" i="24"/>
  <c r="I41" i="24"/>
  <c r="G41" i="24"/>
  <c r="L41" i="24"/>
  <c r="I63" i="24"/>
  <c r="I67" i="24"/>
  <c r="I71" i="24"/>
  <c r="I75" i="24"/>
  <c r="I77" i="24" s="1"/>
  <c r="E41" i="24"/>
  <c r="J51" i="24"/>
  <c r="J55" i="24"/>
  <c r="J59" i="24"/>
  <c r="J63" i="24"/>
  <c r="J67" i="24"/>
  <c r="J71" i="24"/>
  <c r="J75" i="24"/>
  <c r="I54" i="24"/>
  <c r="I58" i="24"/>
  <c r="I62" i="24"/>
  <c r="I66" i="24"/>
  <c r="I70" i="24"/>
  <c r="H43" i="24"/>
  <c r="F43" i="24"/>
  <c r="D43" i="24"/>
  <c r="J54" i="24"/>
  <c r="J58" i="24"/>
  <c r="J62" i="24"/>
  <c r="J66" i="24"/>
  <c r="J70" i="24"/>
  <c r="J74" i="24"/>
  <c r="M41" i="24"/>
  <c r="I43" i="24"/>
  <c r="G43" i="24"/>
  <c r="L43" i="24"/>
  <c r="H40" i="24"/>
  <c r="H42" i="24"/>
  <c r="H44" i="24"/>
  <c r="J40" i="24"/>
  <c r="J42" i="24"/>
  <c r="J44" i="24"/>
  <c r="K40" i="24"/>
  <c r="K42" i="24"/>
  <c r="K44" i="24"/>
  <c r="E40" i="24"/>
  <c r="E42" i="24"/>
  <c r="E44" i="24"/>
  <c r="K79" i="24" l="1"/>
  <c r="I39" i="24"/>
  <c r="G39" i="24"/>
  <c r="L39" i="24"/>
  <c r="M39" i="24"/>
  <c r="E39" i="24"/>
  <c r="H45" i="24"/>
  <c r="F45" i="24"/>
  <c r="D45" i="24"/>
  <c r="K45" i="24"/>
  <c r="J45" i="24"/>
  <c r="I14" i="24"/>
  <c r="M14" i="24"/>
  <c r="L14" i="24"/>
  <c r="G14" i="24"/>
  <c r="E14" i="24"/>
  <c r="K6" i="24"/>
  <c r="J6" i="24"/>
  <c r="H6" i="24"/>
  <c r="F6" i="24"/>
  <c r="D6" i="24"/>
  <c r="I6" i="24"/>
  <c r="E6" i="24"/>
  <c r="G6" i="24"/>
  <c r="M6" i="24"/>
  <c r="L6" i="24"/>
  <c r="K14" i="24"/>
  <c r="J14" i="24"/>
  <c r="H14" i="24"/>
  <c r="F14" i="24"/>
  <c r="D14" i="24"/>
  <c r="J77" i="24"/>
  <c r="I79" i="24"/>
  <c r="I45" i="24"/>
  <c r="G45" i="24"/>
  <c r="L45" i="24"/>
  <c r="M45" i="24"/>
  <c r="E45" i="24"/>
  <c r="J79" i="24" l="1"/>
  <c r="J78" i="24"/>
  <c r="I78" i="24"/>
  <c r="K78" i="24"/>
  <c r="I83" i="24" l="1"/>
  <c r="I82" i="24"/>
  <c r="I81" i="24"/>
</calcChain>
</file>

<file path=xl/sharedStrings.xml><?xml version="1.0" encoding="utf-8"?>
<sst xmlns="http://schemas.openxmlformats.org/spreadsheetml/2006/main" count="1684" uniqueCount="521">
  <si>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</si>
  <si>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</si>
  <si>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</si>
  <si>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</si>
  <si>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</si>
  <si>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</si>
  <si>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</si>
  <si>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</si>
  <si>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</si>
  <si>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</si>
  <si>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</si>
  <si>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</si>
  <si>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</si>
  <si>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Herzogtum Lauenburg (01053)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</si>
  <si>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</si>
  <si>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</si>
  <si>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</si>
  <si>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</si>
  <si>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</si>
  <si>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</si>
  <si>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</si>
  <si>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</si>
  <si>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</si>
  <si>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</si>
  <si>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</si>
  <si>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</si>
  <si>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</si>
  <si>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</si>
  <si>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</si>
  <si>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</si>
  <si>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</si>
  <si>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</si>
  <si>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</si>
  <si>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</si>
  <si>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</si>
  <si>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</si>
  <si>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</si>
  <si>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</si>
  <si>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</si>
  <si>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</si>
  <si>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</si>
  <si>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</si>
  <si>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</si>
  <si>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</si>
  <si>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</si>
  <si>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</si>
  <si>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</si>
  <si>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</si>
  <si>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</si>
  <si>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</si>
  <si>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</si>
  <si>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</si>
  <si>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</si>
  <si>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</si>
  <si>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</si>
  <si>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</si>
  <si>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</si>
  <si>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</si>
  <si>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</si>
  <si>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</si>
  <si>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</si>
  <si>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</si>
  <si>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</si>
  <si>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</si>
  <si>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</si>
  <si>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</si>
  <si>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</si>
  <si>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</si>
  <si>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</si>
  <si>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</si>
  <si>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</si>
  <si>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</si>
  <si>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</si>
  <si>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</si>
  <si>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</si>
  <si>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</si>
  <si>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</si>
  <si>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</si>
  <si>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</si>
  <si>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</si>
  <si>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</si>
  <si>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</si>
  <si>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</si>
  <si>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</si>
  <si>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</si>
  <si>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</si>
  <si>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</si>
  <si>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</si>
  <si>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</si>
  <si>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</si>
  <si>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</si>
  <si>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</si>
  <si>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Herzogtum Lauenburg (01053);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</si>
  <si>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</si>
  <si>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</si>
  <si>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</si>
  <si>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</si>
  <si>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</si>
  <si>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</si>
  <si>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</si>
  <si>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</si>
  <si>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</si>
  <si>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</si>
  <si>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</si>
  <si>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</si>
  <si>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</si>
  <si>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</si>
  <si>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</si>
  <si>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</si>
  <si>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</si>
  <si>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</si>
  <si>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</si>
  <si>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</si>
  <si>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</si>
  <si>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</si>
  <si>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</si>
  <si>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</si>
  <si>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</si>
  <si>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</si>
  <si>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</si>
  <si>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</si>
  <si>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</si>
  <si>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</si>
  <si>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</si>
  <si>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</si>
  <si>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</si>
  <si>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</si>
  <si>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</si>
  <si>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</si>
  <si>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Schleswig-Holstein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</si>
  <si>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</si>
  <si>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</si>
  <si>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</si>
  <si>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</si>
  <si>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</si>
  <si>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</si>
  <si>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</si>
  <si>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</si>
  <si>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</si>
  <si>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</si>
  <si>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</si>
  <si>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</si>
  <si>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</si>
  <si>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</si>
  <si>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</si>
  <si>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</si>
  <si>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</si>
  <si>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</si>
  <si>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</si>
  <si>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</si>
  <si>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</si>
  <si>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</si>
  <si>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</si>
  <si>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</si>
  <si>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</si>
  <si>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</si>
  <si>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</si>
  <si>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</si>
  <si>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</si>
  <si>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</si>
  <si>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</si>
  <si>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</si>
  <si>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</si>
  <si>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</si>
  <si>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</si>
  <si>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</si>
  <si>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</si>
  <si>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</si>
  <si>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</si>
  <si>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</si>
  <si>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</si>
  <si>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</si>
  <si>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</si>
  <si>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</si>
  <si>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</si>
  <si>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</si>
  <si>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</si>
  <si>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</si>
  <si>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</si>
  <si>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</si>
  <si>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</si>
  <si>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</si>
  <si>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</si>
  <si>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Herzogtum Lauenburg (01053)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</si>
  <si>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</si>
  <si>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</si>
  <si>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</si>
  <si>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</si>
  <si>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</si>
  <si>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</si>
  <si>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</si>
  <si>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</si>
  <si>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</si>
  <si>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</si>
  <si>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</si>
  <si>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</si>
  <si>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</si>
  <si>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</si>
  <si>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</si>
  <si>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</si>
  <si>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</si>
  <si>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</si>
  <si>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</si>
  <si>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</si>
  <si>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</si>
  <si>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</si>
  <si>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</si>
  <si>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</si>
  <si>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</si>
  <si>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</si>
  <si>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</si>
  <si>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</si>
  <si>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</si>
  <si>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</si>
  <si>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</si>
  <si>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</si>
  <si>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</si>
  <si>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</si>
  <si>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</si>
  <si>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</si>
  <si>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</si>
  <si>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</si>
  <si>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</si>
  <si>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</si>
  <si>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</si>
  <si>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</si>
  <si>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</si>
  <si>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</si>
  <si>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</si>
  <si>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</si>
  <si>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</si>
  <si>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</si>
  <si>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</si>
  <si>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</si>
  <si>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</si>
  <si>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</si>
  <si>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</si>
  <si>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</si>
  <si>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</si>
  <si>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</si>
  <si>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</si>
  <si>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</si>
  <si>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</si>
  <si>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</si>
  <si>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</si>
  <si>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</si>
  <si>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</si>
  <si>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</si>
  <si>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</si>
  <si>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</si>
  <si>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</si>
  <si>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</si>
  <si>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</si>
  <si>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</si>
  <si>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</si>
  <si>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</si>
  <si>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</si>
  <si>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</si>
  <si>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</si>
  <si>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</si>
  <si>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</si>
  <si>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</si>
  <si>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</si>
  <si>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</si>
  <si>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</si>
  <si>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</si>
  <si>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</si>
  <si>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</si>
  <si>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</si>
  <si>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</si>
  <si>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</si>
  <si>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</si>
  <si>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</si>
  <si>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</si>
  <si>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</si>
  <si>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</si>
  <si>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</si>
  <si>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</si>
  <si>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</si>
  <si>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</si>
  <si>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</si>
  <si>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</si>
  <si>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</si>
  <si>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</si>
  <si>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</si>
  <si>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</si>
  <si>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</si>
  <si>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</si>
  <si>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</si>
  <si>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</si>
  <si>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</si>
  <si>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</si>
  <si>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</si>
  <si>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</si>
  <si>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</si>
  <si>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</si>
  <si>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</si>
  <si>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</si>
  <si>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</si>
  <si>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</si>
  <si>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</si>
  <si>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</si>
  <si>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</si>
  <si>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</si>
  <si>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</si>
  <si>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</si>
  <si>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</si>
  <si>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</si>
  <si>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</si>
  <si>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</si>
  <si>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</si>
  <si>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</si>
  <si>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</si>
  <si>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</si>
  <si>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</si>
  <si>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</si>
  <si>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</si>
  <si>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</si>
  <si>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</si>
  <si>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</si>
  <si>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</si>
  <si>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</si>
  <si>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</si>
  <si>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</si>
  <si>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</si>
  <si>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</si>
  <si>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</si>
  <si>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</si>
  <si>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</si>
  <si>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</si>
  <si>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</si>
  <si>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</si>
  <si>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</si>
  <si>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</si>
  <si>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</si>
  <si>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</si>
  <si>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</si>
  <si>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</si>
  <si>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</si>
  <si>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</si>
  <si>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</si>
  <si>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</si>
  <si>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</si>
  <si>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</si>
  <si>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</si>
  <si>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</si>
  <si>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</si>
  <si>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</si>
  <si>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</si>
  <si>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</si>
  <si>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</si>
  <si>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</si>
  <si>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</si>
  <si>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</si>
  <si>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</si>
  <si>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</si>
  <si>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</si>
  <si>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</si>
  <si>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</si>
  <si>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</si>
  <si>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</si>
  <si>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</si>
  <si>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</si>
  <si>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</si>
  <si>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</si>
  <si>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</si>
  <si>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</si>
  <si>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</si>
  <si>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</si>
  <si>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</si>
  <si>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</si>
  <si>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</si>
  <si>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</si>
  <si>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Herzogtum Lauenburg (01053);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</si>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</sst>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{11D00F2F-B23C-4967-8E8F-177201E4564C}</c15:txfldGUID>
                      <c15:f>Daten_Diagramme!$D$6</c15:f>
                      <c15:dlblFieldTableCache>
                        <c:ptCount val="1"/>
                        <c:pt idx="0">
                          <c:v>1.6</c:v>
                        </c:pt>
                      </c15:dlblFieldTableCache>
                    </c15:dlblFTEntry>
                  </c15:dlblFieldTable>
                  <c15:showDataLabelsRange val="0"/>
                </c:ext>
                <c:ext xmlns:c16="http://schemas.microsoft.com/office/drawing/2014/chart" uri="{C3380CC4-5D6E-409C-BE32-E72D297353CC}">
                  <c16:uniqueId val="{00000000-E660-4BA3-AC20-0C4CE4D62EAC}"/>
                </c:ext>
              </c:extLst>
            </c:dLbl>
            <c:dLbl>
              <c:idx val="1"/>
              <c:tx>
                <c:strRef>
                  <c:f>Daten_Diagramme!$D$7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{3A0A2059-621D-4563-80CE-FF474C9A1910}</c15:txfldGUID>
                      <c15:f>Daten_Diagramme!$D$7</c15:f>
                      <c15:dlblFieldTableCache>
                        <c:ptCount val="1"/>
                        <c:pt idx="0">
                          <c:v>1.5</c:v>
                        </c:pt>
                      </c15:dlblFieldTableCache>
                    </c15:dlblFTEntry>
                  </c15:dlblFieldTable>
                  <c15:showDataLabelsRange val="0"/>
                </c:ext>
                <c:ext xmlns:c16="http://schemas.microsoft.com/office/drawing/2014/chart" uri="{C3380CC4-5D6E-409C-BE32-E72D297353CC}">
                  <c16:uniqueId val="{00000001-E660-4BA3-AC20-0C4CE4D62EAC}"/>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{6E5A5CC8-84B0-4081-A453-96ACF9E8B7F9}</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E660-4BA3-AC20-0C4CE4D62EAC}"/>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{829245A6-FA26-41A1-88BB-DE5D4660F1AD}</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E660-4BA3-AC20-0C4CE4D62EAC}"/>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1.6159617445791079</c:v>
                </c:pt>
                <c:pt idx="1">
                  <c:v>1.4790279868316203</c:v>
                </c:pt>
                <c:pt idx="2">
                  <c:v>1.1186464311118853</c:v>
                </c:pt>
                <c:pt idx="3">
                  <c:v>1.0875687030768</c:v>
                </c:pt>
              </c:numCache>
            </c:numRef>
          </c:val>
          <c:extLst>
            <c:ext xmlns:c16="http://schemas.microsoft.com/office/drawing/2014/chart" uri="{C3380CC4-5D6E-409C-BE32-E72D297353CC}">
              <c16:uniqueId val="{00000004-E660-4BA3-AC20-0C4CE4D62EAC}"/>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{78AC7822-AE9F-43B7-AAB7-1B3C19ACE929}</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E660-4BA3-AC20-0C4CE4D62EAC}"/>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{0D04A4D7-D713-45C5-983A-ADF1A76AC1ED}</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E660-4BA3-AC20-0C4CE4D62EAC}"/>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{F3BD5349-DA2A-408C-B72B-915A51D730AF}</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E660-4BA3-AC20-0C4CE4D62EAC}"/>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{54CA55DD-3AAA-4048-BA5E-D22C1B26C407}</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E660-4BA3-AC20-0C4CE4D62EA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E660-4BA3-AC20-0C4CE4D62EAC}"/>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660-4BA3-AC20-0C4CE4D62EAC}"/>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{6E2E6516-E88F-4706-B8B8-DADF930B1E30}</c15:txfldGUID>
                      <c15:f>Daten_Diagramme!$E$6</c15:f>
                      <c15:dlblFieldTableCache>
                        <c:ptCount val="1"/>
                        <c:pt idx="0">
                          <c:v>-3.5</c:v>
                        </c:pt>
                      </c15:dlblFieldTableCache>
                    </c15:dlblFTEntry>
                  </c15:dlblFieldTable>
                  <c15:showDataLabelsRange val="0"/>
                </c:ext>
                <c:ext xmlns:c16="http://schemas.microsoft.com/office/drawing/2014/chart" uri="{C3380CC4-5D6E-409C-BE32-E72D297353CC}">
                  <c16:uniqueId val="{00000000-998A-45B7-96D0-5513129C77D7}"/>
                </c:ext>
              </c:extLst>
            </c:dLbl>
            <c:dLbl>
              <c:idx val="1"/>
              <c:tx>
                <c:strRef>
                  <c:f>Daten_Diagramme!$E$7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{01F2567F-BF44-4081-A28A-571E7E849D22}</c15:txfldGUID>
                      <c15:f>Daten_Diagramme!$E$7</c15:f>
                      <c15:dlblFieldTableCache>
                        <c:ptCount val="1"/>
                        <c:pt idx="0">
                          <c:v>-3.4</c:v>
                        </c:pt>
                      </c15:dlblFieldTableCache>
                    </c15:dlblFTEntry>
                  </c15:dlblFieldTable>
                  <c15:showDataLabelsRange val="0"/>
                </c:ext>
                <c:ext xmlns:c16="http://schemas.microsoft.com/office/drawing/2014/chart" uri="{C3380CC4-5D6E-409C-BE32-E72D297353CC}">
                  <c16:uniqueId val="{00000001-998A-45B7-96D0-5513129C77D7}"/>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{0D07BCA0-2EF7-4C33-9285-E8FB64421F37}</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998A-45B7-96D0-5513129C77D7}"/>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{C53AFD8B-00DA-4426-8963-E2090E4D50F2}</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998A-45B7-96D0-5513129C77D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-3.5414859786065338</c:v>
                </c:pt>
                <c:pt idx="1">
                  <c:v>-3.3674488838723948</c:v>
                </c:pt>
                <c:pt idx="2">
                  <c:v>-2.7637010795899166</c:v>
                </c:pt>
                <c:pt idx="3">
                  <c:v>-2.8655893304673015</c:v>
                </c:pt>
              </c:numCache>
            </c:numRef>
          </c:val>
          <c:extLst>
            <c:ext xmlns:c16="http://schemas.microsoft.com/office/drawing/2014/chart" uri="{C3380CC4-5D6E-409C-BE32-E72D297353CC}">
              <c16:uniqueId val="{00000004-998A-45B7-96D0-5513129C77D7}"/>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{161EF022-063A-41FD-BCFB-CA9A1EFB079A}</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998A-45B7-96D0-5513129C77D7}"/>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{D34F6912-3060-4682-933F-180222FD134E}</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998A-45B7-96D0-5513129C77D7}"/>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{37109B5A-0822-48CF-B2E0-E8D06146DBDD}</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998A-45B7-96D0-5513129C77D7}"/>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{2E71273B-5526-4EF2-A370-9394B9EBE7A4}</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998A-45B7-96D0-5513129C77D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998A-45B7-96D0-5513129C77D7}"/>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98A-45B7-96D0-5513129C77D7}"/>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{CC3264A2-715C-4031-80A0-A289E99AE9B7}</c15:txfldGUID>
                      <c15:f>Daten_Diagramme!$D$14</c15:f>
                      <c15:dlblFieldTableCache>
                        <c:ptCount val="1"/>
                        <c:pt idx="0">
                          <c:v>1.6</c:v>
                        </c:pt>
                      </c15:dlblFieldTableCache>
                    </c15:dlblFTEntry>
                  </c15:dlblFieldTable>
                  <c15:showDataLabelsRange val="0"/>
                </c:ext>
                <c:ext xmlns:c16="http://schemas.microsoft.com/office/drawing/2014/chart" uri="{C3380CC4-5D6E-409C-BE32-E72D297353CC}">
                  <c16:uniqueId val="{00000000-BA94-497D-B65B-864D26B43501}"/>
                </c:ext>
              </c:extLst>
            </c:dLbl>
            <c:dLbl>
              <c:idx val="1"/>
              <c:tx>
                <c:strRef>
                  <c:f>Daten_Diagramme!$D$15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{8709909A-B6FA-4DF7-9D81-C8C04EDC86CF}</c15:txfldGUID>
                      <c15:f>Daten_Diagramme!$D$15</c15:f>
                      <c15:dlblFieldTableCache>
                        <c:ptCount val="1"/>
                        <c:pt idx="0">
                          <c:v>2.1</c:v>
                        </c:pt>
                      </c15:dlblFieldTableCache>
                    </c15:dlblFTEntry>
                  </c15:dlblFieldTable>
                  <c15:showDataLabelsRange val="0"/>
                </c:ext>
                <c:ext xmlns:c16="http://schemas.microsoft.com/office/drawing/2014/chart" uri="{C3380CC4-5D6E-409C-BE32-E72D297353CC}">
                  <c16:uniqueId val="{00000001-BA94-497D-B65B-864D26B43501}"/>
                </c:ext>
              </c:extLst>
            </c:dLbl>
            <c:dLbl>
              <c:idx val="2"/>
              <c:tx>
                <c:strRef>
                  <c:f>Daten_Diagramme!$D$16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{9CD89ED0-BDA2-4982-99BA-DD211388B1F0}</c15:txfldGUID>
                      <c15:f>Daten_Diagramme!$D$16</c15:f>
                      <c15:dlblFieldTableCache>
                        <c:ptCount val="1"/>
                        <c:pt idx="0">
                          <c:v>2.4</c:v>
                        </c:pt>
                      </c15:dlblFieldTableCache>
                    </c15:dlblFTEntry>
                  </c15:dlblFieldTable>
                  <c15:showDataLabelsRange val="0"/>
                </c:ext>
                <c:ext xmlns:c16="http://schemas.microsoft.com/office/drawing/2014/chart" uri="{C3380CC4-5D6E-409C-BE32-E72D297353CC}">
                  <c16:uniqueId val="{00000002-BA94-497D-B65B-864D26B43501}"/>
                </c:ext>
              </c:extLst>
            </c:dLbl>
            <c:dLbl>
              <c:idx val="3"/>
              <c:tx>
                <c:strRef>
                  <c:f>Daten_Diagramme!$D$17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{6F9DCE4B-4232-4959-831F-E4F55EC18CBC}</c15:txfldGUID>
                      <c15:f>Daten_Diagramme!$D$17</c15:f>
                      <c15:dlblFieldTableCache>
                        <c:ptCount val="1"/>
                        <c:pt idx="0">
                          <c:v>-0.7</c:v>
                        </c:pt>
                      </c15:dlblFieldTableCache>
                    </c15:dlblFTEntry>
                  </c15:dlblFieldTable>
                  <c15:showDataLabelsRange val="0"/>
                </c:ext>
                <c:ext xmlns:c16="http://schemas.microsoft.com/office/drawing/2014/chart" uri="{C3380CC4-5D6E-409C-BE32-E72D297353CC}">
                  <c16:uniqueId val="{00000003-BA94-497D-B65B-864D26B43501}"/>
                </c:ext>
              </c:extLst>
            </c:dLbl>
            <c:dLbl>
              <c:idx val="4"/>
              <c:tx>
                <c:strRef>
                  <c:f>Daten_Diagramme!$D$18</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{AD316A5A-4D51-4286-9A3E-14228C69317C}</c15:txfldGUID>
                      <c15:f>Daten_Diagramme!$D$18</c15:f>
                      <c15:dlblFieldTableCache>
                        <c:ptCount val="1"/>
                        <c:pt idx="0">
                          <c:v>4.1</c:v>
                        </c:pt>
                      </c15:dlblFieldTableCache>
                    </c15:dlblFTEntry>
                  </c15:dlblFieldTable>
                  <c15:showDataLabelsRange val="0"/>
                </c:ext>
                <c:ext xmlns:c16="http://schemas.microsoft.com/office/drawing/2014/chart" uri="{C3380CC4-5D6E-409C-BE32-E72D297353CC}">
                  <c16:uniqueId val="{00000004-BA94-497D-B65B-864D26B43501}"/>
                </c:ext>
              </c:extLst>
            </c:dLbl>
            <c:dLbl>
              <c:idx val="5"/>
              <c:tx>
                <c:strRef>
                  <c:f>Daten_Diagramme!$D$19</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{05671866-1F64-4260-A5D1-0A82023371D9}</c15:txfldGUID>
                      <c15:f>Daten_Diagramme!$D$19</c15:f>
                      <c15:dlblFieldTableCache>
                        <c:ptCount val="1"/>
                        <c:pt idx="0">
                          <c:v>-2.5</c:v>
                        </c:pt>
                      </c15:dlblFieldTableCache>
                    </c15:dlblFTEntry>
                  </c15:dlblFieldTable>
                  <c15:showDataLabelsRange val="0"/>
                </c:ext>
                <c:ext xmlns:c16="http://schemas.microsoft.com/office/drawing/2014/chart" uri="{C3380CC4-5D6E-409C-BE32-E72D297353CC}">
                  <c16:uniqueId val="{00000005-BA94-497D-B65B-864D26B43501}"/>
                </c:ext>
              </c:extLst>
            </c:dLbl>
            <c:dLbl>
              <c:idx val="6"/>
              <c:tx>
                <c:strRef>
                  <c:f>Daten_Diagramme!$D$20</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{8389D13A-69EA-4997-A291-D671526C1D32}</c15:txfldGUID>
                      <c15:f>Daten_Diagramme!$D$20</c15:f>
                      <c15:dlblFieldTableCache>
                        <c:ptCount val="1"/>
                        <c:pt idx="0">
                          <c:v>-1.0</c:v>
                        </c:pt>
                      </c15:dlblFieldTableCache>
                    </c15:dlblFTEntry>
                  </c15:dlblFieldTable>
                  <c15:showDataLabelsRange val="0"/>
                </c:ext>
                <c:ext xmlns:c16="http://schemas.microsoft.com/office/drawing/2014/chart" uri="{C3380CC4-5D6E-409C-BE32-E72D297353CC}">
                  <c16:uniqueId val="{00000006-BA94-497D-B65B-864D26B43501}"/>
                </c:ext>
              </c:extLst>
            </c:dLbl>
            <c:dLbl>
              <c:idx val="7"/>
              <c:tx>
                <c:strRef>
                  <c:f>Daten_Diagramme!$D$21</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{2C4279EE-44A9-4E41-AE4A-A659612FE2E5}</c15:txfldGUID>
                      <c15:f>Daten_Diagramme!$D$21</c15:f>
                      <c15:dlblFieldTableCache>
                        <c:ptCount val="1"/>
                        <c:pt idx="0">
                          <c:v>5.1</c:v>
                        </c:pt>
                      </c15:dlblFieldTableCache>
                    </c15:dlblFTEntry>
                  </c15:dlblFieldTable>
                  <c15:showDataLabelsRange val="0"/>
                </c:ext>
                <c:ext xmlns:c16="http://schemas.microsoft.com/office/drawing/2014/chart" uri="{C3380CC4-5D6E-409C-BE32-E72D297353CC}">
                  <c16:uniqueId val="{00000007-BA94-497D-B65B-864D26B43501}"/>
                </c:ext>
              </c:extLst>
            </c:dLbl>
            <c:dLbl>
              <c:idx val="8"/>
              <c:tx>
                <c:strRef>
                  <c:f>Daten_Diagramme!$D$22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{AFF52274-319B-45F7-896D-6777E097FC9B}</c15:txfldGUID>
                      <c15:f>Daten_Diagramme!$D$22</c15:f>
                      <c15:dlblFieldTableCache>
                        <c:ptCount val="1"/>
                        <c:pt idx="0">
                          <c:v>-2.0</c:v>
                        </c:pt>
                      </c15:dlblFieldTableCache>
                    </c15:dlblFTEntry>
                  </c15:dlblFieldTable>
                  <c15:showDataLabelsRange val="0"/>
                </c:ext>
                <c:ext xmlns:c16="http://schemas.microsoft.com/office/drawing/2014/chart" uri="{C3380CC4-5D6E-409C-BE32-E72D297353CC}">
                  <c16:uniqueId val="{00000008-BA94-497D-B65B-864D26B43501}"/>
                </c:ext>
              </c:extLst>
            </c:dLbl>
            <c:dLbl>
              <c:idx val="9"/>
              <c:tx>
                <c:strRef>
                  <c:f>Daten_Diagramme!$D$23</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{969F7C21-30D9-41A1-832B-74D10F00DD9C}</c15:txfldGUID>
                      <c15:f>Daten_Diagramme!$D$23</c15:f>
                      <c15:dlblFieldTableCache>
                        <c:ptCount val="1"/>
                        <c:pt idx="0">
                          <c:v>2.0</c:v>
                        </c:pt>
                      </c15:dlblFieldTableCache>
                    </c15:dlblFTEntry>
                  </c15:dlblFieldTable>
                  <c15:showDataLabelsRange val="0"/>
                </c:ext>
                <c:ext xmlns:c16="http://schemas.microsoft.com/office/drawing/2014/chart" uri="{C3380CC4-5D6E-409C-BE32-E72D297353CC}">
                  <c16:uniqueId val="{00000009-BA94-497D-B65B-864D26B43501}"/>
                </c:ext>
              </c:extLst>
            </c:dLbl>
            <c:dLbl>
              <c:idx val="10"/>
              <c:tx>
                <c:strRef>
                  <c:f>Daten_Diagramme!$D$24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{ECCC9D8D-10B4-4F61-960A-6C4F3DCE7BDA}</c15:txfldGUID>
                      <c15:f>Daten_Diagramme!$D$24</c15:f>
                      <c15:dlblFieldTableCache>
                        <c:ptCount val="1"/>
                        <c:pt idx="0">
                          <c:v>0.9</c:v>
                        </c:pt>
                      </c15:dlblFieldTableCache>
                    </c15:dlblFTEntry>
                  </c15:dlblFieldTable>
                  <c15:showDataLabelsRange val="0"/>
                </c:ext>
                <c:ext xmlns:c16="http://schemas.microsoft.com/office/drawing/2014/chart" uri="{C3380CC4-5D6E-409C-BE32-E72D297353CC}">
                  <c16:uniqueId val="{0000000A-BA94-497D-B65B-864D26B43501}"/>
                </c:ext>
              </c:extLst>
            </c:dLbl>
            <c:dLbl>
              <c:idx val="11"/>
              <c:tx>
                <c:strRef>
                  <c:f>Daten_Diagramme!$D$25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{A38F7769-7CB9-434E-9AB4-269F56F2C096}</c15:txfldGUID>
                      <c15:f>Daten_Diagramme!$D$25</c15:f>
                      <c15:dlblFieldTableCache>
                        <c:ptCount val="1"/>
                        <c:pt idx="0">
                          <c:v>-1.0</c:v>
                        </c:pt>
                      </c15:dlblFieldTableCache>
                    </c15:dlblFTEntry>
                  </c15:dlblFieldTable>
                  <c15:showDataLabelsRange val="0"/>
                </c:ext>
                <c:ext xmlns:c16="http://schemas.microsoft.com/office/drawing/2014/chart" uri="{C3380CC4-5D6E-409C-BE32-E72D297353CC}">
                  <c16:uniqueId val="{0000000B-BA94-497D-B65B-864D26B43501}"/>
                </c:ext>
              </c:extLst>
            </c:dLbl>
            <c:dLbl>
              <c:idx val="12"/>
              <c:tx>
                <c:strRef>
                  <c:f>Daten_Diagramme!$D$26</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{BCCC422D-C349-4432-96B1-7B15E20DD461}</c15:txfldGUID>
                      <c15:f>Daten_Diagramme!$D$26</c15:f>
                      <c15:dlblFieldTableCache>
                        <c:ptCount val="1"/>
                        <c:pt idx="0">
                          <c:v>-2.8</c:v>
                        </c:pt>
                      </c15:dlblFieldTableCache>
                    </c15:dlblFTEntry>
                  </c15:dlblFieldTable>
                  <c15:showDataLabelsRange val="0"/>
                </c:ext>
                <c:ext xmlns:c16="http://schemas.microsoft.com/office/drawing/2014/chart" uri="{C3380CC4-5D6E-409C-BE32-E72D297353CC}">
                  <c16:uniqueId val="{0000000C-BA94-497D-B65B-864D26B43501}"/>
                </c:ext>
              </c:extLst>
            </c:dLbl>
            <c:dLbl>
              <c:idx val="13"/>
              <c:tx>
                <c:strRef>
                  <c:f>Daten_Diagramme!$D$27</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{027330C4-396A-4E38-8C2C-DCBC3501B93F}</c15:txfldGUID>
                      <c15:f>Daten_Diagramme!$D$27</c15:f>
                      <c15:dlblFieldTableCache>
                        <c:ptCount val="1"/>
                        <c:pt idx="0">
                          <c:v>5.0</c:v>
                        </c:pt>
                      </c15:dlblFieldTableCache>
                    </c15:dlblFTEntry>
                  </c15:dlblFieldTable>
                  <c15:showDataLabelsRange val="0"/>
                </c:ext>
                <c:ext xmlns:c16="http://schemas.microsoft.com/office/drawing/2014/chart" uri="{C3380CC4-5D6E-409C-BE32-E72D297353CC}">
                  <c16:uniqueId val="{0000000D-BA94-497D-B65B-864D26B43501}"/>
                </c:ext>
              </c:extLst>
            </c:dLbl>
            <c:dLbl>
              <c:idx val="14"/>
              <c:tx>
                <c:strRef>
                  <c:f>Daten_Diagramme!$D$28</c:f>
                  <c:strCache>
                    <c:ptCount val="1"/>
                    <c:pt idx="0">
                      <c:v>-12.4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{8F052382-D595-4586-B771-680D73FCAD5B}</c15:txfldGUID>
                      <c15:f>Daten_Diagramme!$D$28</c15:f>
                      <c15:dlblFieldTableCache>
                        <c:ptCount val="1"/>
                        <c:pt idx="0">
                          <c:v>-12.4</c:v>
                        </c:pt>
                      </c15:dlblFieldTableCache>
                    </c15:dlblFTEntry>
                  </c15:dlblFieldTable>
                  <c15:showDataLabelsRange val="0"/>
                </c:ext>
                <c:ext xmlns:c16="http://schemas.microsoft.com/office/drawing/2014/chart" uri="{C3380CC4-5D6E-409C-BE32-E72D297353CC}">
                  <c16:uniqueId val="{0000000E-BA94-497D-B65B-864D26B43501}"/>
                </c:ext>
              </c:extLst>
            </c:dLbl>
            <c:dLbl>
              <c:idx val="15"/>
              <c:tx>
                <c:strRef>
                  <c:f>Daten_Diagramme!$D$29</c:f>
                  <c:strCache>
                    <c:ptCount val="1"/>
                    <c:pt idx="0">
                      <c:v>14.2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{B8AE9756-2925-4015-ABC9-4CC03E5725AB}</c15:txfldGUID>
                      <c15:f>Daten_Diagramme!$D$29</c15:f>
                      <c15:dlblFieldTableCache>
                        <c:ptCount val="1"/>
                        <c:pt idx="0">
                          <c:v>14.2</c:v>
                        </c:pt>
                      </c15:dlblFieldTableCache>
                    </c15:dlblFTEntry>
                  </c15:dlblFieldTable>
                  <c15:showDataLabelsRange val="0"/>
                </c:ext>
                <c:ext xmlns:c16="http://schemas.microsoft.com/office/drawing/2014/chart" uri="{C3380CC4-5D6E-409C-BE32-E72D297353CC}">
                  <c16:uniqueId val="{0000000F-BA94-497D-B65B-864D26B43501}"/>
                </c:ext>
              </c:extLst>
            </c:dLbl>
            <c:dLbl>
              <c:idx val="16"/>
              <c:tx>
                <c:strRef>
                  <c:f>Daten_Diagramme!$D$30</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{F41A8F6B-3FF6-4C8E-8103-8D7B3CC90DF0}</c15:txfldGUID>
                      <c15:f>Daten_Diagramme!$D$30</c15:f>
                      <c15:dlblFieldTableCache>
                        <c:ptCount val="1"/>
                        <c:pt idx="0">
                          <c:v>4.0</c:v>
                        </c:pt>
                      </c15:dlblFieldTableCache>
                    </c15:dlblFTEntry>
                  </c15:dlblFieldTable>
                  <c15:showDataLabelsRange val="0"/>
                </c:ext>
                <c:ext xmlns:c16="http://schemas.microsoft.com/office/drawing/2014/chart" uri="{C3380CC4-5D6E-409C-BE32-E72D297353CC}">
                  <c16:uniqueId val="{00000010-BA94-497D-B65B-864D26B43501}"/>
                </c:ext>
              </c:extLst>
            </c:dLbl>
            <c:dLbl>
              <c:idx val="17"/>
              <c:tx>
                <c:strRef>
                  <c:f>Daten_Diagramme!$D$31</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{37D1CBD3-E737-40A6-B6E5-990EC7E54B33}</c15:txfldGUID>
                      <c15:f>Daten_Diagramme!$D$31</c15:f>
                      <c15:dlblFieldTableCache>
                        <c:ptCount val="1"/>
                        <c:pt idx="0">
                          <c:v>4.2</c:v>
                        </c:pt>
                      </c15:dlblFieldTableCache>
                    </c15:dlblFTEntry>
                  </c15:dlblFieldTable>
                  <c15:showDataLabelsRange val="0"/>
                </c:ext>
                <c:ext xmlns:c16="http://schemas.microsoft.com/office/drawing/2014/chart" uri="{C3380CC4-5D6E-409C-BE32-E72D297353CC}">
                  <c16:uniqueId val="{00000011-BA94-497D-B65B-864D26B43501}"/>
                </c:ext>
              </c:extLst>
            </c:dLbl>
            <c:dLbl>
              <c:idx val="18"/>
              <c:tx>
                <c:strRef>
                  <c:f>Daten_Diagramme!$D$32</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{E4AC093F-9D14-47E5-B6E3-315E6D5FB5BB}</c15:txfldGUID>
                      <c15:f>Daten_Diagramme!$D$32</c15:f>
                      <c15:dlblFieldTableCache>
                        <c:ptCount val="1"/>
                        <c:pt idx="0">
                          <c:v>3.1</c:v>
                        </c:pt>
                      </c15:dlblFieldTableCache>
                    </c15:dlblFTEntry>
                  </c15:dlblFieldTable>
                  <c15:showDataLabelsRange val="0"/>
                </c:ext>
                <c:ext xmlns:c16="http://schemas.microsoft.com/office/drawing/2014/chart" uri="{C3380CC4-5D6E-409C-BE32-E72D297353CC}">
                  <c16:uniqueId val="{00000012-BA94-497D-B65B-864D26B43501}"/>
                </c:ext>
              </c:extLst>
            </c:dLbl>
            <c:dLbl>
              <c:idx val="19"/>
              <c:tx>
                <c:strRef>
                  <c:f>Daten_Diagramme!$D$33</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{FFA6DEAE-5886-47C7-8F54-8D697314375B}</c15:txfldGUID>
                      <c15:f>Daten_Diagramme!$D$33</c15:f>
                      <c15:dlblFieldTableCache>
                        <c:ptCount val="1"/>
                        <c:pt idx="0">
                          <c:v>1.5</c:v>
                        </c:pt>
                      </c15:dlblFieldTableCache>
                    </c15:dlblFTEntry>
                  </c15:dlblFieldTable>
                  <c15:showDataLabelsRange val="0"/>
                </c:ext>
                <c:ext xmlns:c16="http://schemas.microsoft.com/office/drawing/2014/chart" uri="{C3380CC4-5D6E-409C-BE32-E72D297353CC}">
                  <c16:uniqueId val="{00000013-BA94-497D-B65B-864D26B43501}"/>
                </c:ext>
              </c:extLst>
            </c:dLbl>
            <c:dLbl>
              <c:idx val="20"/>
              <c:tx>
                <c:strRef>
                  <c:f>Daten_Diagramme!$D$34</c:f>
                  <c:strCache>
                    <c:ptCount val="1"/>
                    <c:pt idx="0">
                      <c:v>20.8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{FB85AE13-9DD4-437F-A174-323EDD78990E}</c15:txfldGUID>
                      <c15:f>Daten_Diagramme!$D$34</c15:f>
                      <c15:dlblFieldTableCache>
                        <c:ptCount val="1"/>
                        <c:pt idx="0">
                          <c:v>20.8</c:v>
                        </c:pt>
                      </c15:dlblFieldTableCache>
                    </c15:dlblFTEntry>
                  </c15:dlblFieldTable>
                  <c15:showDataLabelsRange val="0"/>
                </c:ext>
                <c:ext xmlns:c16="http://schemas.microsoft.com/office/drawing/2014/chart" uri="{C3380CC4-5D6E-409C-BE32-E72D297353CC}">
                  <c16:uniqueId val="{00000014-BA94-497D-B65B-864D26B43501}"/>
                </c:ext>
              </c:extLst>
            </c:dLbl>
            <c:dLbl>
              <c:idx val="21"/>
              <c:tx>
                <c:strRef>
                  <c:f>Daten_Diagramme!$D$35</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{2ECDDBF4-D53C-437F-87B6-791FD87E87B2}</c15:txfldGUID>
                      <c15:f>Daten_Diagramme!$D$35</c15:f>
                      <c15:dlblFieldTableCache>
                        <c:ptCount val="1"/>
                        <c:pt idx="0">
                          <c:v>8.3</c:v>
                        </c:pt>
                      </c15:dlblFieldTableCache>
                    </c15:dlblFTEntry>
                  </c15:dlblFieldTable>
                  <c15:showDataLabelsRange val="0"/>
                </c:ext>
                <c:ext xmlns:c16="http://schemas.microsoft.com/office/drawing/2014/chart" uri="{C3380CC4-5D6E-409C-BE32-E72D297353CC}">
                  <c16:uniqueId val="{00000015-BA94-497D-B65B-864D26B43501}"/>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{C6131664-57FE-4791-B755-18617AAF45E3}</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BA94-497D-B65B-864D26B43501}"/>
                </c:ext>
              </c:extLst>
            </c:dLbl>
            <c:dLbl>
              <c:idx val="23"/>
              <c:tx>
                <c:strRef>
                  <c:f>Daten_Diagramme!$D$37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{2526A01A-4068-4383-B6EA-A59AF1B3A003}</c15:txfldGUID>
                      <c15:f>Daten_Diagramme!$D$37</c15:f>
                      <c15:dlblFieldTableCache>
                        <c:ptCount val="1"/>
                        <c:pt idx="0">
                          <c:v>2.1</c:v>
                        </c:pt>
                      </c15:dlblFieldTableCache>
                    </c15:dlblFTEntry>
                  </c15:dlblFieldTable>
                  <c15:showDataLabelsRange val="0"/>
                </c:ext>
                <c:ext xmlns:c16="http://schemas.microsoft.com/office/drawing/2014/chart" uri="{C3380CC4-5D6E-409C-BE32-E72D297353CC}">
                  <c16:uniqueId val="{00000017-BA94-497D-B65B-864D26B43501}"/>
                </c:ext>
              </c:extLst>
            </c:dLbl>
            <c:dLbl>
              <c:idx val="24"/>
              <c:layout>
                <c:manualLayout>
                  <c:x val="4.7769028871392123E-3"/>
                  <c:y val="-4.6876052205785108E-5"/>
                </c:manualLayout>
              </c:layout>
              <c:tx>
                <c:strRef>
                  <c:f>Daten_Diagramme!$D$38</c:f>
                  <c:strCache>
                    <c:ptCount val="1"/>
                    <c:pt idx="0">
                      <c:v>1.2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{ABC4E317-9345-45FA-AE18-E1BCFBF455E7}</c15:txfldGUID>
                      <c15:f>Daten_Diagramme!$D$38</c15:f>
                      <c15:dlblFieldTableCache>
                        <c:ptCount val="1"/>
                        <c:pt idx="0">
                          <c:v>1.2</c:v>
                        </c:pt>
                      </c15:dlblFieldTableCache>
                    </c15:dlblFTEntry>
                  </c15:dlblFieldTable>
                  <c15:showDataLabelsRange val="0"/>
                </c:ext>
                <c:ext xmlns:c16="http://schemas.microsoft.com/office/drawing/2014/chart" uri="{C3380CC4-5D6E-409C-BE32-E72D297353CC}">
                  <c16:uniqueId val="{00000018-BA94-497D-B65B-864D26B43501}"/>
                </c:ext>
              </c:extLst>
            </c:dLbl>
            <c:dLbl>
              <c:idx val="25"/>
              <c:tx>
                <c:strRef>
                  <c:f>Daten_Diagramme!$D$39</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{D30F5F51-2F0D-428C-A4F5-62140B8A96D7}</c15:txfldGUID>
                      <c15:f>Daten_Diagramme!$D$39</c15:f>
                      <c15:dlblFieldTableCache>
                        <c:ptCount val="1"/>
                        <c:pt idx="0">
                          <c:v>1.8</c:v>
                        </c:pt>
                      </c15:dlblFieldTableCache>
                    </c15:dlblFTEntry>
                  </c15:dlblFieldTable>
                  <c15:showDataLabelsRange val="0"/>
                </c:ext>
                <c:ext xmlns:c16="http://schemas.microsoft.com/office/drawing/2014/chart" uri="{C3380CC4-5D6E-409C-BE32-E72D297353CC}">
                  <c16:uniqueId val="{00000019-BA94-497D-B65B-864D26B43501}"/>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{C13ED185-C7DB-4458-95C5-3D69A50C664E}</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BA94-497D-B65B-864D26B43501}"/>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{121458A2-1A83-4AF4-ADD9-A44F65EF52EB}</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BA94-497D-B65B-864D26B43501}"/>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{FD5A5E2E-ECAE-4F69-9F5F-B8B09A677372}</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BA94-497D-B65B-864D26B43501}"/>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{95A4816D-2E46-4D12-B2AB-D6C787718591}</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BA94-497D-B65B-864D26B43501}"/>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{4AF4A924-5ECB-4E36-B448-E2F0BE9FFF05}</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BA94-497D-B65B-864D26B43501}"/>
                </c:ext>
              </c:extLst>
            </c:dLbl>
            <c:dLbl>
              <c:idx val="31"/>
              <c:tx>
                <c:strRef>
                  <c:f>Daten_Diagramme!$D$45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{EC67F1CD-A045-481F-B969-480393735F05}</c15:txfldGUID>
                      <c15:f>Daten_Diagramme!$D$45</c15:f>
                      <c15:dlblFieldTableCache>
                        <c:ptCount val="1"/>
                        <c:pt idx="0">
                          <c:v>1.8</c:v>
                        </c:pt>
                      </c15:dlblFieldTableCache>
                    </c15:dlblFTEntry>
                  </c15:dlblFieldTable>
                  <c15:showDataLabelsRange val="0"/>
                </c:ext>
                <c:ext xmlns:c16="http://schemas.microsoft.com/office/drawing/2014/chart" uri="{C3380CC4-5D6E-409C-BE32-E72D297353CC}">
                  <c16:uniqueId val="{0000001F-BA94-497D-B65B-864D26B4350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1.6159617445791079</c:v>
                </c:pt>
                <c:pt idx="1">
                  <c:v>2.1367521367521367</c:v>
                </c:pt>
                <c:pt idx="2">
                  <c:v>2.4146544546211492</c:v>
                </c:pt>
                <c:pt idx="3">
                  <c:v>-0.70254673190314887</c:v>
                </c:pt>
                <c:pt idx="4">
                  <c:v>4.0827740492170026</c:v>
                </c:pt>
                <c:pt idx="5">
                  <c:v>-2.5307797537619701</c:v>
                </c:pt>
                <c:pt idx="6">
                  <c:v>-1.001669449081803</c:v>
                </c:pt>
                <c:pt idx="7">
                  <c:v>5.0818746470920386</c:v>
                </c:pt>
                <c:pt idx="8">
                  <c:v>-2.0326636117964987</c:v>
                </c:pt>
                <c:pt idx="9">
                  <c:v>1.9692603266090298</c:v>
                </c:pt>
                <c:pt idx="10">
                  <c:v>0.88183421516754845</c:v>
                </c:pt>
                <c:pt idx="11">
                  <c:v>-1.0324483775811208</c:v>
                </c:pt>
                <c:pt idx="12">
                  <c:v>-2.7805362462760677</c:v>
                </c:pt>
                <c:pt idx="13">
                  <c:v>5.0068587105624145</c:v>
                </c:pt>
                <c:pt idx="14">
                  <c:v>-12.418627941912868</c:v>
                </c:pt>
                <c:pt idx="15">
                  <c:v>14.171122994652407</c:v>
                </c:pt>
                <c:pt idx="16">
                  <c:v>4.0293040293040292</c:v>
                </c:pt>
                <c:pt idx="17">
                  <c:v>4.2151162790697674</c:v>
                </c:pt>
                <c:pt idx="18">
                  <c:v>3.1337698783910195</c:v>
                </c:pt>
                <c:pt idx="19">
                  <c:v>1.5036125756688148</c:v>
                </c:pt>
                <c:pt idx="20">
                  <c:v>20.821114369501466</c:v>
                </c:pt>
                <c:pt idx="21">
                  <c:v>8.3333333333333339</c:v>
                </c:pt>
                <c:pt idx="23">
                  <c:v>2.1367521367521367</c:v>
                </c:pt>
                <c:pt idx="24">
                  <c:v>1.2033978291647003</c:v>
                </c:pt>
                <c:pt idx="25">
                  <c:v>1.7527359781121752</c:v>
                </c:pt>
              </c:numCache>
            </c:numRef>
          </c:val>
          <c:extLst>
            <c:ext xmlns:c16="http://schemas.microsoft.com/office/drawing/2014/chart" uri="{C3380CC4-5D6E-409C-BE32-E72D297353CC}">
              <c16:uniqueId val="{00000020-BA94-497D-B65B-864D26B43501}"/>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{6C4EAD93-BB15-4DA0-A988-69225EE4BCC6}</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BA94-497D-B65B-864D26B43501}"/>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{FB706AC4-730D-4AB6-87AC-EB9A5ECCF007}</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BA94-497D-B65B-864D26B43501}"/>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{A4711E00-FD95-4F64-8D89-39668EE8217F}</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BA94-497D-B65B-864D26B43501}"/>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{BEE32B36-1866-49AD-80FA-3169B10A506A}</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BA94-497D-B65B-864D26B43501}"/>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{0DF33EC0-B27D-4CFD-B308-3E5892B57190}</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BA94-497D-B65B-864D26B43501}"/>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{52A1CF3B-D677-482B-AA59-EB7C91F55DFE}</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BA94-497D-B65B-864D26B43501}"/>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{99287971-8582-4D78-9B8F-5558BE665177}</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BA94-497D-B65B-864D26B43501}"/>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{14CD6EEE-5DB6-4ABC-95F5-835B2D475BF2}</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BA94-497D-B65B-864D26B43501}"/>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{0B532FF5-2D33-484F-9B6B-24153C1AD1C5}</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BA94-497D-B65B-864D26B43501}"/>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{3EF01BB0-ACE0-499A-8B34-7DC8770857ED}</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BA94-497D-B65B-864D26B43501}"/>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{DF207E28-AB9A-4F61-A97C-C3008E8E617A}</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BA94-497D-B65B-864D26B43501}"/>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{6D52E4BD-B180-4ED7-9A99-C84EC68F0DC3}</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BA94-497D-B65B-864D26B43501}"/>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{FB8BF7F5-B5FC-47D3-B904-EF0463DFB864}</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BA94-497D-B65B-864D26B43501}"/>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{3FB7E5EB-E74F-4649-8A20-B84647592E84}</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BA94-497D-B65B-864D26B43501}"/>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{EC50FEB8-74C5-4DFF-A6EA-64E8CBCB7671}</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BA94-497D-B65B-864D26B43501}"/>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{CB7618B9-66C2-41E1-B42E-322A312539C6}</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BA94-497D-B65B-864D26B43501}"/>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{4F2C4C10-B14E-45F4-A909-2BDC80EBDB2C}</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BA94-497D-B65B-864D26B43501}"/>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{20616F19-E1F4-474E-B1CE-6A1F7B6BB1A2}</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BA94-497D-B65B-864D26B43501}"/>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{C91EA011-7FA6-4FA2-ACC3-68036DBA3EA4}</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BA94-497D-B65B-864D26B43501}"/>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{E551079B-540A-4D17-8C20-0EE7DB3666A4}</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BA94-497D-B65B-864D26B43501}"/>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{AD5909E0-60F7-49CE-889F-AA5E4B644C4A}</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BA94-497D-B65B-864D26B43501}"/>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{2B4CEDD0-643D-4406-925C-428C1912B80C}</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BA94-497D-B65B-864D26B43501}"/>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{18DA3B02-0AB5-455B-B789-7B25DBDBF389}</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BA94-497D-B65B-864D26B43501}"/>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{CFA8BD21-8FC2-4EB2-B9A6-6FE7413FDE1D}</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BA94-497D-B65B-864D26B43501}"/>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{7CA81353-D553-40DE-933F-B8C528118600}</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BA94-497D-B65B-864D26B43501}"/>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{1E18CB68-BABD-414E-B4FE-3D00F98926A2}</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BA94-497D-B65B-864D26B43501}"/>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{52F103E2-D876-406F-B37F-B94AAE0F3E41}</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BA94-497D-B65B-864D26B43501}"/>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{C02A6926-FF43-4BE7-93AC-4481DE1F698E}</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BA94-497D-B65B-864D26B43501}"/>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{38CFE114-17F6-4B15-9815-593D613AA206}</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BA94-497D-B65B-864D26B43501}"/>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{D80E2073-E8DE-4B3A-9AA7-5B6F01E671C7}</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BA94-497D-B65B-864D26B43501}"/>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{4847421E-620E-4164-B386-7D6233955154}</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BA94-497D-B65B-864D26B43501}"/>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{ABDF9695-6EE6-41C4-8A40-064EB3C81EAA}</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BA94-497D-B65B-864D26B4350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BA94-497D-B65B-864D26B43501}"/>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BA94-497D-B65B-864D26B43501}"/>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{6C13CF93-1E38-436E-BD77-7078379C41C6}</c15:txfldGUID>
                      <c15:f>Daten_Diagramme!$E$14</c15:f>
                      <c15:dlblFieldTableCache>
                        <c:ptCount val="1"/>
                        <c:pt idx="0">
                          <c:v>-3.5</c:v>
                        </c:pt>
                      </c15:dlblFieldTableCache>
                    </c15:dlblFTEntry>
                  </c15:dlblFieldTable>
                  <c15:showDataLabelsRange val="0"/>
                </c:ext>
                <c:ext xmlns:c16="http://schemas.microsoft.com/office/drawing/2014/chart" uri="{C3380CC4-5D6E-409C-BE32-E72D297353CC}">
                  <c16:uniqueId val="{00000000-0785-4829-BBC7-256409E69B5D}"/>
                </c:ext>
              </c:extLst>
            </c:dLbl>
            <c:dLbl>
              <c:idx val="1"/>
              <c:tx>
                <c:strRef>
                  <c:f>Daten_Diagramme!$E$15</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{DB7D680A-2306-434C-84A1-30921B06C770}</c15:txfldGUID>
                      <c15:f>Daten_Diagramme!$E$15</c15:f>
                      <c15:dlblFieldTableCache>
                        <c:ptCount val="1"/>
                        <c:pt idx="0">
                          <c:v>7.9</c:v>
                        </c:pt>
                      </c15:dlblFieldTableCache>
                    </c15:dlblFTEntry>
                  </c15:dlblFieldTable>
                  <c15:showDataLabelsRange val="0"/>
                </c:ext>
                <c:ext xmlns:c16="http://schemas.microsoft.com/office/drawing/2014/chart" uri="{C3380CC4-5D6E-409C-BE32-E72D297353CC}">
                  <c16:uniqueId val="{00000001-0785-4829-BBC7-256409E69B5D}"/>
                </c:ext>
              </c:extLst>
            </c:dLbl>
            <c:dLbl>
              <c:idx val="2"/>
              <c:tx>
                <c:strRef>
                  <c:f>Daten_Diagramme!$E$16</c:f>
                  <c:strCache>
                    <c:ptCount val="1"/>
                    <c:pt idx="0">
                      <c:v>13.7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{C9974139-A992-4864-B7E5-B5589822A0FA}</c15:txfldGUID>
                      <c15:f>Daten_Diagramme!$E$16</c15:f>
                      <c15:dlblFieldTableCache>
                        <c:ptCount val="1"/>
                        <c:pt idx="0">
                          <c:v>13.7</c:v>
                        </c:pt>
                      </c15:dlblFieldTableCache>
                    </c15:dlblFTEntry>
                  </c15:dlblFieldTable>
                  <c15:showDataLabelsRange val="0"/>
                </c:ext>
                <c:ext xmlns:c16="http://schemas.microsoft.com/office/drawing/2014/chart" uri="{C3380CC4-5D6E-409C-BE32-E72D297353CC}">
                  <c16:uniqueId val="{00000002-0785-4829-BBC7-256409E69B5D}"/>
                </c:ext>
              </c:extLst>
            </c:dLbl>
            <c:dLbl>
              <c:idx val="3"/>
              <c:tx>
                <c:strRef>
                  <c:f>Daten_Diagramme!$E$17</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{CB302ABD-2A98-405F-91B9-E92666EB287E}</c15:txfldGUID>
                      <c15:f>Daten_Diagramme!$E$17</c15:f>
                      <c15:dlblFieldTableCache>
                        <c:ptCount val="1"/>
                        <c:pt idx="0">
                          <c:v>-4.1</c:v>
                        </c:pt>
                      </c15:dlblFieldTableCache>
                    </c15:dlblFTEntry>
                  </c15:dlblFieldTable>
                  <c15:showDataLabelsRange val="0"/>
                </c:ext>
                <c:ext xmlns:c16="http://schemas.microsoft.com/office/drawing/2014/chart" uri="{C3380CC4-5D6E-409C-BE32-E72D297353CC}">
                  <c16:uniqueId val="{00000003-0785-4829-BBC7-256409E69B5D}"/>
                </c:ext>
              </c:extLst>
            </c:dLbl>
            <c:dLbl>
              <c:idx val="4"/>
              <c:tx>
                <c:strRef>
                  <c:f>Daten_Diagramme!$E$18</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{74C693B7-B2A7-40BE-BCD4-BAF7CC8AA223}</c15:txfldGUID>
                      <c15:f>Daten_Diagramme!$E$18</c15:f>
                      <c15:dlblFieldTableCache>
                        <c:ptCount val="1"/>
                        <c:pt idx="0">
                          <c:v>-3.7</c:v>
                        </c:pt>
                      </c15:dlblFieldTableCache>
                    </c15:dlblFTEntry>
                  </c15:dlblFieldTable>
                  <c15:showDataLabelsRange val="0"/>
                </c:ext>
                <c:ext xmlns:c16="http://schemas.microsoft.com/office/drawing/2014/chart" uri="{C3380CC4-5D6E-409C-BE32-E72D297353CC}">
                  <c16:uniqueId val="{00000004-0785-4829-BBC7-256409E69B5D}"/>
                </c:ext>
              </c:extLst>
            </c:dLbl>
            <c:dLbl>
              <c:idx val="5"/>
              <c:tx>
                <c:strRef>
                  <c:f>Daten_Diagramme!$E$19</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{13C8D121-9AC3-4C8E-AC0A-1363335A1755}</c15:txfldGUID>
                      <c15:f>Daten_Diagramme!$E$19</c15:f>
                      <c15:dlblFieldTableCache>
                        <c:ptCount val="1"/>
                        <c:pt idx="0">
                          <c:v>-4.8</c:v>
                        </c:pt>
                      </c15:dlblFieldTableCache>
                    </c15:dlblFTEntry>
                  </c15:dlblFieldTable>
                  <c15:showDataLabelsRange val="0"/>
                </c:ext>
                <c:ext xmlns:c16="http://schemas.microsoft.com/office/drawing/2014/chart" uri="{C3380CC4-5D6E-409C-BE32-E72D297353CC}">
                  <c16:uniqueId val="{00000005-0785-4829-BBC7-256409E69B5D}"/>
                </c:ext>
              </c:extLst>
            </c:dLbl>
            <c:dLbl>
              <c:idx val="6"/>
              <c:tx>
                <c:strRef>
                  <c:f>Daten_Diagramme!$E$20</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{62FC89ED-C51F-4425-A828-DC51061C1A1D}</c15:txfldGUID>
                      <c15:f>Daten_Diagramme!$E$20</c15:f>
                      <c15:dlblFieldTableCache>
                        <c:ptCount val="1"/>
                        <c:pt idx="0">
                          <c:v>-3.0</c:v>
                        </c:pt>
                      </c15:dlblFieldTableCache>
                    </c15:dlblFTEntry>
                  </c15:dlblFieldTable>
                  <c15:showDataLabelsRange val="0"/>
                </c:ext>
                <c:ext xmlns:c16="http://schemas.microsoft.com/office/drawing/2014/chart" uri="{C3380CC4-5D6E-409C-BE32-E72D297353CC}">
                  <c16:uniqueId val="{00000006-0785-4829-BBC7-256409E69B5D}"/>
                </c:ext>
              </c:extLst>
            </c:dLbl>
            <c:dLbl>
              <c:idx val="7"/>
              <c:tx>
                <c:strRef>
                  <c:f>Daten_Diagramme!$E$21</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{7850E421-6B1D-4333-B3FD-7ED3B6CBCDD4}</c15:txfldGUID>
                      <c15:f>Daten_Diagramme!$E$21</c15:f>
                      <c15:dlblFieldTableCache>
                        <c:ptCount val="1"/>
                        <c:pt idx="0">
                          <c:v>-3.0</c:v>
                        </c:pt>
                      </c15:dlblFieldTableCache>
                    </c15:dlblFTEntry>
                  </c15:dlblFieldTable>
                  <c15:showDataLabelsRange val="0"/>
                </c:ext>
                <c:ext xmlns:c16="http://schemas.microsoft.com/office/drawing/2014/chart" uri="{C3380CC4-5D6E-409C-BE32-E72D297353CC}">
                  <c16:uniqueId val="{00000007-0785-4829-BBC7-256409E69B5D}"/>
                </c:ext>
              </c:extLst>
            </c:dLbl>
            <c:dLbl>
              <c:idx val="8"/>
              <c:tx>
                <c:strRef>
                  <c:f>Daten_Diagramme!$E$22</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{6E281E51-9C1E-4E41-9ADF-918CFAA4B45A}</c15:txfldGUID>
                      <c15:f>Daten_Diagramme!$E$22</c15:f>
                      <c15:dlblFieldTableCache>
                        <c:ptCount val="1"/>
                        <c:pt idx="0">
                          <c:v>-5.7</c:v>
                        </c:pt>
                      </c15:dlblFieldTableCache>
                    </c15:dlblFTEntry>
                  </c15:dlblFieldTable>
                  <c15:showDataLabelsRange val="0"/>
                </c:ext>
                <c:ext xmlns:c16="http://schemas.microsoft.com/office/drawing/2014/chart" uri="{C3380CC4-5D6E-409C-BE32-E72D297353CC}">
                  <c16:uniqueId val="{00000008-0785-4829-BBC7-256409E69B5D}"/>
                </c:ext>
              </c:extLst>
            </c:dLbl>
            <c:dLbl>
              <c:idx val="9"/>
              <c:tx>
                <c:strRef>
                  <c:f>Daten_Diagramme!$E$23</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{529143E9-C8F3-409E-BF1A-779607154BAE}</c15:txfldGUID>
                      <c15:f>Daten_Diagramme!$E$23</c15:f>
                      <c15:dlblFieldTableCache>
                        <c:ptCount val="1"/>
                        <c:pt idx="0">
                          <c:v>-2.3</c:v>
                        </c:pt>
                      </c15:dlblFieldTableCache>
                    </c15:dlblFTEntry>
                  </c15:dlblFieldTable>
                  <c15:showDataLabelsRange val="0"/>
                </c:ext>
                <c:ext xmlns:c16="http://schemas.microsoft.com/office/drawing/2014/chart" uri="{C3380CC4-5D6E-409C-BE32-E72D297353CC}">
                  <c16:uniqueId val="{00000009-0785-4829-BBC7-256409E69B5D}"/>
                </c:ext>
              </c:extLst>
            </c:dLbl>
            <c:dLbl>
              <c:idx val="10"/>
              <c:tx>
                <c:strRef>
                  <c:f>Daten_Diagramme!$E$24</c:f>
                  <c:strCache>
                    <c:ptCount val="1"/>
                    <c:pt idx="0">
                      <c:v>-14.7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{A59BF61D-1B31-4076-BBF6-9F3E440EA396}</c15:txfldGUID>
                      <c15:f>Daten_Diagramme!$E$24</c15:f>
                      <c15:dlblFieldTableCache>
                        <c:ptCount val="1"/>
                        <c:pt idx="0">
                          <c:v>-14.7</c:v>
                        </c:pt>
                      </c15:dlblFieldTableCache>
                    </c15:dlblFTEntry>
                  </c15:dlblFieldTable>
                  <c15:showDataLabelsRange val="0"/>
                </c:ext>
                <c:ext xmlns:c16="http://schemas.microsoft.com/office/drawing/2014/chart" uri="{C3380CC4-5D6E-409C-BE32-E72D297353CC}">
                  <c16:uniqueId val="{0000000A-0785-4829-BBC7-256409E69B5D}"/>
                </c:ext>
              </c:extLst>
            </c:dLbl>
            <c:dLbl>
              <c:idx val="11"/>
              <c:tx>
                <c:strRef>
                  <c:f>Daten_Diagramme!$E$25</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{9EC438A3-5908-47D9-AA3A-BA89D9587659}</c15:txfldGUID>
                      <c15:f>Daten_Diagramme!$E$25</c15:f>
                      <c15:dlblFieldTableCache>
                        <c:ptCount val="1"/>
                        <c:pt idx="0">
                          <c:v>-6.2</c:v>
                        </c:pt>
                      </c15:dlblFieldTableCache>
                    </c15:dlblFTEntry>
                  </c15:dlblFieldTable>
                  <c15:showDataLabelsRange val="0"/>
                </c:ext>
                <c:ext xmlns:c16="http://schemas.microsoft.com/office/drawing/2014/chart" uri="{C3380CC4-5D6E-409C-BE32-E72D297353CC}">
                  <c16:uniqueId val="{0000000B-0785-4829-BBC7-256409E69B5D}"/>
                </c:ext>
              </c:extLst>
            </c:dLbl>
            <c:dLbl>
              <c:idx val="12"/>
              <c:tx>
                <c:strRef>
                  <c:f>Daten_Diagramme!$E$26</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{63F061F2-B0FC-4C8D-A862-58FF65203E1E}</c15:txfldGUID>
                      <c15:f>Daten_Diagramme!$E$26</c15:f>
                      <c15:dlblFieldTableCache>
                        <c:ptCount val="1"/>
                        <c:pt idx="0">
                          <c:v>3.7</c:v>
                        </c:pt>
                      </c15:dlblFieldTableCache>
                    </c15:dlblFTEntry>
                  </c15:dlblFieldTable>
                  <c15:showDataLabelsRange val="0"/>
                </c:ext>
                <c:ext xmlns:c16="http://schemas.microsoft.com/office/drawing/2014/chart" uri="{C3380CC4-5D6E-409C-BE32-E72D297353CC}">
                  <c16:uniqueId val="{0000000C-0785-4829-BBC7-256409E69B5D}"/>
                </c:ext>
              </c:extLst>
            </c:dLbl>
            <c:dLbl>
              <c:idx val="13"/>
              <c:tx>
                <c:strRef>
                  <c:f>Daten_Diagramme!$E$27</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{DA94D8B9-0F58-47AF-8C27-3966816D90B6}</c15:txfldGUID>
                      <c15:f>Daten_Diagramme!$E$27</c15:f>
                      <c15:dlblFieldTableCache>
                        <c:ptCount val="1"/>
                        <c:pt idx="0">
                          <c:v>-4.4</c:v>
                        </c:pt>
                      </c15:dlblFieldTableCache>
                    </c15:dlblFTEntry>
                  </c15:dlblFieldTable>
                  <c15:showDataLabelsRange val="0"/>
                </c:ext>
                <c:ext xmlns:c16="http://schemas.microsoft.com/office/drawing/2014/chart" uri="{C3380CC4-5D6E-409C-BE32-E72D297353CC}">
                  <c16:uniqueId val="{0000000D-0785-4829-BBC7-256409E69B5D}"/>
                </c:ext>
              </c:extLst>
            </c:dLbl>
            <c:dLbl>
              <c:idx val="14"/>
              <c:tx>
                <c:strRef>
                  <c:f>Daten_Diagramme!$E$28</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{364117A9-94FA-4629-B157-DCAA575388EC}</c15:txfldGUID>
                      <c15:f>Daten_Diagramme!$E$28</c15:f>
                      <c15:dlblFieldTableCache>
                        <c:ptCount val="1"/>
                        <c:pt idx="0">
                          <c:v>-3.0</c:v>
                        </c:pt>
                      </c15:dlblFieldTableCache>
                    </c15:dlblFTEntry>
                  </c15:dlblFieldTable>
                  <c15:showDataLabelsRange val="0"/>
                </c:ext>
                <c:ext xmlns:c16="http://schemas.microsoft.com/office/drawing/2014/chart" uri="{C3380CC4-5D6E-409C-BE32-E72D297353CC}">
                  <c16:uniqueId val="{0000000E-0785-4829-BBC7-256409E69B5D}"/>
                </c:ext>
              </c:extLst>
            </c:dLbl>
            <c:dLbl>
              <c:idx val="15"/>
              <c:tx>
                <c:strRef>
                  <c:f>Daten_Diagramme!$E$29</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{D2D189DD-FE55-4B79-BD93-0077867D65E6}</c15:txfldGUID>
                      <c15:f>Daten_Diagramme!$E$29</c15:f>
                      <c15:dlblFieldTableCache>
                        <c:ptCount val="1"/>
                        <c:pt idx="0">
                          <c:v>-1.2</c:v>
                        </c:pt>
                      </c15:dlblFieldTableCache>
                    </c15:dlblFTEntry>
                  </c15:dlblFieldTable>
                  <c15:showDataLabelsRange val="0"/>
                </c:ext>
                <c:ext xmlns:c16="http://schemas.microsoft.com/office/drawing/2014/chart" uri="{C3380CC4-5D6E-409C-BE32-E72D297353CC}">
                  <c16:uniqueId val="{0000000F-0785-4829-BBC7-256409E69B5D}"/>
                </c:ext>
              </c:extLst>
            </c:dLbl>
            <c:dLbl>
              <c:idx val="16"/>
              <c:tx>
                <c:strRef>
                  <c:f>Daten_Diagramme!$E$30</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{7267D02A-6DD0-45CF-9902-7F04116DC457}</c15:txfldGUID>
                      <c15:f>Daten_Diagramme!$E$30</c15:f>
                      <c15:dlblFieldTableCache>
                        <c:ptCount val="1"/>
                        <c:pt idx="0">
                          <c:v>3.9</c:v>
                        </c:pt>
                      </c15:dlblFieldTableCache>
                    </c15:dlblFTEntry>
                  </c15:dlblFieldTable>
                  <c15:showDataLabelsRange val="0"/>
                </c:ext>
                <c:ext xmlns:c16="http://schemas.microsoft.com/office/drawing/2014/chart" uri="{C3380CC4-5D6E-409C-BE32-E72D297353CC}">
                  <c16:uniqueId val="{00000010-0785-4829-BBC7-256409E69B5D}"/>
                </c:ext>
              </c:extLst>
            </c:dLbl>
            <c:dLbl>
              <c:idx val="17"/>
              <c:tx>
                <c:strRef>
                  <c:f>Daten_Diagramme!$E$31</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{425F93B2-536F-428A-A3C4-9065A928DDF8}</c15:txfldGUID>
                      <c15:f>Daten_Diagramme!$E$31</c15:f>
                      <c15:dlblFieldTableCache>
                        <c:ptCount val="1"/>
                        <c:pt idx="0">
                          <c:v>1.4</c:v>
                        </c:pt>
                      </c15:dlblFieldTableCache>
                    </c15:dlblFTEntry>
                  </c15:dlblFieldTable>
                  <c15:showDataLabelsRange val="0"/>
                </c:ext>
                <c:ext xmlns:c16="http://schemas.microsoft.com/office/drawing/2014/chart" uri="{C3380CC4-5D6E-409C-BE32-E72D297353CC}">
                  <c16:uniqueId val="{00000011-0785-4829-BBC7-256409E69B5D}"/>
                </c:ext>
              </c:extLst>
            </c:dLbl>
            <c:dLbl>
              <c:idx val="18"/>
              <c:tx>
                <c:strRef>
                  <c:f>Daten_Diagramme!$E$32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{AFE28941-4A0B-481C-A10B-6EDDE7648735}</c15:txfldGUID>
                      <c15:f>Daten_Diagramme!$E$32</c15:f>
                      <c15:dlblFieldTableCache>
                        <c:ptCount val="1"/>
                        <c:pt idx="0">
                          <c:v>-0.1</c:v>
                        </c:pt>
                      </c15:dlblFieldTableCache>
                    </c15:dlblFTEntry>
                  </c15:dlblFieldTable>
                  <c15:showDataLabelsRange val="0"/>
                </c:ext>
                <c:ext xmlns:c16="http://schemas.microsoft.com/office/drawing/2014/chart" uri="{C3380CC4-5D6E-409C-BE32-E72D297353CC}">
                  <c16:uniqueId val="{00000012-0785-4829-BBC7-256409E69B5D}"/>
                </c:ext>
              </c:extLst>
            </c:dLbl>
            <c:dLbl>
              <c:idx val="19"/>
              <c:tx>
                <c:strRef>
                  <c:f>Daten_Diagramme!$E$33</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{739A37C9-0B59-48C3-9675-3FD9F4D3ACB8}</c15:txfldGUID>
                      <c15:f>Daten_Diagramme!$E$33</c15:f>
                      <c15:dlblFieldTableCache>
                        <c:ptCount val="1"/>
                        <c:pt idx="0">
                          <c:v>-0.8</c:v>
                        </c:pt>
                      </c15:dlblFieldTableCache>
                    </c15:dlblFTEntry>
                  </c15:dlblFieldTable>
                  <c15:showDataLabelsRange val="0"/>
                </c:ext>
                <c:ext xmlns:c16="http://schemas.microsoft.com/office/drawing/2014/chart" uri="{C3380CC4-5D6E-409C-BE32-E72D297353CC}">
                  <c16:uniqueId val="{00000013-0785-4829-BBC7-256409E69B5D}"/>
                </c:ext>
              </c:extLst>
            </c:dLbl>
            <c:dLbl>
              <c:idx val="20"/>
              <c:tx>
                <c:strRef>
                  <c:f>Daten_Diagramme!$E$34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{5ADF5B62-EB13-4D59-A59C-75C69B793EEC}</c15:txfldGUID>
                      <c15:f>Daten_Diagramme!$E$34</c15:f>
                      <c15:dlblFieldTableCache>
                        <c:ptCount val="1"/>
                        <c:pt idx="0">
                          <c:v>-1.5</c:v>
                        </c:pt>
                      </c15:dlblFieldTableCache>
                    </c15:dlblFTEntry>
                  </c15:dlblFieldTable>
                  <c15:showDataLabelsRange val="0"/>
                </c:ext>
                <c:ext xmlns:c16="http://schemas.microsoft.com/office/drawing/2014/chart" uri="{C3380CC4-5D6E-409C-BE32-E72D297353CC}">
                  <c16:uniqueId val="{00000014-0785-4829-BBC7-256409E69B5D}"/>
                </c:ext>
              </c:extLst>
            </c:dLbl>
            <c:dLbl>
              <c:idx val="21"/>
              <c:tx>
                <c:strRef>
                  <c:f>Daten_Diagramme!$E$35</c:f>
                  <c:strCache>
                    <c:ptCount val="1"/>
                    <c:pt idx="0">
                      <c:v>37.1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{32789EC9-23B7-4063-9F68-76CD07104E2C}</c15:txfldGUID>
                      <c15:f>Daten_Diagramme!$E$35</c15:f>
                      <c15:dlblFieldTableCache>
                        <c:ptCount val="1"/>
                        <c:pt idx="0">
                          <c:v>37.1</c:v>
                        </c:pt>
                      </c15:dlblFieldTableCache>
                    </c15:dlblFTEntry>
                  </c15:dlblFieldTable>
                  <c15:showDataLabelsRange val="0"/>
                </c:ext>
                <c:ext xmlns:c16="http://schemas.microsoft.com/office/drawing/2014/chart" uri="{C3380CC4-5D6E-409C-BE32-E72D297353CC}">
                  <c16:uniqueId val="{00000015-0785-4829-BBC7-256409E69B5D}"/>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{5E7C0A5C-7DBC-4DFD-A9FB-2F7CE700D771}</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0785-4829-BBC7-256409E69B5D}"/>
                </c:ext>
              </c:extLst>
            </c:dLbl>
            <c:dLbl>
              <c:idx val="23"/>
              <c:tx>
                <c:strRef>
                  <c:f>Daten_Diagramme!$E$37</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{19811F93-798F-408D-B565-290F2D9C9794}</c15:txfldGUID>
                      <c15:f>Daten_Diagramme!$E$37</c15:f>
                      <c15:dlblFieldTableCache>
                        <c:ptCount val="1"/>
                        <c:pt idx="0">
                          <c:v>7.9</c:v>
                        </c:pt>
                      </c15:dlblFieldTableCache>
                    </c15:dlblFTEntry>
                  </c15:dlblFieldTable>
                  <c15:showDataLabelsRange val="0"/>
                </c:ext>
                <c:ext xmlns:c16="http://schemas.microsoft.com/office/drawing/2014/chart" uri="{C3380CC4-5D6E-409C-BE32-E72D297353CC}">
                  <c16:uniqueId val="{00000017-0785-4829-BBC7-256409E69B5D}"/>
                </c:ext>
              </c:extLst>
            </c:dLbl>
            <c:dLbl>
              <c:idx val="24"/>
              <c:tx>
                <c:strRef>
                  <c:f>Daten_Diagramme!$E$38</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{F3DE0916-BAA1-4722-8695-B926AC54FB1A}</c15:txfldGUID>
                      <c15:f>Daten_Diagramme!$E$38</c15:f>
                      <c15:dlblFieldTableCache>
                        <c:ptCount val="1"/>
                        <c:pt idx="0">
                          <c:v>-2.4</c:v>
                        </c:pt>
                      </c15:dlblFieldTableCache>
                    </c15:dlblFTEntry>
                  </c15:dlblFieldTable>
                  <c15:showDataLabelsRange val="0"/>
                </c:ext>
                <c:ext xmlns:c16="http://schemas.microsoft.com/office/drawing/2014/chart" uri="{C3380CC4-5D6E-409C-BE32-E72D297353CC}">
                  <c16:uniqueId val="{00000018-0785-4829-BBC7-256409E69B5D}"/>
                </c:ext>
              </c:extLst>
            </c:dLbl>
            <c:dLbl>
              <c:idx val="25"/>
              <c:tx>
                <c:strRef>
                  <c:f>Daten_Diagramme!$E$39</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{2F42D52F-025A-4BC8-9C8A-5DA9EFA54EDD}</c15:txfldGUID>
                      <c15:f>Daten_Diagramme!$E$39</c15:f>
                      <c15:dlblFieldTableCache>
                        <c:ptCount val="1"/>
                        <c:pt idx="0">
                          <c:v>-4.1</c:v>
                        </c:pt>
                      </c15:dlblFieldTableCache>
                    </c15:dlblFTEntry>
                  </c15:dlblFieldTable>
                  <c15:showDataLabelsRange val="0"/>
                </c:ext>
                <c:ext xmlns:c16="http://schemas.microsoft.com/office/drawing/2014/chart" uri="{C3380CC4-5D6E-409C-BE32-E72D297353CC}">
                  <c16:uniqueId val="{00000019-0785-4829-BBC7-256409E69B5D}"/>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{9B176D63-BA6E-4B52-A4E1-9650D5085097}</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0785-4829-BBC7-256409E69B5D}"/>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{ACD070AE-58B3-44E8-8DBD-E1BF4B60967F}</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0785-4829-BBC7-256409E69B5D}"/>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{B10F9212-7FE9-47EB-AF90-C293A3C7CD90}</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0785-4829-BBC7-256409E69B5D}"/>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{02321095-9C4B-49E4-88CA-E218D64C9E75}</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0785-4829-BBC7-256409E69B5D}"/>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{237C04E6-06F2-44B2-88E0-4682F33EBF34}</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0785-4829-BBC7-256409E69B5D}"/>
                </c:ext>
              </c:extLst>
            </c:dLbl>
            <c:dLbl>
              <c:idx val="31"/>
              <c:tx>
                <c:strRef>
                  <c:f>Daten_Diagramme!$E$45</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{99F256AA-9F9F-43BC-9824-6B5DDE45DAD9}</c15:txfldGUID>
                      <c15:f>Daten_Diagramme!$E$45</c15:f>
                      <c15:dlblFieldTableCache>
                        <c:ptCount val="1"/>
                        <c:pt idx="0">
                          <c:v>-4.1</c:v>
                        </c:pt>
                      </c15:dlblFieldTableCache>
                    </c15:dlblFTEntry>
                  </c15:dlblFieldTable>
                  <c15:showDataLabelsRange val="0"/>
                </c:ext>
                <c:ext xmlns:c16="http://schemas.microsoft.com/office/drawing/2014/chart" uri="{C3380CC4-5D6E-409C-BE32-E72D297353CC}">
                  <c16:uniqueId val="{0000001F-0785-4829-BBC7-256409E69B5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-3.5414859786065338</c:v>
                </c:pt>
                <c:pt idx="1">
                  <c:v>7.9096045197740112</c:v>
                </c:pt>
                <c:pt idx="2">
                  <c:v>13.725490196078431</c:v>
                </c:pt>
                <c:pt idx="3">
                  <c:v>-4.1310541310541309</c:v>
                </c:pt>
                <c:pt idx="4">
                  <c:v>-3.7453183520599249</c:v>
                </c:pt>
                <c:pt idx="5">
                  <c:v>-4.7619047619047619</c:v>
                </c:pt>
                <c:pt idx="6">
                  <c:v>-3.0303030303030303</c:v>
                </c:pt>
                <c:pt idx="7">
                  <c:v>-3.0487804878048781</c:v>
                </c:pt>
                <c:pt idx="8">
                  <c:v>-5.7385398981324283</c:v>
                </c:pt>
                <c:pt idx="9">
                  <c:v>-2.3210831721470018</c:v>
                </c:pt>
                <c:pt idx="10">
                  <c:v>-14.681440443213296</c:v>
                </c:pt>
                <c:pt idx="11">
                  <c:v>-6.1983471074380168</c:v>
                </c:pt>
                <c:pt idx="12">
                  <c:v>3.7037037037037037</c:v>
                </c:pt>
                <c:pt idx="13">
                  <c:v>-4.4031311154598827</c:v>
                </c:pt>
                <c:pt idx="14">
                  <c:v>-2.9756537421100089</c:v>
                </c:pt>
                <c:pt idx="15">
                  <c:v>-1.2269938650306749</c:v>
                </c:pt>
                <c:pt idx="16">
                  <c:v>3.9370078740157481</c:v>
                </c:pt>
                <c:pt idx="17">
                  <c:v>1.3840830449826989</c:v>
                </c:pt>
                <c:pt idx="18">
                  <c:v>-0.11750881316098707</c:v>
                </c:pt>
                <c:pt idx="19">
                  <c:v>-0.80924855491329484</c:v>
                </c:pt>
                <c:pt idx="20">
                  <c:v>-1.5287295730100159</c:v>
                </c:pt>
                <c:pt idx="21">
                  <c:v>37.142857142857146</c:v>
                </c:pt>
                <c:pt idx="23">
                  <c:v>7.9096045197740112</c:v>
                </c:pt>
                <c:pt idx="24">
                  <c:v>-2.3972602739726026</c:v>
                </c:pt>
                <c:pt idx="25">
                  <c:v>-4.1378159672979065</c:v>
                </c:pt>
              </c:numCache>
            </c:numRef>
          </c:val>
          <c:extLst>
            <c:ext xmlns:c16="http://schemas.microsoft.com/office/drawing/2014/chart" uri="{C3380CC4-5D6E-409C-BE32-E72D297353CC}">
              <c16:uniqueId val="{00000020-0785-4829-BBC7-256409E69B5D}"/>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{8F5C3D3F-532C-4FAE-B442-69A0A0C6675B}</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0785-4829-BBC7-256409E69B5D}"/>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{BBFF4B01-4B4E-46C4-BC7B-2B95E31DBD17}</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0785-4829-BBC7-256409E69B5D}"/>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{372A3911-03AE-4CF3-BB42-649F3B1D69B3}</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0785-4829-BBC7-256409E69B5D}"/>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{EFE8AD65-197A-4F24-8445-07D66481DA0F}</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0785-4829-BBC7-256409E69B5D}"/>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{399E02FD-1AA5-494F-A893-B567DFFFD195}</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0785-4829-BBC7-256409E69B5D}"/>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{35A651BC-C210-4F0F-B3DF-D17FE99F7190}</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0785-4829-BBC7-256409E69B5D}"/>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{42D92377-9DFA-40F8-8F01-3DF6C3D47093}</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0785-4829-BBC7-256409E69B5D}"/>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{53403085-D574-4C55-951F-AE45CFC00412}</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0785-4829-BBC7-256409E69B5D}"/>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{C4BC0A7E-51E7-4B15-A0F4-AB372CAED9CC}</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0785-4829-BBC7-256409E69B5D}"/>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{DA8DF834-A645-4383-AF02-CB0D11A57764}</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0785-4829-BBC7-256409E69B5D}"/>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{409CD32A-9962-4E96-B5A0-61AE6C6930FA}</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0785-4829-BBC7-256409E69B5D}"/>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{324D6766-D08C-404F-B52F-C3C02CAE0C8F}</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0785-4829-BBC7-256409E69B5D}"/>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{0DAFBF09-C150-4501-9413-A8954B6796EE}</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0785-4829-BBC7-256409E69B5D}"/>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{AB06C855-66CB-4251-ACBA-CDA077F02FB1}</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0785-4829-BBC7-256409E69B5D}"/>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{C233305A-D8B3-4389-BE07-9815CABA1199}</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0785-4829-BBC7-256409E69B5D}"/>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{BCA96A08-B76D-4B14-82EA-D3C465071A0F}</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0785-4829-BBC7-256409E69B5D}"/>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{D39B3F10-B04C-455B-BF9B-1080DA896A00}</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0785-4829-BBC7-256409E69B5D}"/>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{45A90103-C218-4FBF-92A7-CC8B2E97774E}</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0785-4829-BBC7-256409E69B5D}"/>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{E8445787-7C7F-4C28-910E-39C1B570A288}</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0785-4829-BBC7-256409E69B5D}"/>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{92C7C6FE-34BD-4875-8A2B-0FB2B2205993}</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0785-4829-BBC7-256409E69B5D}"/>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{FDF57B82-4D80-4501-86B7-486416FAB84B}</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0785-4829-BBC7-256409E69B5D}"/>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{D2D4C745-15D5-421E-864B-73210AE62ECC}</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0785-4829-BBC7-256409E69B5D}"/>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{4CD36CDF-EC96-4586-B1C5-D83EFF1456B6}</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0785-4829-BBC7-256409E69B5D}"/>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{3F684EC0-FDD2-400C-B173-98FCA744141A}</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0785-4829-BBC7-256409E69B5D}"/>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{1779980E-8DD4-420C-B391-811A28361ED8}</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0785-4829-BBC7-256409E69B5D}"/>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{787F54CC-C432-44EC-AB1A-07E8F24C92AD}</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0785-4829-BBC7-256409E69B5D}"/>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{8C1A6532-CEE9-438C-9D33-9AE6ECC62987}</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0785-4829-BBC7-256409E69B5D}"/>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{D9150AF2-F900-4A12-9B5E-949922EBDF83}</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0785-4829-BBC7-256409E69B5D}"/>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{D95B896E-92B3-49B9-965C-B8E2779C8662}</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0785-4829-BBC7-256409E69B5D}"/>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{7294836B-5D18-4BF9-AF5F-0B891E3EFAA6}</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0785-4829-BBC7-256409E69B5D}"/>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{63BC9FBA-771A-4EC9-B549-915DFDF400F6}</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0785-4829-BBC7-256409E69B5D}"/>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{343B8F98-EB81-4F1A-B7A6-64003667032C}</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0785-4829-BBC7-256409E69B5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0785-4829-BBC7-256409E69B5D}"/>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0785-4829-BBC7-256409E69B5D}"/>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{B2B6EB76-D1F3-41B7-A2F2-750E72795769}</c15:txfldGUID>
                      <c15:f>Diagramm!$I$46</c15:f>
                      <c15:dlblFieldTableCache>
                        <c:ptCount val="1"/>
                      </c15:dlblFieldTableCache>
                    </c15:dlblFTEntry>
                  </c15:dlblFieldTable>
                  <c15:showDataLabelsRange val="0"/>
                </c:ext>
                <c:ext xmlns:c16="http://schemas.microsoft.com/office/drawing/2014/chart" uri="{C3380CC4-5D6E-409C-BE32-E72D297353CC}">
                  <c16:uniqueId val="{00000000-0CD9-4C11-8FDA-98E8D06EFFCB}"/>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{18D2E471-7C57-4399-A207-BAA0D4E6D022}</c15:txfldGUID>
                      <c15:f>Diagramm!$I$47</c15:f>
                      <c15:dlblFieldTableCache>
                        <c:ptCount val="1"/>
                      </c15:dlblFieldTableCache>
                    </c15:dlblFTEntry>
                  </c15:dlblFieldTable>
                  <c15:showDataLabelsRange val="0"/>
                </c:ext>
                <c:ext xmlns:c16="http://schemas.microsoft.com/office/drawing/2014/chart" uri="{C3380CC4-5D6E-409C-BE32-E72D297353CC}">
                  <c16:uniqueId val="{00000001-0CD9-4C11-8FDA-98E8D06EFFCB}"/>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{CBAB9CAB-38A0-4773-A4C3-EB90A0A5E536}</c15:txfldGUID>
                      <c15:f>Diagramm!$I$48</c15:f>
                      <c15:dlblFieldTableCache>
                        <c:ptCount val="1"/>
                      </c15:dlblFieldTableCache>
                    </c15:dlblFTEntry>
                  </c15:dlblFieldTable>
                  <c15:showDataLabelsRange val="0"/>
                </c:ext>
                <c:ext xmlns:c16="http://schemas.microsoft.com/office/drawing/2014/chart" uri="{C3380CC4-5D6E-409C-BE32-E72D297353CC}">
                  <c16:uniqueId val="{00000002-0CD9-4C11-8FDA-98E8D06EFFCB}"/>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{196D8C09-D64B-4710-A31B-081DFB59D13F}</c15:txfldGUID>
                      <c15:f>Diagramm!$I$49</c15:f>
                      <c15:dlblFieldTableCache>
                        <c:ptCount val="1"/>
                      </c15:dlblFieldTableCache>
                    </c15:dlblFTEntry>
                  </c15:dlblFieldTable>
                  <c15:showDataLabelsRange val="0"/>
                </c:ext>
                <c:ext xmlns:c16="http://schemas.microsoft.com/office/drawing/2014/chart" uri="{C3380CC4-5D6E-409C-BE32-E72D297353CC}">
                  <c16:uniqueId val="{00000003-0CD9-4C11-8FDA-98E8D06EFFCB}"/>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{679EA4CA-2F8F-48CD-8CAB-F99A925B1648}</c15:txfldGUID>
                      <c15:f>Diagramm!$I$50</c15:f>
                      <c15:dlblFieldTableCache>
                        <c:ptCount val="1"/>
                      </c15:dlblFieldTableCache>
                    </c15:dlblFTEntry>
                  </c15:dlblFieldTable>
                  <c15:showDataLabelsRange val="0"/>
                </c:ext>
                <c:ext xmlns:c16="http://schemas.microsoft.com/office/drawing/2014/chart" uri="{C3380CC4-5D6E-409C-BE32-E72D297353CC}">
                  <c16:uniqueId val="{00000004-0CD9-4C11-8FDA-98E8D06EFFCB}"/>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{2C7FD25C-15B8-40F7-96B7-C799CB418FBF}</c15:txfldGUID>
                      <c15:f>Diagramm!$I$51</c15:f>
                      <c15:dlblFieldTableCache>
                        <c:ptCount val="1"/>
                      </c15:dlblFieldTableCache>
                    </c15:dlblFTEntry>
                  </c15:dlblFieldTable>
                  <c15:showDataLabelsRange val="0"/>
                </c:ext>
                <c:ext xmlns:c16="http://schemas.microsoft.com/office/drawing/2014/chart" uri="{C3380CC4-5D6E-409C-BE32-E72D297353CC}">
                  <c16:uniqueId val="{00000005-0CD9-4C11-8FDA-98E8D06EFFCB}"/>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{8CBECC6E-BD26-49FF-B48E-290A94780A9B}</c15:txfldGUID>
                      <c15:f>Diagramm!$I$52</c15:f>
                      <c15:dlblFieldTableCache>
                        <c:ptCount val="1"/>
                      </c15:dlblFieldTableCache>
                    </c15:dlblFTEntry>
                  </c15:dlblFieldTable>
                  <c15:showDataLabelsRange val="0"/>
                </c:ext>
                <c:ext xmlns:c16="http://schemas.microsoft.com/office/drawing/2014/chart" uri="{C3380CC4-5D6E-409C-BE32-E72D297353CC}">
                  <c16:uniqueId val="{00000006-0CD9-4C11-8FDA-98E8D06EFFCB}"/>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{BC5295DF-F0B7-4DD3-BC8D-0A4B3D3212A0}</c15:txfldGUID>
                      <c15:f>Diagramm!$I$53</c15:f>
                      <c15:dlblFieldTableCache>
                        <c:ptCount val="1"/>
                      </c15:dlblFieldTableCache>
                    </c15:dlblFTEntry>
                  </c15:dlblFieldTable>
                  <c15:showDataLabelsRange val="0"/>
                </c:ext>
                <c:ext xmlns:c16="http://schemas.microsoft.com/office/drawing/2014/chart" uri="{C3380CC4-5D6E-409C-BE32-E72D297353CC}">
                  <c16:uniqueId val="{00000007-0CD9-4C11-8FDA-98E8D06EFFCB}"/>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{2120C6CB-5C36-4DAD-B814-D3DBF2AD7FEC}</c15:txfldGUID>
                      <c15:f>Diagramm!$I$54</c15:f>
                      <c15:dlblFieldTableCache>
                        <c:ptCount val="1"/>
                      </c15:dlblFieldTableCache>
                    </c15:dlblFTEntry>
                  </c15:dlblFieldTable>
                  <c15:showDataLabelsRange val="0"/>
                </c:ext>
                <c:ext xmlns:c16="http://schemas.microsoft.com/office/drawing/2014/chart" uri="{C3380CC4-5D6E-409C-BE32-E72D297353CC}">
                  <c16:uniqueId val="{00000008-0CD9-4C11-8FDA-98E8D06EFFCB}"/>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{3E994796-08B4-4E7E-8FAF-401D45888D37}</c15:txfldGUID>
                      <c15:f>Diagramm!$I$55</c15:f>
                      <c15:dlblFieldTableCache>
                        <c:ptCount val="1"/>
                      </c15:dlblFieldTableCache>
                    </c15:dlblFTEntry>
                  </c15:dlblFieldTable>
                  <c15:showDataLabelsRange val="0"/>
                </c:ext>
                <c:ext xmlns:c16="http://schemas.microsoft.com/office/drawing/2014/chart" uri="{C3380CC4-5D6E-409C-BE32-E72D297353CC}">
                  <c16:uniqueId val="{00000009-0CD9-4C11-8FDA-98E8D06EFFCB}"/>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{D0802D18-7477-4720-9F40-A80C7F511DC5}</c15:txfldGUID>
                      <c15:f>Diagramm!$I$56</c15:f>
                      <c15:dlblFieldTableCache>
                        <c:ptCount val="1"/>
                      </c15:dlblFieldTableCache>
                    </c15:dlblFTEntry>
                  </c15:dlblFieldTable>
                  <c15:showDataLabelsRange val="0"/>
                </c:ext>
                <c:ext xmlns:c16="http://schemas.microsoft.com/office/drawing/2014/chart" uri="{C3380CC4-5D6E-409C-BE32-E72D297353CC}">
                  <c16:uniqueId val="{0000000A-0CD9-4C11-8FDA-98E8D06EFFCB}"/>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{674D85E3-7D45-466B-8695-440D20D04073}</c15:txfldGUID>
                      <c15:f>Diagramm!$I$57</c15:f>
                      <c15:dlblFieldTableCache>
                        <c:ptCount val="1"/>
                      </c15:dlblFieldTableCache>
                    </c15:dlblFTEntry>
                  </c15:dlblFieldTable>
                  <c15:showDataLabelsRange val="0"/>
                </c:ext>
                <c:ext xmlns:c16="http://schemas.microsoft.com/office/drawing/2014/chart" uri="{C3380CC4-5D6E-409C-BE32-E72D297353CC}">
                  <c16:uniqueId val="{0000000B-0CD9-4C11-8FDA-98E8D06EFFCB}"/>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{02146A5B-C808-42CE-803E-8D811FEB0DF2}</c15:txfldGUID>
                      <c15:f>Diagramm!$I$58</c15:f>
                      <c15:dlblFieldTableCache>
                        <c:ptCount val="1"/>
                      </c15:dlblFieldTableCache>
                    </c15:dlblFTEntry>
                  </c15:dlblFieldTable>
                  <c15:showDataLabelsRange val="0"/>
                </c:ext>
                <c:ext xmlns:c16="http://schemas.microsoft.com/office/drawing/2014/chart" uri="{C3380CC4-5D6E-409C-BE32-E72D297353CC}">
                  <c16:uniqueId val="{0000000C-0CD9-4C11-8FDA-98E8D06EFFCB}"/>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{6328FB35-698E-47E2-B8A0-BE3B1762E867}</c15:txfldGUID>
                      <c15:f>Diagramm!$I$59</c15:f>
                      <c15:dlblFieldTableCache>
                        <c:ptCount val="1"/>
                      </c15:dlblFieldTableCache>
                    </c15:dlblFTEntry>
                  </c15:dlblFieldTable>
                  <c15:showDataLabelsRange val="0"/>
                </c:ext>
                <c:ext xmlns:c16="http://schemas.microsoft.com/office/drawing/2014/chart" uri="{C3380CC4-5D6E-409C-BE32-E72D297353CC}">
                  <c16:uniqueId val="{0000000D-0CD9-4C11-8FDA-98E8D06EFFCB}"/>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{505C5959-1B0C-42CD-BA1E-1C30B7A1167C}</c15:txfldGUID>
                      <c15:f>Diagramm!$I$60</c15:f>
                      <c15:dlblFieldTableCache>
                        <c:ptCount val="1"/>
                      </c15:dlblFieldTableCache>
                    </c15:dlblFTEntry>
                  </c15:dlblFieldTable>
                  <c15:showDataLabelsRange val="0"/>
                </c:ext>
                <c:ext xmlns:c16="http://schemas.microsoft.com/office/drawing/2014/chart" uri="{C3380CC4-5D6E-409C-BE32-E72D297353CC}">
                  <c16:uniqueId val="{0000000E-0CD9-4C11-8FDA-98E8D06EFFCB}"/>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{DA8BD4B7-B4D8-447F-A3E2-AA4FE4D4CA90}</c15:txfldGUID>
                      <c15:f>Diagramm!$I$61</c15:f>
                      <c15:dlblFieldTableCache>
                        <c:ptCount val="1"/>
                      </c15:dlblFieldTableCache>
                    </c15:dlblFTEntry>
                  </c15:dlblFieldTable>
                  <c15:showDataLabelsRange val="0"/>
                </c:ext>
                <c:ext xmlns:c16="http://schemas.microsoft.com/office/drawing/2014/chart" uri="{C3380CC4-5D6E-409C-BE32-E72D297353CC}">
                  <c16:uniqueId val="{0000000F-0CD9-4C11-8FDA-98E8D06EFFCB}"/>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{20B89330-3A29-4EBC-9FCA-0BCC7B040171}</c15:txfldGUID>
                      <c15:f>Diagramm!$I$62</c15:f>
                      <c15:dlblFieldTableCache>
                        <c:ptCount val="1"/>
                      </c15:dlblFieldTableCache>
                    </c15:dlblFTEntry>
                  </c15:dlblFieldTable>
                  <c15:showDataLabelsRange val="0"/>
                </c:ext>
                <c:ext xmlns:c16="http://schemas.microsoft.com/office/drawing/2014/chart" uri="{C3380CC4-5D6E-409C-BE32-E72D297353CC}">
                  <c16:uniqueId val="{00000010-0CD9-4C11-8FDA-98E8D06EFFCB}"/>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{961FE016-9F9C-45F9-A3DA-6C2C55304098}</c15:txfldGUID>
                      <c15:f>Diagramm!$I$63</c15:f>
                      <c15:dlblFieldTableCache>
                        <c:ptCount val="1"/>
                      </c15:dlblFieldTableCache>
                    </c15:dlblFTEntry>
                  </c15:dlblFieldTable>
                  <c15:showDataLabelsRange val="0"/>
                </c:ext>
                <c:ext xmlns:c16="http://schemas.microsoft.com/office/drawing/2014/chart" uri="{C3380CC4-5D6E-409C-BE32-E72D297353CC}">
                  <c16:uniqueId val="{00000011-0CD9-4C11-8FDA-98E8D06EFFCB}"/>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{07E40BA9-5DCD-4825-AA91-ECE2068A89A2}</c15:txfldGUID>
                      <c15:f>Diagramm!$I$64</c15:f>
                      <c15:dlblFieldTableCache>
                        <c:ptCount val="1"/>
                      </c15:dlblFieldTableCache>
                    </c15:dlblFTEntry>
                  </c15:dlblFieldTable>
                  <c15:showDataLabelsRange val="0"/>
                </c:ext>
                <c:ext xmlns:c16="http://schemas.microsoft.com/office/drawing/2014/chart" uri="{C3380CC4-5D6E-409C-BE32-E72D297353CC}">
                  <c16:uniqueId val="{00000012-0CD9-4C11-8FDA-98E8D06EFFCB}"/>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{67D68121-509C-42C4-A5C7-85AA72321644}</c15:txfldGUID>
                      <c15:f>Diagramm!$I$65</c15:f>
                      <c15:dlblFieldTableCache>
                        <c:ptCount val="1"/>
                      </c15:dlblFieldTableCache>
                    </c15:dlblFTEntry>
                  </c15:dlblFieldTable>
                  <c15:showDataLabelsRange val="0"/>
                </c:ext>
                <c:ext xmlns:c16="http://schemas.microsoft.com/office/drawing/2014/chart" uri="{C3380CC4-5D6E-409C-BE32-E72D297353CC}">
                  <c16:uniqueId val="{00000013-0CD9-4C11-8FDA-98E8D06EFFCB}"/>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{365D610E-6FB2-49F8-A2CB-432B69263F1B}</c15:txfldGUID>
                      <c15:f>Diagramm!$I$66</c15:f>
                      <c15:dlblFieldTableCache>
                        <c:ptCount val="1"/>
                      </c15:dlblFieldTableCache>
                    </c15:dlblFTEntry>
                  </c15:dlblFieldTable>
                  <c15:showDataLabelsRange val="0"/>
                </c:ext>
                <c:ext xmlns:c16="http://schemas.microsoft.com/office/drawing/2014/chart" uri="{C3380CC4-5D6E-409C-BE32-E72D297353CC}">
                  <c16:uniqueId val="{00000014-0CD9-4C11-8FDA-98E8D06EFFCB}"/>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{099D28F7-1494-454D-A61F-01A91BCBE9C3}</c15:txfldGUID>
                      <c15:f>Diagramm!$I$67</c15:f>
                      <c15:dlblFieldTableCache>
                        <c:ptCount val="1"/>
                      </c15:dlblFieldTableCache>
                    </c15:dlblFTEntry>
                  </c15:dlblFieldTable>
                  <c15:showDataLabelsRange val="0"/>
                </c:ext>
                <c:ext xmlns:c16="http://schemas.microsoft.com/office/drawing/2014/chart" uri="{C3380CC4-5D6E-409C-BE32-E72D297353CC}">
                  <c16:uniqueId val="{00000015-0CD9-4C11-8FDA-98E8D06EFFC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CD9-4C11-8FDA-98E8D06EFFCB}"/>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{4B9F9009-D4F4-4DB9-8B25-05C07E439A83}</c15:txfldGUID>
                      <c15:f>Diagramm!$K$46</c15:f>
                      <c15:dlblFieldTableCache>
                        <c:ptCount val="1"/>
                      </c15:dlblFieldTableCache>
                    </c15:dlblFTEntry>
                  </c15:dlblFieldTable>
                  <c15:showDataLabelsRange val="0"/>
                </c:ext>
                <c:ext xmlns:c16="http://schemas.microsoft.com/office/drawing/2014/chart" uri="{C3380CC4-5D6E-409C-BE32-E72D297353CC}">
                  <c16:uniqueId val="{00000017-0CD9-4C11-8FDA-98E8D06EFFCB}"/>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{33C01E11-B0C8-47F4-9815-D52E9D68388A}</c15:txfldGUID>
                      <c15:f>Diagramm!$K$47</c15:f>
                      <c15:dlblFieldTableCache>
                        <c:ptCount val="1"/>
                      </c15:dlblFieldTableCache>
                    </c15:dlblFTEntry>
                  </c15:dlblFieldTable>
                  <c15:showDataLabelsRange val="0"/>
                </c:ext>
                <c:ext xmlns:c16="http://schemas.microsoft.com/office/drawing/2014/chart" uri="{C3380CC4-5D6E-409C-BE32-E72D297353CC}">
                  <c16:uniqueId val="{00000018-0CD9-4C11-8FDA-98E8D06EFFCB}"/>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{39485655-A990-4EF9-8B22-28B15E5E8824}</c15:txfldGUID>
                      <c15:f>Diagramm!$K$48</c15:f>
                      <c15:dlblFieldTableCache>
                        <c:ptCount val="1"/>
                      </c15:dlblFieldTableCache>
                    </c15:dlblFTEntry>
                  </c15:dlblFieldTable>
                  <c15:showDataLabelsRange val="0"/>
                </c:ext>
                <c:ext xmlns:c16="http://schemas.microsoft.com/office/drawing/2014/chart" uri="{C3380CC4-5D6E-409C-BE32-E72D297353CC}">
                  <c16:uniqueId val="{00000019-0CD9-4C11-8FDA-98E8D06EFFCB}"/>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{B698EB94-C62F-4E5D-8606-FA7DAC2F849E}</c15:txfldGUID>
                      <c15:f>Diagramm!$K$49</c15:f>
                      <c15:dlblFieldTableCache>
                        <c:ptCount val="1"/>
                      </c15:dlblFieldTableCache>
                    </c15:dlblFTEntry>
                  </c15:dlblFieldTable>
                  <c15:showDataLabelsRange val="0"/>
                </c:ext>
                <c:ext xmlns:c16="http://schemas.microsoft.com/office/drawing/2014/chart" uri="{C3380CC4-5D6E-409C-BE32-E72D297353CC}">
                  <c16:uniqueId val="{0000001A-0CD9-4C11-8FDA-98E8D06EFFCB}"/>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{68C57923-2650-4787-92EF-E1FC987A5578}</c15:txfldGUID>
                      <c15:f>Diagramm!$K$50</c15:f>
                      <c15:dlblFieldTableCache>
                        <c:ptCount val="1"/>
                      </c15:dlblFieldTableCache>
                    </c15:dlblFTEntry>
                  </c15:dlblFieldTable>
                  <c15:showDataLabelsRange val="0"/>
                </c:ext>
                <c:ext xmlns:c16="http://schemas.microsoft.com/office/drawing/2014/chart" uri="{C3380CC4-5D6E-409C-BE32-E72D297353CC}">
                  <c16:uniqueId val="{0000001B-0CD9-4C11-8FDA-98E8D06EFFCB}"/>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{040E1250-06B6-4C2D-BB88-6761F65131DE}</c15:txfldGUID>
                      <c15:f>Diagramm!$K$51</c15:f>
                      <c15:dlblFieldTableCache>
                        <c:ptCount val="1"/>
                      </c15:dlblFieldTableCache>
                    </c15:dlblFTEntry>
                  </c15:dlblFieldTable>
                  <c15:showDataLabelsRange val="0"/>
                </c:ext>
                <c:ext xmlns:c16="http://schemas.microsoft.com/office/drawing/2014/chart" uri="{C3380CC4-5D6E-409C-BE32-E72D297353CC}">
                  <c16:uniqueId val="{0000001C-0CD9-4C11-8FDA-98E8D06EFFCB}"/>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{9786B505-FE1F-4D0E-BCA1-A6194AEB454A}</c15:txfldGUID>
                      <c15:f>Diagramm!$K$52</c15:f>
                      <c15:dlblFieldTableCache>
                        <c:ptCount val="1"/>
                      </c15:dlblFieldTableCache>
                    </c15:dlblFTEntry>
                  </c15:dlblFieldTable>
                  <c15:showDataLabelsRange val="0"/>
                </c:ext>
                <c:ext xmlns:c16="http://schemas.microsoft.com/office/drawing/2014/chart" uri="{C3380CC4-5D6E-409C-BE32-E72D297353CC}">
                  <c16:uniqueId val="{0000001D-0CD9-4C11-8FDA-98E8D06EFFCB}"/>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{58183D0D-91F3-492B-9B2A-ACCADD75D036}</c15:txfldGUID>
                      <c15:f>Diagramm!$K$53</c15:f>
                      <c15:dlblFieldTableCache>
                        <c:ptCount val="1"/>
                      </c15:dlblFieldTableCache>
                    </c15:dlblFTEntry>
                  </c15:dlblFieldTable>
                  <c15:showDataLabelsRange val="0"/>
                </c:ext>
                <c:ext xmlns:c16="http://schemas.microsoft.com/office/drawing/2014/chart" uri="{C3380CC4-5D6E-409C-BE32-E72D297353CC}">
                  <c16:uniqueId val="{0000001E-0CD9-4C11-8FDA-98E8D06EFFCB}"/>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{C6957D1B-6184-48ED-BCE4-5386B60B7F10}</c15:txfldGUID>
                      <c15:f>Diagramm!$K$54</c15:f>
                      <c15:dlblFieldTableCache>
                        <c:ptCount val="1"/>
                      </c15:dlblFieldTableCache>
                    </c15:dlblFTEntry>
                  </c15:dlblFieldTable>
                  <c15:showDataLabelsRange val="0"/>
                </c:ext>
                <c:ext xmlns:c16="http://schemas.microsoft.com/office/drawing/2014/chart" uri="{C3380CC4-5D6E-409C-BE32-E72D297353CC}">
                  <c16:uniqueId val="{0000001F-0CD9-4C11-8FDA-98E8D06EFFCB}"/>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{1F2CAAD8-2FAF-4592-B852-1954768025D6}</c15:txfldGUID>
                      <c15:f>Diagramm!$K$55</c15:f>
                      <c15:dlblFieldTableCache>
                        <c:ptCount val="1"/>
                      </c15:dlblFieldTableCache>
                    </c15:dlblFTEntry>
                  </c15:dlblFieldTable>
                  <c15:showDataLabelsRange val="0"/>
                </c:ext>
                <c:ext xmlns:c16="http://schemas.microsoft.com/office/drawing/2014/chart" uri="{C3380CC4-5D6E-409C-BE32-E72D297353CC}">
                  <c16:uniqueId val="{00000020-0CD9-4C11-8FDA-98E8D06EFFCB}"/>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{97CAA266-FDA5-4BD2-AD8D-B949D809BEEA}</c15:txfldGUID>
                      <c15:f>Diagramm!$K$56</c15:f>
                      <c15:dlblFieldTableCache>
                        <c:ptCount val="1"/>
                      </c15:dlblFieldTableCache>
                    </c15:dlblFTEntry>
                  </c15:dlblFieldTable>
                  <c15:showDataLabelsRange val="0"/>
                </c:ext>
                <c:ext xmlns:c16="http://schemas.microsoft.com/office/drawing/2014/chart" uri="{C3380CC4-5D6E-409C-BE32-E72D297353CC}">
                  <c16:uniqueId val="{00000021-0CD9-4C11-8FDA-98E8D06EFFCB}"/>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{286151E4-B837-4B0C-99AE-6F76A01C9D71}</c15:txfldGUID>
                      <c15:f>Diagramm!$K$57</c15:f>
                      <c15:dlblFieldTableCache>
                        <c:ptCount val="1"/>
                      </c15:dlblFieldTableCache>
                    </c15:dlblFTEntry>
                  </c15:dlblFieldTable>
                  <c15:showDataLabelsRange val="0"/>
                </c:ext>
                <c:ext xmlns:c16="http://schemas.microsoft.com/office/drawing/2014/chart" uri="{C3380CC4-5D6E-409C-BE32-E72D297353CC}">
                  <c16:uniqueId val="{00000022-0CD9-4C11-8FDA-98E8D06EFFCB}"/>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{18184511-3C45-40E2-92D5-53856BE052AF}</c15:txfldGUID>
                      <c15:f>Diagramm!$K$58</c15:f>
                      <c15:dlblFieldTableCache>
                        <c:ptCount val="1"/>
                      </c15:dlblFieldTableCache>
                    </c15:dlblFTEntry>
                  </c15:dlblFieldTable>
                  <c15:showDataLabelsRange val="0"/>
                </c:ext>
                <c:ext xmlns:c16="http://schemas.microsoft.com/office/drawing/2014/chart" uri="{C3380CC4-5D6E-409C-BE32-E72D297353CC}">
                  <c16:uniqueId val="{00000023-0CD9-4C11-8FDA-98E8D06EFFCB}"/>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{752161DE-FA96-4615-8CA6-9854D307057B}</c15:txfldGUID>
                      <c15:f>Diagramm!$K$59</c15:f>
                      <c15:dlblFieldTableCache>
                        <c:ptCount val="1"/>
                      </c15:dlblFieldTableCache>
                    </c15:dlblFTEntry>
                  </c15:dlblFieldTable>
                  <c15:showDataLabelsRange val="0"/>
                </c:ext>
                <c:ext xmlns:c16="http://schemas.microsoft.com/office/drawing/2014/chart" uri="{C3380CC4-5D6E-409C-BE32-E72D297353CC}">
                  <c16:uniqueId val="{00000024-0CD9-4C11-8FDA-98E8D06EFFCB}"/>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{1A54A8B2-DC90-42D7-9478-99B6A1F15DA2}</c15:txfldGUID>
                      <c15:f>Diagramm!$K$60</c15:f>
                      <c15:dlblFieldTableCache>
                        <c:ptCount val="1"/>
                      </c15:dlblFieldTableCache>
                    </c15:dlblFTEntry>
                  </c15:dlblFieldTable>
                  <c15:showDataLabelsRange val="0"/>
                </c:ext>
                <c:ext xmlns:c16="http://schemas.microsoft.com/office/drawing/2014/chart" uri="{C3380CC4-5D6E-409C-BE32-E72D297353CC}">
                  <c16:uniqueId val="{00000025-0CD9-4C11-8FDA-98E8D06EFFCB}"/>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{4A7D13B8-65A6-4F9E-84E9-D6E8209BA665}</c15:txfldGUID>
                      <c15:f>Diagramm!$K$61</c15:f>
                      <c15:dlblFieldTableCache>
                        <c:ptCount val="1"/>
                      </c15:dlblFieldTableCache>
                    </c15:dlblFTEntry>
                  </c15:dlblFieldTable>
                  <c15:showDataLabelsRange val="0"/>
                </c:ext>
                <c:ext xmlns:c16="http://schemas.microsoft.com/office/drawing/2014/chart" uri="{C3380CC4-5D6E-409C-BE32-E72D297353CC}">
                  <c16:uniqueId val="{00000026-0CD9-4C11-8FDA-98E8D06EFFCB}"/>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{AE4B86FF-4AE8-4F25-BA26-46C0FF2CB142}</c15:txfldGUID>
                      <c15:f>Diagramm!$K$62</c15:f>
                      <c15:dlblFieldTableCache>
                        <c:ptCount val="1"/>
                      </c15:dlblFieldTableCache>
                    </c15:dlblFTEntry>
                  </c15:dlblFieldTable>
                  <c15:showDataLabelsRange val="0"/>
                </c:ext>
                <c:ext xmlns:c16="http://schemas.microsoft.com/office/drawing/2014/chart" uri="{C3380CC4-5D6E-409C-BE32-E72D297353CC}">
                  <c16:uniqueId val="{00000027-0CD9-4C11-8FDA-98E8D06EFFCB}"/>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{CC0AB327-2605-4883-BB98-AA584B4D2507}</c15:txfldGUID>
                      <c15:f>Diagramm!$K$63</c15:f>
                      <c15:dlblFieldTableCache>
                        <c:ptCount val="1"/>
                      </c15:dlblFieldTableCache>
                    </c15:dlblFTEntry>
                  </c15:dlblFieldTable>
                  <c15:showDataLabelsRange val="0"/>
                </c:ext>
                <c:ext xmlns:c16="http://schemas.microsoft.com/office/drawing/2014/chart" uri="{C3380CC4-5D6E-409C-BE32-E72D297353CC}">
                  <c16:uniqueId val="{00000028-0CD9-4C11-8FDA-98E8D06EFFCB}"/>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{66201650-63B8-448E-9B98-7F00589191D9}</c15:txfldGUID>
                      <c15:f>Diagramm!$K$64</c15:f>
                      <c15:dlblFieldTableCache>
                        <c:ptCount val="1"/>
                      </c15:dlblFieldTableCache>
                    </c15:dlblFTEntry>
                  </c15:dlblFieldTable>
                  <c15:showDataLabelsRange val="0"/>
                </c:ext>
                <c:ext xmlns:c16="http://schemas.microsoft.com/office/drawing/2014/chart" uri="{C3380CC4-5D6E-409C-BE32-E72D297353CC}">
                  <c16:uniqueId val="{00000029-0CD9-4C11-8FDA-98E8D06EFFCB}"/>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{1B367AC2-5026-48B8-B79F-7BDD15EC2124}</c15:txfldGUID>
                      <c15:f>Diagramm!$K$65</c15:f>
                      <c15:dlblFieldTableCache>
                        <c:ptCount val="1"/>
                      </c15:dlblFieldTableCache>
                    </c15:dlblFTEntry>
                  </c15:dlblFieldTable>
                  <c15:showDataLabelsRange val="0"/>
                </c:ext>
                <c:ext xmlns:c16="http://schemas.microsoft.com/office/drawing/2014/chart" uri="{C3380CC4-5D6E-409C-BE32-E72D297353CC}">
                  <c16:uniqueId val="{0000002A-0CD9-4C11-8FDA-98E8D06EFFCB}"/>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{6C81D5C2-2EE8-41CD-9CA2-51046844AEF2}</c15:txfldGUID>
                      <c15:f>Diagramm!$K$66</c15:f>
                      <c15:dlblFieldTableCache>
                        <c:ptCount val="1"/>
                      </c15:dlblFieldTableCache>
                    </c15:dlblFTEntry>
                  </c15:dlblFieldTable>
                  <c15:showDataLabelsRange val="0"/>
                </c:ext>
                <c:ext xmlns:c16="http://schemas.microsoft.com/office/drawing/2014/chart" uri="{C3380CC4-5D6E-409C-BE32-E72D297353CC}">
                  <c16:uniqueId val="{0000002B-0CD9-4C11-8FDA-98E8D06EFFCB}"/>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{1D9A5A86-D9B8-4E27-95B7-C19A620F66F5}</c15:txfldGUID>
                      <c15:f>Diagramm!$K$67</c15:f>
                      <c15:dlblFieldTableCache>
                        <c:ptCount val="1"/>
                      </c15:dlblFieldTableCache>
                    </c15:dlblFTEntry>
                  </c15:dlblFieldTable>
                  <c15:showDataLabelsRange val="0"/>
                </c:ext>
                <c:ext xmlns:c16="http://schemas.microsoft.com/office/drawing/2014/chart" uri="{C3380CC4-5D6E-409C-BE32-E72D297353CC}">
                  <c16:uniqueId val="{0000002C-0CD9-4C11-8FDA-98E8D06EFFC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CD9-4C11-8FDA-98E8D06EFFCB}"/>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{6CC7C95C-42B4-4850-89DA-3A0E70B28153}</c15:txfldGUID>
                      <c15:f>Diagramm!$J$46</c15:f>
                      <c15:dlblFieldTableCache>
                        <c:ptCount val="1"/>
                      </c15:dlblFieldTableCache>
                    </c15:dlblFTEntry>
                  </c15:dlblFieldTable>
                  <c15:showDataLabelsRange val="0"/>
                </c:ext>
                <c:ext xmlns:c16="http://schemas.microsoft.com/office/drawing/2014/chart" uri="{C3380CC4-5D6E-409C-BE32-E72D297353CC}">
                  <c16:uniqueId val="{0000002E-0CD9-4C11-8FDA-98E8D06EFFCB}"/>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{CE402D84-B7C5-4FA1-8D28-AD12471017D3}</c15:txfldGUID>
                      <c15:f>Diagramm!$J$47</c15:f>
                      <c15:dlblFieldTableCache>
                        <c:ptCount val="1"/>
                      </c15:dlblFieldTableCache>
                    </c15:dlblFTEntry>
                  </c15:dlblFieldTable>
                  <c15:showDataLabelsRange val="0"/>
                </c:ext>
                <c:ext xmlns:c16="http://schemas.microsoft.com/office/drawing/2014/chart" uri="{C3380CC4-5D6E-409C-BE32-E72D297353CC}">
                  <c16:uniqueId val="{0000002F-0CD9-4C11-8FDA-98E8D06EFFCB}"/>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{91D3CE07-A07E-4B97-80A6-D7BFBF5FB276}</c15:txfldGUID>
                      <c15:f>Diagramm!$J$48</c15:f>
                      <c15:dlblFieldTableCache>
                        <c:ptCount val="1"/>
                      </c15:dlblFieldTableCache>
                    </c15:dlblFTEntry>
                  </c15:dlblFieldTable>
                  <c15:showDataLabelsRange val="0"/>
                </c:ext>
                <c:ext xmlns:c16="http://schemas.microsoft.com/office/drawing/2014/chart" uri="{C3380CC4-5D6E-409C-BE32-E72D297353CC}">
                  <c16:uniqueId val="{00000030-0CD9-4C11-8FDA-98E8D06EFFCB}"/>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{287C54C5-D6C5-4D12-AD70-4F9497CE155E}</c15:txfldGUID>
                      <c15:f>Diagramm!$J$49</c15:f>
                      <c15:dlblFieldTableCache>
                        <c:ptCount val="1"/>
                      </c15:dlblFieldTableCache>
                    </c15:dlblFTEntry>
                  </c15:dlblFieldTable>
                  <c15:showDataLabelsRange val="0"/>
                </c:ext>
                <c:ext xmlns:c16="http://schemas.microsoft.com/office/drawing/2014/chart" uri="{C3380CC4-5D6E-409C-BE32-E72D297353CC}">
                  <c16:uniqueId val="{00000031-0CD9-4C11-8FDA-98E8D06EFFCB}"/>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{E7FBD870-70B8-47E9-800E-0030D31755EF}</c15:txfldGUID>
                      <c15:f>Diagramm!$J$50</c15:f>
                      <c15:dlblFieldTableCache>
                        <c:ptCount val="1"/>
                      </c15:dlblFieldTableCache>
                    </c15:dlblFTEntry>
                  </c15:dlblFieldTable>
                  <c15:showDataLabelsRange val="0"/>
                </c:ext>
                <c:ext xmlns:c16="http://schemas.microsoft.com/office/drawing/2014/chart" uri="{C3380CC4-5D6E-409C-BE32-E72D297353CC}">
                  <c16:uniqueId val="{00000032-0CD9-4C11-8FDA-98E8D06EFFCB}"/>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{25850510-78D9-4D2D-B4AA-8A631AA1C3D3}</c15:txfldGUID>
                      <c15:f>Diagramm!$J$51</c15:f>
                      <c15:dlblFieldTableCache>
                        <c:ptCount val="1"/>
                      </c15:dlblFieldTableCache>
                    </c15:dlblFTEntry>
                  </c15:dlblFieldTable>
                  <c15:showDataLabelsRange val="0"/>
                </c:ext>
                <c:ext xmlns:c16="http://schemas.microsoft.com/office/drawing/2014/chart" uri="{C3380CC4-5D6E-409C-BE32-E72D297353CC}">
                  <c16:uniqueId val="{00000033-0CD9-4C11-8FDA-98E8D06EFFCB}"/>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{F3925116-B054-4D42-903C-27E2CAAB02AD}</c15:txfldGUID>
                      <c15:f>Diagramm!$J$52</c15:f>
                      <c15:dlblFieldTableCache>
                        <c:ptCount val="1"/>
                      </c15:dlblFieldTableCache>
                    </c15:dlblFTEntry>
                  </c15:dlblFieldTable>
                  <c15:showDataLabelsRange val="0"/>
                </c:ext>
                <c:ext xmlns:c16="http://schemas.microsoft.com/office/drawing/2014/chart" uri="{C3380CC4-5D6E-409C-BE32-E72D297353CC}">
                  <c16:uniqueId val="{00000034-0CD9-4C11-8FDA-98E8D06EFFCB}"/>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{5F2D7E3B-DD30-4244-A188-266A41DF5061}</c15:txfldGUID>
                      <c15:f>Diagramm!$J$53</c15:f>
                      <c15:dlblFieldTableCache>
                        <c:ptCount val="1"/>
                      </c15:dlblFieldTableCache>
                    </c15:dlblFTEntry>
                  </c15:dlblFieldTable>
                  <c15:showDataLabelsRange val="0"/>
                </c:ext>
                <c:ext xmlns:c16="http://schemas.microsoft.com/office/drawing/2014/chart" uri="{C3380CC4-5D6E-409C-BE32-E72D297353CC}">
                  <c16:uniqueId val="{00000035-0CD9-4C11-8FDA-98E8D06EFFCB}"/>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{AA00E42A-A47D-4FDA-AE65-672ED17BCF8D}</c15:txfldGUID>
                      <c15:f>Diagramm!$J$54</c15:f>
                      <c15:dlblFieldTableCache>
                        <c:ptCount val="1"/>
                      </c15:dlblFieldTableCache>
                    </c15:dlblFTEntry>
                  </c15:dlblFieldTable>
                  <c15:showDataLabelsRange val="0"/>
                </c:ext>
                <c:ext xmlns:c16="http://schemas.microsoft.com/office/drawing/2014/chart" uri="{C3380CC4-5D6E-409C-BE32-E72D297353CC}">
                  <c16:uniqueId val="{00000036-0CD9-4C11-8FDA-98E8D06EFFCB}"/>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{F628D63C-872F-4050-A9B8-91FB4103993F}</c15:txfldGUID>
                      <c15:f>Diagramm!$J$55</c15:f>
                      <c15:dlblFieldTableCache>
                        <c:ptCount val="1"/>
                      </c15:dlblFieldTableCache>
                    </c15:dlblFTEntry>
                  </c15:dlblFieldTable>
                  <c15:showDataLabelsRange val="0"/>
                </c:ext>
                <c:ext xmlns:c16="http://schemas.microsoft.com/office/drawing/2014/chart" uri="{C3380CC4-5D6E-409C-BE32-E72D297353CC}">
                  <c16:uniqueId val="{00000037-0CD9-4C11-8FDA-98E8D06EFFCB}"/>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{BE548B59-DCB0-4144-8ACA-2AF0855C9B18}</c15:txfldGUID>
                      <c15:f>Diagramm!$J$56</c15:f>
                      <c15:dlblFieldTableCache>
                        <c:ptCount val="1"/>
                      </c15:dlblFieldTableCache>
                    </c15:dlblFTEntry>
                  </c15:dlblFieldTable>
                  <c15:showDataLabelsRange val="0"/>
                </c:ext>
                <c:ext xmlns:c16="http://schemas.microsoft.com/office/drawing/2014/chart" uri="{C3380CC4-5D6E-409C-BE32-E72D297353CC}">
                  <c16:uniqueId val="{00000038-0CD9-4C11-8FDA-98E8D06EFFCB}"/>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{CA8A51C5-02CD-4B7E-BD68-1EC582659478}</c15:txfldGUID>
                      <c15:f>Diagramm!$J$57</c15:f>
                      <c15:dlblFieldTableCache>
                        <c:ptCount val="1"/>
                      </c15:dlblFieldTableCache>
                    </c15:dlblFTEntry>
                  </c15:dlblFieldTable>
                  <c15:showDataLabelsRange val="0"/>
                </c:ext>
                <c:ext xmlns:c16="http://schemas.microsoft.com/office/drawing/2014/chart" uri="{C3380CC4-5D6E-409C-BE32-E72D297353CC}">
                  <c16:uniqueId val="{00000039-0CD9-4C11-8FDA-98E8D06EFFCB}"/>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{96AB67AB-87FC-4F89-8574-9D78F2EBB31E}</c15:txfldGUID>
                      <c15:f>Diagramm!$J$58</c15:f>
                      <c15:dlblFieldTableCache>
                        <c:ptCount val="1"/>
                      </c15:dlblFieldTableCache>
                    </c15:dlblFTEntry>
                  </c15:dlblFieldTable>
                  <c15:showDataLabelsRange val="0"/>
                </c:ext>
                <c:ext xmlns:c16="http://schemas.microsoft.com/office/drawing/2014/chart" uri="{C3380CC4-5D6E-409C-BE32-E72D297353CC}">
                  <c16:uniqueId val="{0000003A-0CD9-4C11-8FDA-98E8D06EFFCB}"/>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{E9EDC7D1-9493-4EEE-BFAF-65B7641777D4}</c15:txfldGUID>
                      <c15:f>Diagramm!$J$59</c15:f>
                      <c15:dlblFieldTableCache>
                        <c:ptCount val="1"/>
                      </c15:dlblFieldTableCache>
                    </c15:dlblFTEntry>
                  </c15:dlblFieldTable>
                  <c15:showDataLabelsRange val="0"/>
                </c:ext>
                <c:ext xmlns:c16="http://schemas.microsoft.com/office/drawing/2014/chart" uri="{C3380CC4-5D6E-409C-BE32-E72D297353CC}">
                  <c16:uniqueId val="{0000003B-0CD9-4C11-8FDA-98E8D06EFFCB}"/>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{FC28D9DB-84AB-443E-9698-3B2A24F40F4C}</c15:txfldGUID>
                      <c15:f>Diagramm!$J$60</c15:f>
                      <c15:dlblFieldTableCache>
                        <c:ptCount val="1"/>
                      </c15:dlblFieldTableCache>
                    </c15:dlblFTEntry>
                  </c15:dlblFieldTable>
                  <c15:showDataLabelsRange val="0"/>
                </c:ext>
                <c:ext xmlns:c16="http://schemas.microsoft.com/office/drawing/2014/chart" uri="{C3380CC4-5D6E-409C-BE32-E72D297353CC}">
                  <c16:uniqueId val="{0000003C-0CD9-4C11-8FDA-98E8D06EFFCB}"/>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{889DB09E-7D65-4FA4-A690-2A39DB78BFCB}</c15:txfldGUID>
                      <c15:f>Diagramm!$J$61</c15:f>
                      <c15:dlblFieldTableCache>
                        <c:ptCount val="1"/>
                      </c15:dlblFieldTableCache>
                    </c15:dlblFTEntry>
                  </c15:dlblFieldTable>
                  <c15:showDataLabelsRange val="0"/>
                </c:ext>
                <c:ext xmlns:c16="http://schemas.microsoft.com/office/drawing/2014/chart" uri="{C3380CC4-5D6E-409C-BE32-E72D297353CC}">
                  <c16:uniqueId val="{0000003D-0CD9-4C11-8FDA-98E8D06EFFCB}"/>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{64CF5499-5ED5-4D39-B0F6-F36BD650EE5B}</c15:txfldGUID>
                      <c15:f>Diagramm!$J$62</c15:f>
                      <c15:dlblFieldTableCache>
                        <c:ptCount val="1"/>
                      </c15:dlblFieldTableCache>
                    </c15:dlblFTEntry>
                  </c15:dlblFieldTable>
                  <c15:showDataLabelsRange val="0"/>
                </c:ext>
                <c:ext xmlns:c16="http://schemas.microsoft.com/office/drawing/2014/chart" uri="{C3380CC4-5D6E-409C-BE32-E72D297353CC}">
                  <c16:uniqueId val="{0000003E-0CD9-4C11-8FDA-98E8D06EFFCB}"/>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{F760394E-7407-43A7-A3DC-82430B3DF936}</c15:txfldGUID>
                      <c15:f>Diagramm!$J$63</c15:f>
                      <c15:dlblFieldTableCache>
                        <c:ptCount val="1"/>
                      </c15:dlblFieldTableCache>
                    </c15:dlblFTEntry>
                  </c15:dlblFieldTable>
                  <c15:showDataLabelsRange val="0"/>
                </c:ext>
                <c:ext xmlns:c16="http://schemas.microsoft.com/office/drawing/2014/chart" uri="{C3380CC4-5D6E-409C-BE32-E72D297353CC}">
                  <c16:uniqueId val="{0000003F-0CD9-4C11-8FDA-98E8D06EFFCB}"/>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{85817BC7-D7FD-4BA1-9870-5541DBBBCEE3}</c15:txfldGUID>
                      <c15:f>Diagramm!$J$64</c15:f>
                      <c15:dlblFieldTableCache>
                        <c:ptCount val="1"/>
                      </c15:dlblFieldTableCache>
                    </c15:dlblFTEntry>
                  </c15:dlblFieldTable>
                  <c15:showDataLabelsRange val="0"/>
                </c:ext>
                <c:ext xmlns:c16="http://schemas.microsoft.com/office/drawing/2014/chart" uri="{C3380CC4-5D6E-409C-BE32-E72D297353CC}">
                  <c16:uniqueId val="{00000040-0CD9-4C11-8FDA-98E8D06EFFCB}"/>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{C0911656-6E2E-4EA4-BFA5-9B00BD95A7A8}</c15:txfldGUID>
                      <c15:f>Diagramm!$J$65</c15:f>
                      <c15:dlblFieldTableCache>
                        <c:ptCount val="1"/>
                      </c15:dlblFieldTableCache>
                    </c15:dlblFTEntry>
                  </c15:dlblFieldTable>
                  <c15:showDataLabelsRange val="0"/>
                </c:ext>
                <c:ext xmlns:c16="http://schemas.microsoft.com/office/drawing/2014/chart" uri="{C3380CC4-5D6E-409C-BE32-E72D297353CC}">
                  <c16:uniqueId val="{00000041-0CD9-4C11-8FDA-98E8D06EFFCB}"/>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{EB671076-6850-4FB1-9F8F-0173C1544F26}</c15:txfldGUID>
                      <c15:f>Diagramm!$J$66</c15:f>
                      <c15:dlblFieldTableCache>
                        <c:ptCount val="1"/>
                      </c15:dlblFieldTableCache>
                    </c15:dlblFTEntry>
                  </c15:dlblFieldTable>
                  <c15:showDataLabelsRange val="0"/>
                </c:ext>
                <c:ext xmlns:c16="http://schemas.microsoft.com/office/drawing/2014/chart" uri="{C3380CC4-5D6E-409C-BE32-E72D297353CC}">
                  <c16:uniqueId val="{00000042-0CD9-4C11-8FDA-98E8D06EFFCB}"/>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{6DEA4BDF-736D-45AB-B712-27DA3A10BCD8}</c15:txfldGUID>
                      <c15:f>Diagramm!$J$67</c15:f>
                      <c15:dlblFieldTableCache>
                        <c:ptCount val="1"/>
                      </c15:dlblFieldTableCache>
                    </c15:dlblFTEntry>
                  </c15:dlblFieldTable>
                  <c15:showDataLabelsRange val="0"/>
                </c:ext>
                <c:ext xmlns:c16="http://schemas.microsoft.com/office/drawing/2014/chart" uri="{C3380CC4-5D6E-409C-BE32-E72D297353CC}">
                  <c16:uniqueId val="{00000043-0CD9-4C11-8FDA-98E8D06EFFC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CD9-4C11-8FDA-98E8D06EFFCB}"/>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145-4A4D-B3B2-B2415DC8978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145-4A4D-B3B2-B2415DC8978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145-4A4D-B3B2-B2415DC8978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145-4A4D-B3B2-B2415DC8978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145-4A4D-B3B2-B2415DC8978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145-4A4D-B3B2-B2415DC8978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145-4A4D-B3B2-B2415DC8978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145-4A4D-B3B2-B2415DC8978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145-4A4D-B3B2-B2415DC8978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145-4A4D-B3B2-B2415DC8978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145-4A4D-B3B2-B2415DC8978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145-4A4D-B3B2-B2415DC8978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145-4A4D-B3B2-B2415DC8978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145-4A4D-B3B2-B2415DC8978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145-4A4D-B3B2-B2415DC8978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145-4A4D-B3B2-B2415DC8978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145-4A4D-B3B2-B2415DC8978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145-4A4D-B3B2-B2415DC8978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145-4A4D-B3B2-B2415DC8978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145-4A4D-B3B2-B2415DC8978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145-4A4D-B3B2-B2415DC8978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145-4A4D-B3B2-B2415DC8978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145-4A4D-B3B2-B2415DC89781}"/>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145-4A4D-B3B2-B2415DC8978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E145-4A4D-B3B2-B2415DC8978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E145-4A4D-B3B2-B2415DC8978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E145-4A4D-B3B2-B2415DC8978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E145-4A4D-B3B2-B2415DC8978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E145-4A4D-B3B2-B2415DC8978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E145-4A4D-B3B2-B2415DC8978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E145-4A4D-B3B2-B2415DC8978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E145-4A4D-B3B2-B2415DC8978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E145-4A4D-B3B2-B2415DC8978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E145-4A4D-B3B2-B2415DC8978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E145-4A4D-B3B2-B2415DC8978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E145-4A4D-B3B2-B2415DC8978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E145-4A4D-B3B2-B2415DC8978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E145-4A4D-B3B2-B2415DC8978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E145-4A4D-B3B2-B2415DC8978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E145-4A4D-B3B2-B2415DC8978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E145-4A4D-B3B2-B2415DC8978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E145-4A4D-B3B2-B2415DC8978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E145-4A4D-B3B2-B2415DC8978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E145-4A4D-B3B2-B2415DC8978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E145-4A4D-B3B2-B2415DC8978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145-4A4D-B3B2-B2415DC89781}"/>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E145-4A4D-B3B2-B2415DC8978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E145-4A4D-B3B2-B2415DC8978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E145-4A4D-B3B2-B2415DC8978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E145-4A4D-B3B2-B2415DC8978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E145-4A4D-B3B2-B2415DC8978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E145-4A4D-B3B2-B2415DC8978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E145-4A4D-B3B2-B2415DC8978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E145-4A4D-B3B2-B2415DC8978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E145-4A4D-B3B2-B2415DC8978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E145-4A4D-B3B2-B2415DC8978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E145-4A4D-B3B2-B2415DC8978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E145-4A4D-B3B2-B2415DC8978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E145-4A4D-B3B2-B2415DC8978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E145-4A4D-B3B2-B2415DC8978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E145-4A4D-B3B2-B2415DC8978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E145-4A4D-B3B2-B2415DC8978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E145-4A4D-B3B2-B2415DC8978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E145-4A4D-B3B2-B2415DC8978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E145-4A4D-B3B2-B2415DC8978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E145-4A4D-B3B2-B2415DC8978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E145-4A4D-B3B2-B2415DC8978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E145-4A4D-B3B2-B2415DC8978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145-4A4D-B3B2-B2415DC89781}"/>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100.89841685623033</c:v>
                </c:pt>
                <c:pt idx="2">
                  <c:v>102.38046000781232</c:v>
                </c:pt>
                <c:pt idx="3">
                  <c:v>101.44527929045748</c:v>
                </c:pt>
                <c:pt idx="4">
                  <c:v>101.68194664644655</c:v>
                </c:pt>
                <c:pt idx="5">
                  <c:v>102.74809861905747</c:v>
                </c:pt>
                <c:pt idx="6">
                  <c:v>104.65752165621194</c:v>
                </c:pt>
                <c:pt idx="7">
                  <c:v>103.68787481905287</c:v>
                </c:pt>
                <c:pt idx="8">
                  <c:v>104.33124238873188</c:v>
                </c:pt>
                <c:pt idx="9">
                  <c:v>104.6896900346959</c:v>
                </c:pt>
                <c:pt idx="10">
                  <c:v>107.06095907722708</c:v>
                </c:pt>
                <c:pt idx="11">
                  <c:v>107.53199604788493</c:v>
                </c:pt>
                <c:pt idx="12">
                  <c:v>107.48144573883873</c:v>
                </c:pt>
                <c:pt idx="13">
                  <c:v>108.40054226695159</c:v>
                </c:pt>
                <c:pt idx="14">
                  <c:v>110.41336366351877</c:v>
                </c:pt>
                <c:pt idx="15">
                  <c:v>109.84352381608879</c:v>
                </c:pt>
                <c:pt idx="16">
                  <c:v>109.79527124836285</c:v>
                </c:pt>
                <c:pt idx="17">
                  <c:v>109.99517474322739</c:v>
                </c:pt>
                <c:pt idx="18">
                  <c:v>111.92987293490499</c:v>
                </c:pt>
                <c:pt idx="19">
                  <c:v>111.60129592610464</c:v>
                </c:pt>
                <c:pt idx="20">
                  <c:v>111.4772178948094</c:v>
                </c:pt>
                <c:pt idx="21">
                  <c:v>112.15505158429264</c:v>
                </c:pt>
                <c:pt idx="22">
                  <c:v>114.25978263367109</c:v>
                </c:pt>
                <c:pt idx="23">
                  <c:v>113.40732060384641</c:v>
                </c:pt>
                <c:pt idx="24">
                  <c:v>113.27864708991062</c:v>
                </c:pt>
              </c:numCache>
            </c:numRef>
          </c:val>
          <c:smooth val="0"/>
          <c:extLst>
            <c:ext xmlns:c16="http://schemas.microsoft.com/office/drawing/2014/chart" uri="{C3380CC4-5D6E-409C-BE32-E72D297353CC}">
              <c16:uniqueId val="{00000000-949E-4180-93C8-2B6D8D7E893D}"/>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103.03172737955346</c:v>
                </c:pt>
                <c:pt idx="2">
                  <c:v>106.20446533490011</c:v>
                </c:pt>
                <c:pt idx="3">
                  <c:v>103.45475910693303</c:v>
                </c:pt>
                <c:pt idx="4">
                  <c:v>103.14923619271445</c:v>
                </c:pt>
                <c:pt idx="5">
                  <c:v>105.68742655699177</c:v>
                </c:pt>
                <c:pt idx="6">
                  <c:v>107.63807285546416</c:v>
                </c:pt>
                <c:pt idx="7">
                  <c:v>104.91186839012927</c:v>
                </c:pt>
                <c:pt idx="8">
                  <c:v>106.4159811985899</c:v>
                </c:pt>
                <c:pt idx="9">
                  <c:v>108.78965922444183</c:v>
                </c:pt>
                <c:pt idx="10">
                  <c:v>112.62044653349001</c:v>
                </c:pt>
                <c:pt idx="11">
                  <c:v>110.36427732079905</c:v>
                </c:pt>
                <c:pt idx="12">
                  <c:v>110.45828437132785</c:v>
                </c:pt>
                <c:pt idx="13">
                  <c:v>113.6075205640423</c:v>
                </c:pt>
                <c:pt idx="14">
                  <c:v>117.97884841363103</c:v>
                </c:pt>
                <c:pt idx="15">
                  <c:v>117.43830787309048</c:v>
                </c:pt>
                <c:pt idx="16">
                  <c:v>117.22679200940071</c:v>
                </c:pt>
                <c:pt idx="17">
                  <c:v>120.89306698002351</c:v>
                </c:pt>
                <c:pt idx="18">
                  <c:v>125.475910693302</c:v>
                </c:pt>
                <c:pt idx="19">
                  <c:v>124.95887191539366</c:v>
                </c:pt>
                <c:pt idx="20">
                  <c:v>124.91186839012927</c:v>
                </c:pt>
                <c:pt idx="21">
                  <c:v>128.55464159811987</c:v>
                </c:pt>
                <c:pt idx="22">
                  <c:v>132.94947121034079</c:v>
                </c:pt>
                <c:pt idx="23">
                  <c:v>132.26792009400705</c:v>
                </c:pt>
                <c:pt idx="24">
                  <c:v>126.27497062279672</c:v>
                </c:pt>
              </c:numCache>
            </c:numRef>
          </c:val>
          <c:smooth val="0"/>
          <c:extLst>
            <c:ext xmlns:c16="http://schemas.microsoft.com/office/drawing/2014/chart" uri="{C3380CC4-5D6E-409C-BE32-E72D297353CC}">
              <c16:uniqueId val="{00000001-949E-4180-93C8-2B6D8D7E893D}"/>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100.95298602287166</c:v>
                </c:pt>
                <c:pt idx="2">
                  <c:v>99.872935196950436</c:v>
                </c:pt>
                <c:pt idx="3">
                  <c:v>96.463362981787384</c:v>
                </c:pt>
                <c:pt idx="4">
                  <c:v>93.276154171961039</c:v>
                </c:pt>
                <c:pt idx="5">
                  <c:v>94.313850063532399</c:v>
                </c:pt>
                <c:pt idx="6">
                  <c:v>93.551461245235075</c:v>
                </c:pt>
                <c:pt idx="7">
                  <c:v>94.271495129182554</c:v>
                </c:pt>
                <c:pt idx="8">
                  <c:v>92.619652689538327</c:v>
                </c:pt>
                <c:pt idx="9">
                  <c:v>94.387971198644635</c:v>
                </c:pt>
                <c:pt idx="10">
                  <c:v>91.751376535366376</c:v>
                </c:pt>
                <c:pt idx="11">
                  <c:v>91.984328674290552</c:v>
                </c:pt>
                <c:pt idx="12">
                  <c:v>90.565438373570515</c:v>
                </c:pt>
                <c:pt idx="13">
                  <c:v>92.852604828462518</c:v>
                </c:pt>
                <c:pt idx="14">
                  <c:v>94.303261329944945</c:v>
                </c:pt>
                <c:pt idx="15">
                  <c:v>92.397289284201605</c:v>
                </c:pt>
                <c:pt idx="16">
                  <c:v>91.899618805590848</c:v>
                </c:pt>
                <c:pt idx="17">
                  <c:v>94.377382465057181</c:v>
                </c:pt>
                <c:pt idx="18">
                  <c:v>91.793731469716221</c:v>
                </c:pt>
                <c:pt idx="19">
                  <c:v>91.158407454468446</c:v>
                </c:pt>
                <c:pt idx="20">
                  <c:v>90.226598898771698</c:v>
                </c:pt>
                <c:pt idx="21">
                  <c:v>92.492587886488778</c:v>
                </c:pt>
                <c:pt idx="22">
                  <c:v>89.601863617111391</c:v>
                </c:pt>
                <c:pt idx="23">
                  <c:v>88.362981787378232</c:v>
                </c:pt>
                <c:pt idx="24">
                  <c:v>84.423972892842016</c:v>
                </c:pt>
              </c:numCache>
            </c:numRef>
          </c:val>
          <c:smooth val="0"/>
          <c:extLst>
            <c:ext xmlns:c16="http://schemas.microsoft.com/office/drawing/2014/chart" uri="{C3380CC4-5D6E-409C-BE32-E72D297353CC}">
              <c16:uniqueId val="{00000002-949E-4180-93C8-2B6D8D7E893D}"/>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949E-4180-93C8-2B6D8D7E893D}"/>
                </c:ext>
              </c:extLst>
            </c:dLbl>
            <c:dLbl>
              <c:idx val="1"/>
              <c:delete val="1"/>
              <c:extLst>
                <c:ext xmlns:c15="http://schemas.microsoft.com/office/drawing/2012/chart" uri="{CE6537A1-D6FC-4f65-9D91-7224C49458BB}"/>
                <c:ext xmlns:c16="http://schemas.microsoft.com/office/drawing/2014/chart" uri="{C3380CC4-5D6E-409C-BE32-E72D297353CC}">
                  <c16:uniqueId val="{00000004-949E-4180-93C8-2B6D8D7E893D}"/>
                </c:ext>
              </c:extLst>
            </c:dLbl>
            <c:dLbl>
              <c:idx val="2"/>
              <c:delete val="1"/>
              <c:extLst>
                <c:ext xmlns:c15="http://schemas.microsoft.com/office/drawing/2012/chart" uri="{CE6537A1-D6FC-4f65-9D91-7224C49458BB}"/>
                <c:ext xmlns:c16="http://schemas.microsoft.com/office/drawing/2014/chart" uri="{C3380CC4-5D6E-409C-BE32-E72D297353CC}">
                  <c16:uniqueId val="{00000005-949E-4180-93C8-2B6D8D7E893D}"/>
                </c:ext>
              </c:extLst>
            </c:dLbl>
            <c:dLbl>
              <c:idx val="3"/>
              <c:delete val="1"/>
              <c:extLst>
                <c:ext xmlns:c15="http://schemas.microsoft.com/office/drawing/2012/chart" uri="{CE6537A1-D6FC-4f65-9D91-7224C49458BB}"/>
                <c:ext xmlns:c16="http://schemas.microsoft.com/office/drawing/2014/chart" uri="{C3380CC4-5D6E-409C-BE32-E72D297353CC}">
                  <c16:uniqueId val="{00000006-949E-4180-93C8-2B6D8D7E893D}"/>
                </c:ext>
              </c:extLst>
            </c:dLbl>
            <c:dLbl>
              <c:idx val="4"/>
              <c:delete val="1"/>
              <c:extLst>
                <c:ext xmlns:c15="http://schemas.microsoft.com/office/drawing/2012/chart" uri="{CE6537A1-D6FC-4f65-9D91-7224C49458BB}"/>
                <c:ext xmlns:c16="http://schemas.microsoft.com/office/drawing/2014/chart" uri="{C3380CC4-5D6E-409C-BE32-E72D297353CC}">
                  <c16:uniqueId val="{00000007-949E-4180-93C8-2B6D8D7E893D}"/>
                </c:ext>
              </c:extLst>
            </c:dLbl>
            <c:dLbl>
              <c:idx val="5"/>
              <c:delete val="1"/>
              <c:extLst>
                <c:ext xmlns:c15="http://schemas.microsoft.com/office/drawing/2012/chart" uri="{CE6537A1-D6FC-4f65-9D91-7224C49458BB}"/>
                <c:ext xmlns:c16="http://schemas.microsoft.com/office/drawing/2014/chart" uri="{C3380CC4-5D6E-409C-BE32-E72D297353CC}">
                  <c16:uniqueId val="{00000008-949E-4180-93C8-2B6D8D7E893D}"/>
                </c:ext>
              </c:extLst>
            </c:dLbl>
            <c:dLbl>
              <c:idx val="6"/>
              <c:delete val="1"/>
              <c:extLst>
                <c:ext xmlns:c15="http://schemas.microsoft.com/office/drawing/2012/chart" uri="{CE6537A1-D6FC-4f65-9D91-7224C49458BB}"/>
                <c:ext xmlns:c16="http://schemas.microsoft.com/office/drawing/2014/chart" uri="{C3380CC4-5D6E-409C-BE32-E72D297353CC}">
                  <c16:uniqueId val="{00000009-949E-4180-93C8-2B6D8D7E893D}"/>
                </c:ext>
              </c:extLst>
            </c:dLbl>
            <c:dLbl>
              <c:idx val="7"/>
              <c:delete val="1"/>
              <c:extLst>
                <c:ext xmlns:c15="http://schemas.microsoft.com/office/drawing/2012/chart" uri="{CE6537A1-D6FC-4f65-9D91-7224C49458BB}"/>
                <c:ext xmlns:c16="http://schemas.microsoft.com/office/drawing/2014/chart" uri="{C3380CC4-5D6E-409C-BE32-E72D297353CC}">
                  <c16:uniqueId val="{0000000A-949E-4180-93C8-2B6D8D7E893D}"/>
                </c:ext>
              </c:extLst>
            </c:dLbl>
            <c:dLbl>
              <c:idx val="8"/>
              <c:delete val="1"/>
              <c:extLst>
                <c:ext xmlns:c15="http://schemas.microsoft.com/office/drawing/2012/chart" uri="{CE6537A1-D6FC-4f65-9D91-7224C49458BB}"/>
                <c:ext xmlns:c16="http://schemas.microsoft.com/office/drawing/2014/chart" uri="{C3380CC4-5D6E-409C-BE32-E72D297353CC}">
                  <c16:uniqueId val="{0000000B-949E-4180-93C8-2B6D8D7E893D}"/>
                </c:ext>
              </c:extLst>
            </c:dLbl>
            <c:dLbl>
              <c:idx val="9"/>
              <c:delete val="1"/>
              <c:extLst>
                <c:ext xmlns:c15="http://schemas.microsoft.com/office/drawing/2012/chart" uri="{CE6537A1-D6FC-4f65-9D91-7224C49458BB}"/>
                <c:ext xmlns:c16="http://schemas.microsoft.com/office/drawing/2014/chart" uri="{C3380CC4-5D6E-409C-BE32-E72D297353CC}">
                  <c16:uniqueId val="{0000000C-949E-4180-93C8-2B6D8D7E893D}"/>
                </c:ext>
              </c:extLst>
            </c:dLbl>
            <c:dLbl>
              <c:idx val="10"/>
              <c:delete val="1"/>
              <c:extLst>
                <c:ext xmlns:c15="http://schemas.microsoft.com/office/drawing/2012/chart" uri="{CE6537A1-D6FC-4f65-9D91-7224C49458BB}"/>
                <c:ext xmlns:c16="http://schemas.microsoft.com/office/drawing/2014/chart" uri="{C3380CC4-5D6E-409C-BE32-E72D297353CC}">
                  <c16:uniqueId val="{0000000D-949E-4180-93C8-2B6D8D7E893D}"/>
                </c:ext>
              </c:extLst>
            </c:dLbl>
            <c:dLbl>
              <c:idx val="11"/>
              <c:delete val="1"/>
              <c:extLst>
                <c:ext xmlns:c15="http://schemas.microsoft.com/office/drawing/2012/chart" uri="{CE6537A1-D6FC-4f65-9D91-7224C49458BB}"/>
                <c:ext xmlns:c16="http://schemas.microsoft.com/office/drawing/2014/chart" uri="{C3380CC4-5D6E-409C-BE32-E72D297353CC}">
                  <c16:uniqueId val="{0000000E-949E-4180-93C8-2B6D8D7E893D}"/>
                </c:ext>
              </c:extLst>
            </c:dLbl>
            <c:dLbl>
              <c:idx val="12"/>
              <c:delete val="1"/>
              <c:extLst>
                <c:ext xmlns:c15="http://schemas.microsoft.com/office/drawing/2012/chart" uri="{CE6537A1-D6FC-4f65-9D91-7224C49458BB}"/>
                <c:ext xmlns:c16="http://schemas.microsoft.com/office/drawing/2014/chart" uri="{C3380CC4-5D6E-409C-BE32-E72D297353CC}">
                  <c16:uniqueId val="{0000000F-949E-4180-93C8-2B6D8D7E893D}"/>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49E-4180-93C8-2B6D8D7E893D}"/>
                </c:ext>
              </c:extLst>
            </c:dLbl>
            <c:dLbl>
              <c:idx val="14"/>
              <c:delete val="1"/>
              <c:extLst>
                <c:ext xmlns:c15="http://schemas.microsoft.com/office/drawing/2012/chart" uri="{CE6537A1-D6FC-4f65-9D91-7224C49458BB}"/>
                <c:ext xmlns:c16="http://schemas.microsoft.com/office/drawing/2014/chart" uri="{C3380CC4-5D6E-409C-BE32-E72D297353CC}">
                  <c16:uniqueId val="{00000011-949E-4180-93C8-2B6D8D7E893D}"/>
                </c:ext>
              </c:extLst>
            </c:dLbl>
            <c:dLbl>
              <c:idx val="15"/>
              <c:delete val="1"/>
              <c:extLst>
                <c:ext xmlns:c15="http://schemas.microsoft.com/office/drawing/2012/chart" uri="{CE6537A1-D6FC-4f65-9D91-7224C49458BB}"/>
                <c:ext xmlns:c16="http://schemas.microsoft.com/office/drawing/2014/chart" uri="{C3380CC4-5D6E-409C-BE32-E72D297353CC}">
                  <c16:uniqueId val="{00000012-949E-4180-93C8-2B6D8D7E893D}"/>
                </c:ext>
              </c:extLst>
            </c:dLbl>
            <c:dLbl>
              <c:idx val="16"/>
              <c:delete val="1"/>
              <c:extLst>
                <c:ext xmlns:c15="http://schemas.microsoft.com/office/drawing/2012/chart" uri="{CE6537A1-D6FC-4f65-9D91-7224C49458BB}"/>
                <c:ext xmlns:c16="http://schemas.microsoft.com/office/drawing/2014/chart" uri="{C3380CC4-5D6E-409C-BE32-E72D297353CC}">
                  <c16:uniqueId val="{00000013-949E-4180-93C8-2B6D8D7E893D}"/>
                </c:ext>
              </c:extLst>
            </c:dLbl>
            <c:dLbl>
              <c:idx val="17"/>
              <c:delete val="1"/>
              <c:extLst>
                <c:ext xmlns:c15="http://schemas.microsoft.com/office/drawing/2012/chart" uri="{CE6537A1-D6FC-4f65-9D91-7224C49458BB}"/>
                <c:ext xmlns:c16="http://schemas.microsoft.com/office/drawing/2014/chart" uri="{C3380CC4-5D6E-409C-BE32-E72D297353CC}">
                  <c16:uniqueId val="{00000014-949E-4180-93C8-2B6D8D7E893D}"/>
                </c:ext>
              </c:extLst>
            </c:dLbl>
            <c:dLbl>
              <c:idx val="18"/>
              <c:delete val="1"/>
              <c:extLst>
                <c:ext xmlns:c15="http://schemas.microsoft.com/office/drawing/2012/chart" uri="{CE6537A1-D6FC-4f65-9D91-7224C49458BB}"/>
                <c:ext xmlns:c16="http://schemas.microsoft.com/office/drawing/2014/chart" uri="{C3380CC4-5D6E-409C-BE32-E72D297353CC}">
                  <c16:uniqueId val="{00000015-949E-4180-93C8-2B6D8D7E893D}"/>
                </c:ext>
              </c:extLst>
            </c:dLbl>
            <c:dLbl>
              <c:idx val="19"/>
              <c:delete val="1"/>
              <c:extLst>
                <c:ext xmlns:c15="http://schemas.microsoft.com/office/drawing/2012/chart" uri="{CE6537A1-D6FC-4f65-9D91-7224C49458BB}"/>
                <c:ext xmlns:c16="http://schemas.microsoft.com/office/drawing/2014/chart" uri="{C3380CC4-5D6E-409C-BE32-E72D297353CC}">
                  <c16:uniqueId val="{00000016-949E-4180-93C8-2B6D8D7E893D}"/>
                </c:ext>
              </c:extLst>
            </c:dLbl>
            <c:dLbl>
              <c:idx val="20"/>
              <c:delete val="1"/>
              <c:extLst>
                <c:ext xmlns:c15="http://schemas.microsoft.com/office/drawing/2012/chart" uri="{CE6537A1-D6FC-4f65-9D91-7224C49458BB}"/>
                <c:ext xmlns:c16="http://schemas.microsoft.com/office/drawing/2014/chart" uri="{C3380CC4-5D6E-409C-BE32-E72D297353CC}">
                  <c16:uniqueId val="{00000017-949E-4180-93C8-2B6D8D7E893D}"/>
                </c:ext>
              </c:extLst>
            </c:dLbl>
            <c:dLbl>
              <c:idx val="21"/>
              <c:delete val="1"/>
              <c:extLst>
                <c:ext xmlns:c15="http://schemas.microsoft.com/office/drawing/2012/chart" uri="{CE6537A1-D6FC-4f65-9D91-7224C49458BB}"/>
                <c:ext xmlns:c16="http://schemas.microsoft.com/office/drawing/2014/chart" uri="{C3380CC4-5D6E-409C-BE32-E72D297353CC}">
                  <c16:uniqueId val="{00000018-949E-4180-93C8-2B6D8D7E893D}"/>
                </c:ext>
              </c:extLst>
            </c:dLbl>
            <c:dLbl>
              <c:idx val="22"/>
              <c:delete val="1"/>
              <c:extLst>
                <c:ext xmlns:c15="http://schemas.microsoft.com/office/drawing/2012/chart" uri="{CE6537A1-D6FC-4f65-9D91-7224C49458BB}"/>
                <c:ext xmlns:c16="http://schemas.microsoft.com/office/drawing/2014/chart" uri="{C3380CC4-5D6E-409C-BE32-E72D297353CC}">
                  <c16:uniqueId val="{00000019-949E-4180-93C8-2B6D8D7E893D}"/>
                </c:ext>
              </c:extLst>
            </c:dLbl>
            <c:dLbl>
              <c:idx val="23"/>
              <c:delete val="1"/>
              <c:extLst>
                <c:ext xmlns:c15="http://schemas.microsoft.com/office/drawing/2012/chart" uri="{CE6537A1-D6FC-4f65-9D91-7224C49458BB}"/>
                <c:ext xmlns:c16="http://schemas.microsoft.com/office/drawing/2014/chart" uri="{C3380CC4-5D6E-409C-BE32-E72D297353CC}">
                  <c16:uniqueId val="{0000001A-949E-4180-93C8-2B6D8D7E893D}"/>
                </c:ext>
              </c:extLst>
            </c:dLbl>
            <c:dLbl>
              <c:idx val="24"/>
              <c:delete val="1"/>
              <c:extLst>
                <c:ext xmlns:c15="http://schemas.microsoft.com/office/drawing/2012/chart" uri="{CE6537A1-D6FC-4f65-9D91-7224C49458BB}"/>
                <c:ext xmlns:c16="http://schemas.microsoft.com/office/drawing/2014/chart" uri="{C3380CC4-5D6E-409C-BE32-E72D297353CC}">
                  <c16:uniqueId val="{0000001B-949E-4180-93C8-2B6D8D7E893D}"/>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949E-4180-93C8-2B6D8D7E893D}"/>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Herzogtum Lauenburg (01053)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49300</v>
      </c>
      <c r="F11" s="238">
        <v>49356</v>
      </c>
      <c r="G11" s="238">
        <v>49727</v>
      </c>
      <c r="H11" s="238">
        <v>48811</v>
      </c>
      <c r="I11" s="265">
        <v>48516</v>
      </c>
      <c r="J11" s="263">
        <v>784</v>
      </c>
      <c r="K11" s="266">
        <v>1.6159617445791079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17.906693711967545</v>
      </c>
      <c r="E13" s="115">
        <v>8828</v>
      </c>
      <c r="F13" s="114">
        <v>8885</v>
      </c>
      <c r="G13" s="114">
        <v>9053</v>
      </c>
      <c r="H13" s="114">
        <v>8954</v>
      </c>
      <c r="I13" s="140">
        <v>8711</v>
      </c>
      <c r="J13" s="115">
        <v>117</v>
      </c>
      <c r="K13" s="116">
        <v>1.3431293766502124</v>
      </c>
    </row>
    <row r="14" spans="1:255" ht="14.1" customHeight="1" x14ac:dyDescent="0.2">
      <c r="A14" s="306" t="s">
        <v>230</v>
      </c>
      <c r="B14" s="307"/>
      <c r="C14" s="308"/>
      <c r="D14" s="113">
        <v>61.768762677484787</v>
      </c>
      <c r="E14" s="115">
        <v>30452</v>
      </c>
      <c r="F14" s="114">
        <v>30477</v>
      </c>
      <c r="G14" s="114">
        <v>30742</v>
      </c>
      <c r="H14" s="114">
        <v>30085</v>
      </c>
      <c r="I14" s="140">
        <v>30111</v>
      </c>
      <c r="J14" s="115">
        <v>341</v>
      </c>
      <c r="K14" s="116">
        <v>1.1324765036033344</v>
      </c>
    </row>
    <row r="15" spans="1:255" ht="14.1" customHeight="1" x14ac:dyDescent="0.2">
      <c r="A15" s="306" t="s">
        <v>231</v>
      </c>
      <c r="B15" s="307"/>
      <c r="C15" s="308"/>
      <c r="D15" s="113">
        <v>10.265720081135903</v>
      </c>
      <c r="E15" s="115">
        <v>5061</v>
      </c>
      <c r="F15" s="114">
        <v>5067</v>
      </c>
      <c r="G15" s="114">
        <v>5039</v>
      </c>
      <c r="H15" s="114">
        <v>4921</v>
      </c>
      <c r="I15" s="140">
        <v>4884</v>
      </c>
      <c r="J15" s="115">
        <v>177</v>
      </c>
      <c r="K15" s="116">
        <v>3.6240786240786242</v>
      </c>
    </row>
    <row r="16" spans="1:255" ht="14.1" customHeight="1" x14ac:dyDescent="0.2">
      <c r="A16" s="306" t="s">
        <v>232</v>
      </c>
      <c r="B16" s="307"/>
      <c r="C16" s="308"/>
      <c r="D16" s="113">
        <v>9.4726166328600403</v>
      </c>
      <c r="E16" s="115">
        <v>4670</v>
      </c>
      <c r="F16" s="114">
        <v>4646</v>
      </c>
      <c r="G16" s="114">
        <v>4612</v>
      </c>
      <c r="H16" s="114">
        <v>4579</v>
      </c>
      <c r="I16" s="140">
        <v>4537</v>
      </c>
      <c r="J16" s="115">
        <v>133</v>
      </c>
      <c r="K16" s="116">
        <v>2.9314525016530748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1.3062880324543611</v>
      </c>
      <c r="E18" s="115">
        <v>644</v>
      </c>
      <c r="F18" s="114">
        <v>635</v>
      </c>
      <c r="G18" s="114">
        <v>739</v>
      </c>
      <c r="H18" s="114">
        <v>677</v>
      </c>
      <c r="I18" s="140">
        <v>634</v>
      </c>
      <c r="J18" s="115">
        <v>10</v>
      </c>
      <c r="K18" s="116">
        <v>1.5772870662460567</v>
      </c>
    </row>
    <row r="19" spans="1:255" ht="14.1" customHeight="1" x14ac:dyDescent="0.2">
      <c r="A19" s="306" t="s">
        <v>235</v>
      </c>
      <c r="B19" s="307" t="s">
        <v>236</v>
      </c>
      <c r="C19" s="308"/>
      <c r="D19" s="113">
        <v>0.91075050709939143</v>
      </c>
      <c r="E19" s="115">
        <v>449</v>
      </c>
      <c r="F19" s="114">
        <v>433</v>
      </c>
      <c r="G19" s="114">
        <v>535</v>
      </c>
      <c r="H19" s="114">
        <v>480</v>
      </c>
      <c r="I19" s="140">
        <v>429</v>
      </c>
      <c r="J19" s="115">
        <v>20</v>
      </c>
      <c r="K19" s="116">
        <v>4.6620046620046622</v>
      </c>
    </row>
    <row r="20" spans="1:255" ht="14.1" customHeight="1" x14ac:dyDescent="0.2">
      <c r="A20" s="306">
        <v>12</v>
      </c>
      <c r="B20" s="307" t="s">
        <v>237</v>
      </c>
      <c r="C20" s="308"/>
      <c r="D20" s="113">
        <v>1.5456389452332657</v>
      </c>
      <c r="E20" s="115">
        <v>762</v>
      </c>
      <c r="F20" s="114">
        <v>733</v>
      </c>
      <c r="G20" s="114">
        <v>777</v>
      </c>
      <c r="H20" s="114">
        <v>762</v>
      </c>
      <c r="I20" s="140">
        <v>748</v>
      </c>
      <c r="J20" s="115">
        <v>14</v>
      </c>
      <c r="K20" s="116">
        <v>1.8716577540106951</v>
      </c>
    </row>
    <row r="21" spans="1:255" ht="14.1" customHeight="1" x14ac:dyDescent="0.2">
      <c r="A21" s="306">
        <v>21</v>
      </c>
      <c r="B21" s="307" t="s">
        <v>238</v>
      </c>
      <c r="C21" s="308"/>
      <c r="D21" s="113">
        <v>0.34279918864097364</v>
      </c>
      <c r="E21" s="115">
        <v>169</v>
      </c>
      <c r="F21" s="114">
        <v>173</v>
      </c>
      <c r="G21" s="114">
        <v>169</v>
      </c>
      <c r="H21" s="114">
        <v>188</v>
      </c>
      <c r="I21" s="140">
        <v>190</v>
      </c>
      <c r="J21" s="115">
        <v>-21</v>
      </c>
      <c r="K21" s="116">
        <v>-11.052631578947368</v>
      </c>
    </row>
    <row r="22" spans="1:255" ht="14.1" customHeight="1" x14ac:dyDescent="0.2">
      <c r="A22" s="306">
        <v>22</v>
      </c>
      <c r="B22" s="307" t="s">
        <v>239</v>
      </c>
      <c r="C22" s="308"/>
      <c r="D22" s="113">
        <v>1.3691683569979716</v>
      </c>
      <c r="E22" s="115">
        <v>675</v>
      </c>
      <c r="F22" s="114">
        <v>682</v>
      </c>
      <c r="G22" s="114">
        <v>696</v>
      </c>
      <c r="H22" s="114">
        <v>682</v>
      </c>
      <c r="I22" s="140">
        <v>688</v>
      </c>
      <c r="J22" s="115">
        <v>-13</v>
      </c>
      <c r="K22" s="116">
        <v>-1.8895348837209303</v>
      </c>
    </row>
    <row r="23" spans="1:255" ht="14.1" customHeight="1" x14ac:dyDescent="0.2">
      <c r="A23" s="306">
        <v>23</v>
      </c>
      <c r="B23" s="307" t="s">
        <v>240</v>
      </c>
      <c r="C23" s="308"/>
      <c r="D23" s="113">
        <v>0.56592292089249496</v>
      </c>
      <c r="E23" s="115">
        <v>279</v>
      </c>
      <c r="F23" s="114">
        <v>286</v>
      </c>
      <c r="G23" s="114">
        <v>286</v>
      </c>
      <c r="H23" s="114">
        <v>285</v>
      </c>
      <c r="I23" s="140">
        <v>289</v>
      </c>
      <c r="J23" s="115">
        <v>-10</v>
      </c>
      <c r="K23" s="116">
        <v>-3.4602076124567476</v>
      </c>
    </row>
    <row r="24" spans="1:255" ht="14.1" customHeight="1" x14ac:dyDescent="0.2">
      <c r="A24" s="306">
        <v>24</v>
      </c>
      <c r="B24" s="307" t="s">
        <v>241</v>
      </c>
      <c r="C24" s="308"/>
      <c r="D24" s="113">
        <v>3.1744421906693714</v>
      </c>
      <c r="E24" s="115">
        <v>1565</v>
      </c>
      <c r="F24" s="114">
        <v>1577</v>
      </c>
      <c r="G24" s="114">
        <v>1611</v>
      </c>
      <c r="H24" s="114">
        <v>1599</v>
      </c>
      <c r="I24" s="140">
        <v>1608</v>
      </c>
      <c r="J24" s="115">
        <v>-43</v>
      </c>
      <c r="K24" s="116">
        <v>-2.6741293532338308</v>
      </c>
    </row>
    <row r="25" spans="1:255" ht="14.1" customHeight="1" x14ac:dyDescent="0.2">
      <c r="A25" s="306">
        <v>25</v>
      </c>
      <c r="B25" s="307" t="s">
        <v>242</v>
      </c>
      <c r="C25" s="308"/>
      <c r="D25" s="113">
        <v>4.898580121703854</v>
      </c>
      <c r="E25" s="115">
        <v>2415</v>
      </c>
      <c r="F25" s="114">
        <v>2407</v>
      </c>
      <c r="G25" s="114">
        <v>2369</v>
      </c>
      <c r="H25" s="114">
        <v>2352</v>
      </c>
      <c r="I25" s="140">
        <v>2336</v>
      </c>
      <c r="J25" s="115">
        <v>79</v>
      </c>
      <c r="K25" s="116">
        <v>3.381849315068493</v>
      </c>
    </row>
    <row r="26" spans="1:255" ht="14.1" customHeight="1" x14ac:dyDescent="0.2">
      <c r="A26" s="306">
        <v>26</v>
      </c>
      <c r="B26" s="307" t="s">
        <v>243</v>
      </c>
      <c r="C26" s="308"/>
      <c r="D26" s="113">
        <v>2.896551724137931</v>
      </c>
      <c r="E26" s="115">
        <v>1428</v>
      </c>
      <c r="F26" s="114">
        <v>1436</v>
      </c>
      <c r="G26" s="114">
        <v>1450</v>
      </c>
      <c r="H26" s="114">
        <v>1424</v>
      </c>
      <c r="I26" s="140">
        <v>1432</v>
      </c>
      <c r="J26" s="115">
        <v>-4</v>
      </c>
      <c r="K26" s="116">
        <v>-0.27932960893854747</v>
      </c>
    </row>
    <row r="27" spans="1:255" ht="14.1" customHeight="1" x14ac:dyDescent="0.2">
      <c r="A27" s="306">
        <v>27</v>
      </c>
      <c r="B27" s="307" t="s">
        <v>244</v>
      </c>
      <c r="C27" s="308"/>
      <c r="D27" s="113">
        <v>2.3488843813387423</v>
      </c>
      <c r="E27" s="115">
        <v>1158</v>
      </c>
      <c r="F27" s="114">
        <v>1168</v>
      </c>
      <c r="G27" s="114">
        <v>1161</v>
      </c>
      <c r="H27" s="114">
        <v>1152</v>
      </c>
      <c r="I27" s="140">
        <v>1154</v>
      </c>
      <c r="J27" s="115">
        <v>4</v>
      </c>
      <c r="K27" s="116">
        <v>0.34662045060658581</v>
      </c>
    </row>
    <row r="28" spans="1:255" ht="14.1" customHeight="1" x14ac:dyDescent="0.2">
      <c r="A28" s="306">
        <v>28</v>
      </c>
      <c r="B28" s="307" t="s">
        <v>245</v>
      </c>
      <c r="C28" s="308"/>
      <c r="D28" s="113">
        <v>0.40365111561866124</v>
      </c>
      <c r="E28" s="115">
        <v>199</v>
      </c>
      <c r="F28" s="114">
        <v>211</v>
      </c>
      <c r="G28" s="114">
        <v>210</v>
      </c>
      <c r="H28" s="114">
        <v>212</v>
      </c>
      <c r="I28" s="140">
        <v>207</v>
      </c>
      <c r="J28" s="115">
        <v>-8</v>
      </c>
      <c r="K28" s="116">
        <v>-3.8647342995169081</v>
      </c>
    </row>
    <row r="29" spans="1:255" ht="14.1" customHeight="1" x14ac:dyDescent="0.2">
      <c r="A29" s="306">
        <v>29</v>
      </c>
      <c r="B29" s="307" t="s">
        <v>246</v>
      </c>
      <c r="C29" s="308"/>
      <c r="D29" s="113">
        <v>3.2008113590263694</v>
      </c>
      <c r="E29" s="115">
        <v>1578</v>
      </c>
      <c r="F29" s="114">
        <v>1610</v>
      </c>
      <c r="G29" s="114">
        <v>1607</v>
      </c>
      <c r="H29" s="114">
        <v>1575</v>
      </c>
      <c r="I29" s="140">
        <v>1548</v>
      </c>
      <c r="J29" s="115">
        <v>30</v>
      </c>
      <c r="K29" s="116">
        <v>1.9379844961240309</v>
      </c>
    </row>
    <row r="30" spans="1:255" ht="14.1" customHeight="1" x14ac:dyDescent="0.2">
      <c r="A30" s="306" t="s">
        <v>247</v>
      </c>
      <c r="B30" s="307" t="s">
        <v>248</v>
      </c>
      <c r="C30" s="308"/>
      <c r="D30" s="113">
        <v>1.3549695740365111</v>
      </c>
      <c r="E30" s="115">
        <v>668</v>
      </c>
      <c r="F30" s="114">
        <v>679</v>
      </c>
      <c r="G30" s="114">
        <v>664</v>
      </c>
      <c r="H30" s="114">
        <v>640</v>
      </c>
      <c r="I30" s="140">
        <v>632</v>
      </c>
      <c r="J30" s="115">
        <v>36</v>
      </c>
      <c r="K30" s="116">
        <v>5.6962025316455698</v>
      </c>
    </row>
    <row r="31" spans="1:255" ht="14.1" customHeight="1" x14ac:dyDescent="0.2">
      <c r="A31" s="306" t="s">
        <v>249</v>
      </c>
      <c r="B31" s="307" t="s">
        <v>250</v>
      </c>
      <c r="C31" s="308"/>
      <c r="D31" s="113">
        <v>1.8336713995943206</v>
      </c>
      <c r="E31" s="115">
        <v>904</v>
      </c>
      <c r="F31" s="114">
        <v>925</v>
      </c>
      <c r="G31" s="114">
        <v>937</v>
      </c>
      <c r="H31" s="114">
        <v>928</v>
      </c>
      <c r="I31" s="140">
        <v>908</v>
      </c>
      <c r="J31" s="115">
        <v>-4</v>
      </c>
      <c r="K31" s="116">
        <v>-0.44052863436123346</v>
      </c>
    </row>
    <row r="32" spans="1:255" ht="14.1" customHeight="1" x14ac:dyDescent="0.2">
      <c r="A32" s="306">
        <v>31</v>
      </c>
      <c r="B32" s="307" t="s">
        <v>251</v>
      </c>
      <c r="C32" s="308"/>
      <c r="D32" s="113">
        <v>0.5010141987829615</v>
      </c>
      <c r="E32" s="115">
        <v>247</v>
      </c>
      <c r="F32" s="114">
        <v>251</v>
      </c>
      <c r="G32" s="114">
        <v>245</v>
      </c>
      <c r="H32" s="114">
        <v>243</v>
      </c>
      <c r="I32" s="140">
        <v>232</v>
      </c>
      <c r="J32" s="115">
        <v>15</v>
      </c>
      <c r="K32" s="116">
        <v>6.4655172413793105</v>
      </c>
    </row>
    <row r="33" spans="1:11" ht="14.1" customHeight="1" x14ac:dyDescent="0.2">
      <c r="A33" s="306">
        <v>32</v>
      </c>
      <c r="B33" s="307" t="s">
        <v>252</v>
      </c>
      <c r="C33" s="308"/>
      <c r="D33" s="113">
        <v>2.7444219066937121</v>
      </c>
      <c r="E33" s="115">
        <v>1353</v>
      </c>
      <c r="F33" s="114">
        <v>1334</v>
      </c>
      <c r="G33" s="114">
        <v>1393</v>
      </c>
      <c r="H33" s="114">
        <v>1330</v>
      </c>
      <c r="I33" s="140">
        <v>1261</v>
      </c>
      <c r="J33" s="115">
        <v>92</v>
      </c>
      <c r="K33" s="116">
        <v>7.2957969865186358</v>
      </c>
    </row>
    <row r="34" spans="1:11" ht="14.1" customHeight="1" x14ac:dyDescent="0.2">
      <c r="A34" s="306">
        <v>33</v>
      </c>
      <c r="B34" s="307" t="s">
        <v>253</v>
      </c>
      <c r="C34" s="308"/>
      <c r="D34" s="113">
        <v>1.7606490872210954</v>
      </c>
      <c r="E34" s="115">
        <v>868</v>
      </c>
      <c r="F34" s="114">
        <v>856</v>
      </c>
      <c r="G34" s="114">
        <v>867</v>
      </c>
      <c r="H34" s="114">
        <v>855</v>
      </c>
      <c r="I34" s="140">
        <v>849</v>
      </c>
      <c r="J34" s="115">
        <v>19</v>
      </c>
      <c r="K34" s="116">
        <v>2.237926972909305</v>
      </c>
    </row>
    <row r="35" spans="1:11" ht="14.1" customHeight="1" x14ac:dyDescent="0.2">
      <c r="A35" s="306">
        <v>34</v>
      </c>
      <c r="B35" s="307" t="s">
        <v>254</v>
      </c>
      <c r="C35" s="308"/>
      <c r="D35" s="113">
        <v>2.7444219066937121</v>
      </c>
      <c r="E35" s="115">
        <v>1353</v>
      </c>
      <c r="F35" s="114">
        <v>1320</v>
      </c>
      <c r="G35" s="114">
        <v>1314</v>
      </c>
      <c r="H35" s="114">
        <v>1284</v>
      </c>
      <c r="I35" s="140">
        <v>1296</v>
      </c>
      <c r="J35" s="115">
        <v>57</v>
      </c>
      <c r="K35" s="116">
        <v>4.3981481481481479</v>
      </c>
    </row>
    <row r="36" spans="1:11" ht="14.1" customHeight="1" x14ac:dyDescent="0.2">
      <c r="A36" s="306">
        <v>41</v>
      </c>
      <c r="B36" s="307" t="s">
        <v>255</v>
      </c>
      <c r="C36" s="308"/>
      <c r="D36" s="113">
        <v>1.4503042596348885</v>
      </c>
      <c r="E36" s="115">
        <v>715</v>
      </c>
      <c r="F36" s="114">
        <v>708</v>
      </c>
      <c r="G36" s="114">
        <v>706</v>
      </c>
      <c r="H36" s="114">
        <v>685</v>
      </c>
      <c r="I36" s="140">
        <v>693</v>
      </c>
      <c r="J36" s="115">
        <v>22</v>
      </c>
      <c r="K36" s="116">
        <v>3.1746031746031744</v>
      </c>
    </row>
    <row r="37" spans="1:11" ht="14.1" customHeight="1" x14ac:dyDescent="0.2">
      <c r="A37" s="306">
        <v>42</v>
      </c>
      <c r="B37" s="307" t="s">
        <v>256</v>
      </c>
      <c r="C37" s="308"/>
      <c r="D37" s="113">
        <v>0.52332657200811361</v>
      </c>
      <c r="E37" s="115">
        <v>258</v>
      </c>
      <c r="F37" s="114">
        <v>257</v>
      </c>
      <c r="G37" s="114">
        <v>250</v>
      </c>
      <c r="H37" s="114">
        <v>245</v>
      </c>
      <c r="I37" s="140">
        <v>238</v>
      </c>
      <c r="J37" s="115">
        <v>20</v>
      </c>
      <c r="K37" s="116">
        <v>8.4033613445378155</v>
      </c>
    </row>
    <row r="38" spans="1:11" ht="14.1" customHeight="1" x14ac:dyDescent="0.2">
      <c r="A38" s="306">
        <v>43</v>
      </c>
      <c r="B38" s="307" t="s">
        <v>257</v>
      </c>
      <c r="C38" s="308"/>
      <c r="D38" s="113">
        <v>1.0365111561866125</v>
      </c>
      <c r="E38" s="115">
        <v>511</v>
      </c>
      <c r="F38" s="114">
        <v>501</v>
      </c>
      <c r="G38" s="114">
        <v>504</v>
      </c>
      <c r="H38" s="114">
        <v>501</v>
      </c>
      <c r="I38" s="140">
        <v>500</v>
      </c>
      <c r="J38" s="115">
        <v>11</v>
      </c>
      <c r="K38" s="116">
        <v>2.2000000000000002</v>
      </c>
    </row>
    <row r="39" spans="1:11" ht="14.1" customHeight="1" x14ac:dyDescent="0.2">
      <c r="A39" s="306">
        <v>51</v>
      </c>
      <c r="B39" s="307" t="s">
        <v>258</v>
      </c>
      <c r="C39" s="308"/>
      <c r="D39" s="113">
        <v>5.2028397565922919</v>
      </c>
      <c r="E39" s="115">
        <v>2565</v>
      </c>
      <c r="F39" s="114">
        <v>2662</v>
      </c>
      <c r="G39" s="114">
        <v>2724</v>
      </c>
      <c r="H39" s="114">
        <v>2652</v>
      </c>
      <c r="I39" s="140">
        <v>2566</v>
      </c>
      <c r="J39" s="115">
        <v>-1</v>
      </c>
      <c r="K39" s="116">
        <v>-3.8971161340607949E-2</v>
      </c>
    </row>
    <row r="40" spans="1:11" ht="14.1" customHeight="1" x14ac:dyDescent="0.2">
      <c r="A40" s="306" t="s">
        <v>259</v>
      </c>
      <c r="B40" s="307" t="s">
        <v>260</v>
      </c>
      <c r="C40" s="308"/>
      <c r="D40" s="113">
        <v>4.4949290060851927</v>
      </c>
      <c r="E40" s="115">
        <v>2216</v>
      </c>
      <c r="F40" s="114">
        <v>2308</v>
      </c>
      <c r="G40" s="114">
        <v>2371</v>
      </c>
      <c r="H40" s="114">
        <v>2330</v>
      </c>
      <c r="I40" s="140">
        <v>2243</v>
      </c>
      <c r="J40" s="115">
        <v>-27</v>
      </c>
      <c r="K40" s="116">
        <v>-1.2037449843958983</v>
      </c>
    </row>
    <row r="41" spans="1:11" ht="14.1" customHeight="1" x14ac:dyDescent="0.2">
      <c r="A41" s="306"/>
      <c r="B41" s="307" t="s">
        <v>261</v>
      </c>
      <c r="C41" s="308"/>
      <c r="D41" s="113">
        <v>3.7626774847870181</v>
      </c>
      <c r="E41" s="115">
        <v>1855</v>
      </c>
      <c r="F41" s="114">
        <v>1937</v>
      </c>
      <c r="G41" s="114">
        <v>2007</v>
      </c>
      <c r="H41" s="114">
        <v>1971</v>
      </c>
      <c r="I41" s="140">
        <v>1884</v>
      </c>
      <c r="J41" s="115">
        <v>-29</v>
      </c>
      <c r="K41" s="116">
        <v>-1.5392781316348196</v>
      </c>
    </row>
    <row r="42" spans="1:11" ht="14.1" customHeight="1" x14ac:dyDescent="0.2">
      <c r="A42" s="306">
        <v>52</v>
      </c>
      <c r="B42" s="307" t="s">
        <v>262</v>
      </c>
      <c r="C42" s="308"/>
      <c r="D42" s="113">
        <v>4.6734279918864097</v>
      </c>
      <c r="E42" s="115">
        <v>2304</v>
      </c>
      <c r="F42" s="114">
        <v>2303</v>
      </c>
      <c r="G42" s="114">
        <v>2236</v>
      </c>
      <c r="H42" s="114">
        <v>2241</v>
      </c>
      <c r="I42" s="140">
        <v>2231</v>
      </c>
      <c r="J42" s="115">
        <v>73</v>
      </c>
      <c r="K42" s="116">
        <v>3.2720753025549083</v>
      </c>
    </row>
    <row r="43" spans="1:11" ht="14.1" customHeight="1" x14ac:dyDescent="0.2">
      <c r="A43" s="306" t="s">
        <v>263</v>
      </c>
      <c r="B43" s="307" t="s">
        <v>264</v>
      </c>
      <c r="C43" s="308"/>
      <c r="D43" s="113">
        <v>4.0223123732251524</v>
      </c>
      <c r="E43" s="115">
        <v>1983</v>
      </c>
      <c r="F43" s="114">
        <v>1985</v>
      </c>
      <c r="G43" s="114">
        <v>1912</v>
      </c>
      <c r="H43" s="114">
        <v>1916</v>
      </c>
      <c r="I43" s="140">
        <v>1909</v>
      </c>
      <c r="J43" s="115">
        <v>74</v>
      </c>
      <c r="K43" s="116">
        <v>3.8763750654793085</v>
      </c>
    </row>
    <row r="44" spans="1:11" ht="14.1" customHeight="1" x14ac:dyDescent="0.2">
      <c r="A44" s="306">
        <v>53</v>
      </c>
      <c r="B44" s="307" t="s">
        <v>265</v>
      </c>
      <c r="C44" s="308"/>
      <c r="D44" s="113">
        <v>1.0182555780933062</v>
      </c>
      <c r="E44" s="115">
        <v>502</v>
      </c>
      <c r="F44" s="114">
        <v>408</v>
      </c>
      <c r="G44" s="114">
        <v>407</v>
      </c>
      <c r="H44" s="114">
        <v>417</v>
      </c>
      <c r="I44" s="140">
        <v>422</v>
      </c>
      <c r="J44" s="115">
        <v>80</v>
      </c>
      <c r="K44" s="116">
        <v>18.957345971563981</v>
      </c>
    </row>
    <row r="45" spans="1:11" ht="14.1" customHeight="1" x14ac:dyDescent="0.2">
      <c r="A45" s="306" t="s">
        <v>266</v>
      </c>
      <c r="B45" s="307" t="s">
        <v>267</v>
      </c>
      <c r="C45" s="308"/>
      <c r="D45" s="113">
        <v>0.90872210953346855</v>
      </c>
      <c r="E45" s="115">
        <v>448</v>
      </c>
      <c r="F45" s="114">
        <v>356</v>
      </c>
      <c r="G45" s="114">
        <v>354</v>
      </c>
      <c r="H45" s="114">
        <v>367</v>
      </c>
      <c r="I45" s="140">
        <v>371</v>
      </c>
      <c r="J45" s="115">
        <v>77</v>
      </c>
      <c r="K45" s="116">
        <v>20.754716981132077</v>
      </c>
    </row>
    <row r="46" spans="1:11" ht="14.1" customHeight="1" x14ac:dyDescent="0.2">
      <c r="A46" s="306">
        <v>54</v>
      </c>
      <c r="B46" s="307" t="s">
        <v>268</v>
      </c>
      <c r="C46" s="308"/>
      <c r="D46" s="113">
        <v>2.9594320486815415</v>
      </c>
      <c r="E46" s="115">
        <v>1459</v>
      </c>
      <c r="F46" s="114">
        <v>1432</v>
      </c>
      <c r="G46" s="114">
        <v>1456</v>
      </c>
      <c r="H46" s="114">
        <v>1454</v>
      </c>
      <c r="I46" s="140">
        <v>1455</v>
      </c>
      <c r="J46" s="115">
        <v>4</v>
      </c>
      <c r="K46" s="116">
        <v>0.27491408934707906</v>
      </c>
    </row>
    <row r="47" spans="1:11" ht="14.1" customHeight="1" x14ac:dyDescent="0.2">
      <c r="A47" s="306">
        <v>61</v>
      </c>
      <c r="B47" s="307" t="s">
        <v>269</v>
      </c>
      <c r="C47" s="308"/>
      <c r="D47" s="113">
        <v>2.993914807302231</v>
      </c>
      <c r="E47" s="115">
        <v>1476</v>
      </c>
      <c r="F47" s="114">
        <v>1461</v>
      </c>
      <c r="G47" s="114">
        <v>1468</v>
      </c>
      <c r="H47" s="114">
        <v>1395</v>
      </c>
      <c r="I47" s="140">
        <v>1398</v>
      </c>
      <c r="J47" s="115">
        <v>78</v>
      </c>
      <c r="K47" s="116">
        <v>5.5793991416309012</v>
      </c>
    </row>
    <row r="48" spans="1:11" ht="14.1" customHeight="1" x14ac:dyDescent="0.2">
      <c r="A48" s="306">
        <v>62</v>
      </c>
      <c r="B48" s="307" t="s">
        <v>270</v>
      </c>
      <c r="C48" s="308"/>
      <c r="D48" s="113">
        <v>7.5801217038539557</v>
      </c>
      <c r="E48" s="115">
        <v>3737</v>
      </c>
      <c r="F48" s="114">
        <v>3758</v>
      </c>
      <c r="G48" s="114">
        <v>3930</v>
      </c>
      <c r="H48" s="114">
        <v>3875</v>
      </c>
      <c r="I48" s="140">
        <v>3882</v>
      </c>
      <c r="J48" s="115">
        <v>-145</v>
      </c>
      <c r="K48" s="116">
        <v>-3.7351880473982484</v>
      </c>
    </row>
    <row r="49" spans="1:11" ht="14.1" customHeight="1" x14ac:dyDescent="0.2">
      <c r="A49" s="306">
        <v>63</v>
      </c>
      <c r="B49" s="307" t="s">
        <v>271</v>
      </c>
      <c r="C49" s="308"/>
      <c r="D49" s="113">
        <v>1.896551724137931</v>
      </c>
      <c r="E49" s="115">
        <v>935</v>
      </c>
      <c r="F49" s="114">
        <v>964</v>
      </c>
      <c r="G49" s="114">
        <v>979</v>
      </c>
      <c r="H49" s="114">
        <v>967</v>
      </c>
      <c r="I49" s="140">
        <v>891</v>
      </c>
      <c r="J49" s="115">
        <v>44</v>
      </c>
      <c r="K49" s="116">
        <v>4.9382716049382713</v>
      </c>
    </row>
    <row r="50" spans="1:11" ht="14.1" customHeight="1" x14ac:dyDescent="0.2">
      <c r="A50" s="306" t="s">
        <v>272</v>
      </c>
      <c r="B50" s="307" t="s">
        <v>273</v>
      </c>
      <c r="C50" s="308"/>
      <c r="D50" s="113">
        <v>0.32860040567951321</v>
      </c>
      <c r="E50" s="115">
        <v>162</v>
      </c>
      <c r="F50" s="114">
        <v>169</v>
      </c>
      <c r="G50" s="114">
        <v>177</v>
      </c>
      <c r="H50" s="114">
        <v>169</v>
      </c>
      <c r="I50" s="140">
        <v>159</v>
      </c>
      <c r="J50" s="115">
        <v>3</v>
      </c>
      <c r="K50" s="116">
        <v>1.8867924528301887</v>
      </c>
    </row>
    <row r="51" spans="1:11" ht="14.1" customHeight="1" x14ac:dyDescent="0.2">
      <c r="A51" s="306" t="s">
        <v>274</v>
      </c>
      <c r="B51" s="307" t="s">
        <v>275</v>
      </c>
      <c r="C51" s="308"/>
      <c r="D51" s="113">
        <v>1.3042596348884381</v>
      </c>
      <c r="E51" s="115">
        <v>643</v>
      </c>
      <c r="F51" s="114">
        <v>663</v>
      </c>
      <c r="G51" s="114">
        <v>673</v>
      </c>
      <c r="H51" s="114">
        <v>672</v>
      </c>
      <c r="I51" s="140">
        <v>612</v>
      </c>
      <c r="J51" s="115">
        <v>31</v>
      </c>
      <c r="K51" s="116">
        <v>5.0653594771241828</v>
      </c>
    </row>
    <row r="52" spans="1:11" ht="14.1" customHeight="1" x14ac:dyDescent="0.2">
      <c r="A52" s="306">
        <v>71</v>
      </c>
      <c r="B52" s="307" t="s">
        <v>276</v>
      </c>
      <c r="C52" s="308"/>
      <c r="D52" s="113">
        <v>9.8803245436105485</v>
      </c>
      <c r="E52" s="115">
        <v>4871</v>
      </c>
      <c r="F52" s="114">
        <v>4901</v>
      </c>
      <c r="G52" s="114">
        <v>4919</v>
      </c>
      <c r="H52" s="114">
        <v>4852</v>
      </c>
      <c r="I52" s="140">
        <v>4832</v>
      </c>
      <c r="J52" s="115">
        <v>39</v>
      </c>
      <c r="K52" s="116">
        <v>0.80711920529801329</v>
      </c>
    </row>
    <row r="53" spans="1:11" ht="14.1" customHeight="1" x14ac:dyDescent="0.2">
      <c r="A53" s="306" t="s">
        <v>277</v>
      </c>
      <c r="B53" s="307" t="s">
        <v>278</v>
      </c>
      <c r="C53" s="308"/>
      <c r="D53" s="113">
        <v>2.9066937119675456</v>
      </c>
      <c r="E53" s="115">
        <v>1433</v>
      </c>
      <c r="F53" s="114">
        <v>1459</v>
      </c>
      <c r="G53" s="114">
        <v>1454</v>
      </c>
      <c r="H53" s="114">
        <v>1428</v>
      </c>
      <c r="I53" s="140">
        <v>1417</v>
      </c>
      <c r="J53" s="115">
        <v>16</v>
      </c>
      <c r="K53" s="116">
        <v>1.1291460832745237</v>
      </c>
    </row>
    <row r="54" spans="1:11" ht="14.1" customHeight="1" x14ac:dyDescent="0.2">
      <c r="A54" s="306" t="s">
        <v>279</v>
      </c>
      <c r="B54" s="307" t="s">
        <v>280</v>
      </c>
      <c r="C54" s="308"/>
      <c r="D54" s="113">
        <v>5.9330628803245435</v>
      </c>
      <c r="E54" s="115">
        <v>2925</v>
      </c>
      <c r="F54" s="114">
        <v>2937</v>
      </c>
      <c r="G54" s="114">
        <v>2956</v>
      </c>
      <c r="H54" s="114">
        <v>2920</v>
      </c>
      <c r="I54" s="140">
        <v>2908</v>
      </c>
      <c r="J54" s="115">
        <v>17</v>
      </c>
      <c r="K54" s="116">
        <v>0.58459422283356255</v>
      </c>
    </row>
    <row r="55" spans="1:11" ht="14.1" customHeight="1" x14ac:dyDescent="0.2">
      <c r="A55" s="306">
        <v>72</v>
      </c>
      <c r="B55" s="307" t="s">
        <v>281</v>
      </c>
      <c r="C55" s="308"/>
      <c r="D55" s="113">
        <v>3.4868154158215012</v>
      </c>
      <c r="E55" s="115">
        <v>1719</v>
      </c>
      <c r="F55" s="114">
        <v>1747</v>
      </c>
      <c r="G55" s="114">
        <v>1748</v>
      </c>
      <c r="H55" s="114">
        <v>1729</v>
      </c>
      <c r="I55" s="140">
        <v>1739</v>
      </c>
      <c r="J55" s="115">
        <v>-20</v>
      </c>
      <c r="K55" s="116">
        <v>-1.1500862564692351</v>
      </c>
    </row>
    <row r="56" spans="1:11" ht="14.1" customHeight="1" x14ac:dyDescent="0.2">
      <c r="A56" s="306" t="s">
        <v>282</v>
      </c>
      <c r="B56" s="307" t="s">
        <v>283</v>
      </c>
      <c r="C56" s="308"/>
      <c r="D56" s="113">
        <v>1.6957403651115619</v>
      </c>
      <c r="E56" s="115">
        <v>836</v>
      </c>
      <c r="F56" s="114">
        <v>849</v>
      </c>
      <c r="G56" s="114">
        <v>852</v>
      </c>
      <c r="H56" s="114">
        <v>842</v>
      </c>
      <c r="I56" s="140">
        <v>855</v>
      </c>
      <c r="J56" s="115">
        <v>-19</v>
      </c>
      <c r="K56" s="116">
        <v>-2.2222222222222223</v>
      </c>
    </row>
    <row r="57" spans="1:11" ht="14.1" customHeight="1" x14ac:dyDescent="0.2">
      <c r="A57" s="306" t="s">
        <v>284</v>
      </c>
      <c r="B57" s="307" t="s">
        <v>285</v>
      </c>
      <c r="C57" s="308"/>
      <c r="D57" s="113">
        <v>1.0892494929006085</v>
      </c>
      <c r="E57" s="115">
        <v>537</v>
      </c>
      <c r="F57" s="114">
        <v>547</v>
      </c>
      <c r="G57" s="114">
        <v>543</v>
      </c>
      <c r="H57" s="114">
        <v>545</v>
      </c>
      <c r="I57" s="140">
        <v>535</v>
      </c>
      <c r="J57" s="115">
        <v>2</v>
      </c>
      <c r="K57" s="116">
        <v>0.37383177570093457</v>
      </c>
    </row>
    <row r="58" spans="1:11" ht="14.1" customHeight="1" x14ac:dyDescent="0.2">
      <c r="A58" s="306">
        <v>73</v>
      </c>
      <c r="B58" s="307" t="s">
        <v>286</v>
      </c>
      <c r="C58" s="308"/>
      <c r="D58" s="113">
        <v>3.5699797160243407</v>
      </c>
      <c r="E58" s="115">
        <v>1760</v>
      </c>
      <c r="F58" s="114">
        <v>1776</v>
      </c>
      <c r="G58" s="114">
        <v>1775</v>
      </c>
      <c r="H58" s="114">
        <v>1732</v>
      </c>
      <c r="I58" s="140">
        <v>1756</v>
      </c>
      <c r="J58" s="115">
        <v>4</v>
      </c>
      <c r="K58" s="116">
        <v>0.22779043280182232</v>
      </c>
    </row>
    <row r="59" spans="1:11" ht="14.1" customHeight="1" x14ac:dyDescent="0.2">
      <c r="A59" s="306" t="s">
        <v>287</v>
      </c>
      <c r="B59" s="307" t="s">
        <v>288</v>
      </c>
      <c r="C59" s="308"/>
      <c r="D59" s="113">
        <v>3.0933062880324544</v>
      </c>
      <c r="E59" s="115">
        <v>1525</v>
      </c>
      <c r="F59" s="114">
        <v>1542</v>
      </c>
      <c r="G59" s="114">
        <v>1538</v>
      </c>
      <c r="H59" s="114">
        <v>1494</v>
      </c>
      <c r="I59" s="140">
        <v>1520</v>
      </c>
      <c r="J59" s="115">
        <v>5</v>
      </c>
      <c r="K59" s="116">
        <v>0.32894736842105265</v>
      </c>
    </row>
    <row r="60" spans="1:11" ht="14.1" customHeight="1" x14ac:dyDescent="0.2">
      <c r="A60" s="306">
        <v>81</v>
      </c>
      <c r="B60" s="307" t="s">
        <v>289</v>
      </c>
      <c r="C60" s="308"/>
      <c r="D60" s="113">
        <v>9.1987829614604468</v>
      </c>
      <c r="E60" s="115">
        <v>4535</v>
      </c>
      <c r="F60" s="114">
        <v>4548</v>
      </c>
      <c r="G60" s="114">
        <v>4541</v>
      </c>
      <c r="H60" s="114">
        <v>4426</v>
      </c>
      <c r="I60" s="140">
        <v>4424</v>
      </c>
      <c r="J60" s="115">
        <v>111</v>
      </c>
      <c r="K60" s="116">
        <v>2.5090415913200723</v>
      </c>
    </row>
    <row r="61" spans="1:11" ht="14.1" customHeight="1" x14ac:dyDescent="0.2">
      <c r="A61" s="306" t="s">
        <v>290</v>
      </c>
      <c r="B61" s="307" t="s">
        <v>291</v>
      </c>
      <c r="C61" s="308"/>
      <c r="D61" s="113">
        <v>2.4462474645030428</v>
      </c>
      <c r="E61" s="115">
        <v>1206</v>
      </c>
      <c r="F61" s="114">
        <v>1206</v>
      </c>
      <c r="G61" s="114">
        <v>1203</v>
      </c>
      <c r="H61" s="114">
        <v>1172</v>
      </c>
      <c r="I61" s="140">
        <v>1182</v>
      </c>
      <c r="J61" s="115">
        <v>24</v>
      </c>
      <c r="K61" s="116">
        <v>2.030456852791878</v>
      </c>
    </row>
    <row r="62" spans="1:11" ht="14.1" customHeight="1" x14ac:dyDescent="0.2">
      <c r="A62" s="306" t="s">
        <v>292</v>
      </c>
      <c r="B62" s="307" t="s">
        <v>293</v>
      </c>
      <c r="C62" s="308"/>
      <c r="D62" s="113">
        <v>3.4949290060851927</v>
      </c>
      <c r="E62" s="115">
        <v>1723</v>
      </c>
      <c r="F62" s="114">
        <v>1742</v>
      </c>
      <c r="G62" s="114">
        <v>1739</v>
      </c>
      <c r="H62" s="114">
        <v>1690</v>
      </c>
      <c r="I62" s="140">
        <v>1656</v>
      </c>
      <c r="J62" s="115">
        <v>67</v>
      </c>
      <c r="K62" s="116">
        <v>4.045893719806763</v>
      </c>
    </row>
    <row r="63" spans="1:11" ht="14.1" customHeight="1" x14ac:dyDescent="0.2">
      <c r="A63" s="306"/>
      <c r="B63" s="307" t="s">
        <v>294</v>
      </c>
      <c r="C63" s="308"/>
      <c r="D63" s="113">
        <v>2.896551724137931</v>
      </c>
      <c r="E63" s="115">
        <v>1428</v>
      </c>
      <c r="F63" s="114">
        <v>1448</v>
      </c>
      <c r="G63" s="114">
        <v>1447</v>
      </c>
      <c r="H63" s="114">
        <v>1411</v>
      </c>
      <c r="I63" s="140">
        <v>1385</v>
      </c>
      <c r="J63" s="115">
        <v>43</v>
      </c>
      <c r="K63" s="116">
        <v>3.104693140794224</v>
      </c>
    </row>
    <row r="64" spans="1:11" ht="14.1" customHeight="1" x14ac:dyDescent="0.2">
      <c r="A64" s="306" t="s">
        <v>295</v>
      </c>
      <c r="B64" s="307" t="s">
        <v>296</v>
      </c>
      <c r="C64" s="308"/>
      <c r="D64" s="113">
        <v>0.82150101419878296</v>
      </c>
      <c r="E64" s="115">
        <v>405</v>
      </c>
      <c r="F64" s="114">
        <v>399</v>
      </c>
      <c r="G64" s="114">
        <v>401</v>
      </c>
      <c r="H64" s="114">
        <v>389</v>
      </c>
      <c r="I64" s="140">
        <v>388</v>
      </c>
      <c r="J64" s="115">
        <v>17</v>
      </c>
      <c r="K64" s="116">
        <v>4.3814432989690726</v>
      </c>
    </row>
    <row r="65" spans="1:11" ht="14.1" customHeight="1" x14ac:dyDescent="0.2">
      <c r="A65" s="306" t="s">
        <v>297</v>
      </c>
      <c r="B65" s="307" t="s">
        <v>298</v>
      </c>
      <c r="C65" s="308"/>
      <c r="D65" s="113">
        <v>1.2413793103448276</v>
      </c>
      <c r="E65" s="115">
        <v>612</v>
      </c>
      <c r="F65" s="114">
        <v>614</v>
      </c>
      <c r="G65" s="114">
        <v>607</v>
      </c>
      <c r="H65" s="114">
        <v>591</v>
      </c>
      <c r="I65" s="140">
        <v>597</v>
      </c>
      <c r="J65" s="115">
        <v>15</v>
      </c>
      <c r="K65" s="116">
        <v>2.512562814070352</v>
      </c>
    </row>
    <row r="66" spans="1:11" ht="14.1" customHeight="1" x14ac:dyDescent="0.2">
      <c r="A66" s="306">
        <v>82</v>
      </c>
      <c r="B66" s="307" t="s">
        <v>299</v>
      </c>
      <c r="C66" s="308"/>
      <c r="D66" s="113">
        <v>4.3935091277890468</v>
      </c>
      <c r="E66" s="115">
        <v>2166</v>
      </c>
      <c r="F66" s="114">
        <v>2202</v>
      </c>
      <c r="G66" s="114">
        <v>2200</v>
      </c>
      <c r="H66" s="114">
        <v>2153</v>
      </c>
      <c r="I66" s="140">
        <v>2175</v>
      </c>
      <c r="J66" s="115">
        <v>-9</v>
      </c>
      <c r="K66" s="116">
        <v>-0.41379310344827586</v>
      </c>
    </row>
    <row r="67" spans="1:11" ht="14.1" customHeight="1" x14ac:dyDescent="0.2">
      <c r="A67" s="306" t="s">
        <v>300</v>
      </c>
      <c r="B67" s="307" t="s">
        <v>301</v>
      </c>
      <c r="C67" s="308"/>
      <c r="D67" s="113">
        <v>3.1561866125760649</v>
      </c>
      <c r="E67" s="115">
        <v>1556</v>
      </c>
      <c r="F67" s="114">
        <v>1583</v>
      </c>
      <c r="G67" s="114">
        <v>1590</v>
      </c>
      <c r="H67" s="114">
        <v>1565</v>
      </c>
      <c r="I67" s="140">
        <v>1587</v>
      </c>
      <c r="J67" s="115">
        <v>-31</v>
      </c>
      <c r="K67" s="116">
        <v>-1.9533711405166982</v>
      </c>
    </row>
    <row r="68" spans="1:11" ht="14.1" customHeight="1" x14ac:dyDescent="0.2">
      <c r="A68" s="306" t="s">
        <v>302</v>
      </c>
      <c r="B68" s="307" t="s">
        <v>303</v>
      </c>
      <c r="C68" s="308"/>
      <c r="D68" s="113">
        <v>0.6470588235294118</v>
      </c>
      <c r="E68" s="115">
        <v>319</v>
      </c>
      <c r="F68" s="114">
        <v>330</v>
      </c>
      <c r="G68" s="114">
        <v>325</v>
      </c>
      <c r="H68" s="114">
        <v>313</v>
      </c>
      <c r="I68" s="140">
        <v>320</v>
      </c>
      <c r="J68" s="115">
        <v>-1</v>
      </c>
      <c r="K68" s="116">
        <v>-0.3125</v>
      </c>
    </row>
    <row r="69" spans="1:11" ht="14.1" customHeight="1" x14ac:dyDescent="0.2">
      <c r="A69" s="306">
        <v>83</v>
      </c>
      <c r="B69" s="307" t="s">
        <v>304</v>
      </c>
      <c r="C69" s="308"/>
      <c r="D69" s="113">
        <v>7.3022312373225153</v>
      </c>
      <c r="E69" s="115">
        <v>3600</v>
      </c>
      <c r="F69" s="114">
        <v>3578</v>
      </c>
      <c r="G69" s="114">
        <v>3543</v>
      </c>
      <c r="H69" s="114">
        <v>3396</v>
      </c>
      <c r="I69" s="140">
        <v>3404</v>
      </c>
      <c r="J69" s="115">
        <v>196</v>
      </c>
      <c r="K69" s="116">
        <v>5.7579318448883665</v>
      </c>
    </row>
    <row r="70" spans="1:11" ht="14.1" customHeight="1" x14ac:dyDescent="0.2">
      <c r="A70" s="306" t="s">
        <v>305</v>
      </c>
      <c r="B70" s="307" t="s">
        <v>306</v>
      </c>
      <c r="C70" s="308"/>
      <c r="D70" s="113">
        <v>6.2981744421906694</v>
      </c>
      <c r="E70" s="115">
        <v>3105</v>
      </c>
      <c r="F70" s="114">
        <v>3085</v>
      </c>
      <c r="G70" s="114">
        <v>3054</v>
      </c>
      <c r="H70" s="114">
        <v>2911</v>
      </c>
      <c r="I70" s="140">
        <v>2915</v>
      </c>
      <c r="J70" s="115">
        <v>190</v>
      </c>
      <c r="K70" s="116">
        <v>6.5180102915951972</v>
      </c>
    </row>
    <row r="71" spans="1:11" ht="14.1" customHeight="1" x14ac:dyDescent="0.2">
      <c r="A71" s="306"/>
      <c r="B71" s="307" t="s">
        <v>307</v>
      </c>
      <c r="C71" s="308"/>
      <c r="D71" s="113">
        <v>4.093306288032454</v>
      </c>
      <c r="E71" s="115">
        <v>2018</v>
      </c>
      <c r="F71" s="114">
        <v>2019</v>
      </c>
      <c r="G71" s="114">
        <v>2020</v>
      </c>
      <c r="H71" s="114">
        <v>1920</v>
      </c>
      <c r="I71" s="140">
        <v>1929</v>
      </c>
      <c r="J71" s="115">
        <v>89</v>
      </c>
      <c r="K71" s="116">
        <v>4.6137895282529806</v>
      </c>
    </row>
    <row r="72" spans="1:11" ht="14.1" customHeight="1" x14ac:dyDescent="0.2">
      <c r="A72" s="306">
        <v>84</v>
      </c>
      <c r="B72" s="307" t="s">
        <v>308</v>
      </c>
      <c r="C72" s="308"/>
      <c r="D72" s="113">
        <v>1.2657200811359026</v>
      </c>
      <c r="E72" s="115">
        <v>624</v>
      </c>
      <c r="F72" s="114">
        <v>604</v>
      </c>
      <c r="G72" s="114">
        <v>589</v>
      </c>
      <c r="H72" s="114">
        <v>578</v>
      </c>
      <c r="I72" s="140">
        <v>558</v>
      </c>
      <c r="J72" s="115">
        <v>66</v>
      </c>
      <c r="K72" s="116">
        <v>11.827956989247312</v>
      </c>
    </row>
    <row r="73" spans="1:11" ht="14.1" customHeight="1" x14ac:dyDescent="0.2">
      <c r="A73" s="306" t="s">
        <v>309</v>
      </c>
      <c r="B73" s="307" t="s">
        <v>310</v>
      </c>
      <c r="C73" s="308"/>
      <c r="D73" s="113">
        <v>0.52738336713995948</v>
      </c>
      <c r="E73" s="115">
        <v>260</v>
      </c>
      <c r="F73" s="114">
        <v>254</v>
      </c>
      <c r="G73" s="114">
        <v>253</v>
      </c>
      <c r="H73" s="114">
        <v>242</v>
      </c>
      <c r="I73" s="140">
        <v>242</v>
      </c>
      <c r="J73" s="115">
        <v>18</v>
      </c>
      <c r="K73" s="116">
        <v>7.4380165289256199</v>
      </c>
    </row>
    <row r="74" spans="1:11" ht="14.1" customHeight="1" x14ac:dyDescent="0.2">
      <c r="A74" s="306" t="s">
        <v>311</v>
      </c>
      <c r="B74" s="307" t="s">
        <v>312</v>
      </c>
      <c r="C74" s="308"/>
      <c r="D74" s="113">
        <v>0.16835699797160245</v>
      </c>
      <c r="E74" s="115">
        <v>83</v>
      </c>
      <c r="F74" s="114">
        <v>79</v>
      </c>
      <c r="G74" s="114">
        <v>77</v>
      </c>
      <c r="H74" s="114">
        <v>63</v>
      </c>
      <c r="I74" s="140">
        <v>60</v>
      </c>
      <c r="J74" s="115">
        <v>23</v>
      </c>
      <c r="K74" s="116">
        <v>38.333333333333336</v>
      </c>
    </row>
    <row r="75" spans="1:11" ht="14.1" customHeight="1" x14ac:dyDescent="0.2">
      <c r="A75" s="306" t="s">
        <v>313</v>
      </c>
      <c r="B75" s="307" t="s">
        <v>314</v>
      </c>
      <c r="C75" s="308"/>
      <c r="D75" s="113">
        <v>0.25557809330628806</v>
      </c>
      <c r="E75" s="115">
        <v>126</v>
      </c>
      <c r="F75" s="114">
        <v>122</v>
      </c>
      <c r="G75" s="114">
        <v>111</v>
      </c>
      <c r="H75" s="114">
        <v>124</v>
      </c>
      <c r="I75" s="140">
        <v>111</v>
      </c>
      <c r="J75" s="115">
        <v>15</v>
      </c>
      <c r="K75" s="116">
        <v>13.513513513513514</v>
      </c>
    </row>
    <row r="76" spans="1:11" ht="14.1" customHeight="1" x14ac:dyDescent="0.2">
      <c r="A76" s="306">
        <v>91</v>
      </c>
      <c r="B76" s="307" t="s">
        <v>315</v>
      </c>
      <c r="C76" s="308"/>
      <c r="D76" s="113">
        <v>0.2129817444219067</v>
      </c>
      <c r="E76" s="115">
        <v>105</v>
      </c>
      <c r="F76" s="114">
        <v>107</v>
      </c>
      <c r="G76" s="114">
        <v>106</v>
      </c>
      <c r="H76" s="114">
        <v>100</v>
      </c>
      <c r="I76" s="140">
        <v>98</v>
      </c>
      <c r="J76" s="115">
        <v>7</v>
      </c>
      <c r="K76" s="116">
        <v>7.1428571428571432</v>
      </c>
    </row>
    <row r="77" spans="1:11" ht="14.1" customHeight="1" x14ac:dyDescent="0.2">
      <c r="A77" s="306">
        <v>92</v>
      </c>
      <c r="B77" s="307" t="s">
        <v>316</v>
      </c>
      <c r="C77" s="308"/>
      <c r="D77" s="113">
        <v>0.64908722109533468</v>
      </c>
      <c r="E77" s="115">
        <v>320</v>
      </c>
      <c r="F77" s="114">
        <v>316</v>
      </c>
      <c r="G77" s="114">
        <v>308</v>
      </c>
      <c r="H77" s="114">
        <v>359</v>
      </c>
      <c r="I77" s="140">
        <v>358</v>
      </c>
      <c r="J77" s="115">
        <v>-38</v>
      </c>
      <c r="K77" s="116">
        <v>-10.614525139664805</v>
      </c>
    </row>
    <row r="78" spans="1:11" ht="14.1" customHeight="1" x14ac:dyDescent="0.2">
      <c r="A78" s="306">
        <v>93</v>
      </c>
      <c r="B78" s="307" t="s">
        <v>317</v>
      </c>
      <c r="C78" s="308"/>
      <c r="D78" s="113" t="s">
        <v>513</v>
      </c>
      <c r="E78" s="115" t="s">
        <v>513</v>
      </c>
      <c r="F78" s="114" t="s">
        <v>513</v>
      </c>
      <c r="G78" s="114" t="s">
        <v>513</v>
      </c>
      <c r="H78" s="114">
        <v>77</v>
      </c>
      <c r="I78" s="140">
        <v>80</v>
      </c>
      <c r="J78" s="115" t="s">
        <v>513</v>
      </c>
      <c r="K78" s="116" t="s">
        <v>513</v>
      </c>
    </row>
    <row r="79" spans="1:11" ht="14.1" customHeight="1" x14ac:dyDescent="0.2">
      <c r="A79" s="306">
        <v>94</v>
      </c>
      <c r="B79" s="307" t="s">
        <v>318</v>
      </c>
      <c r="C79" s="308"/>
      <c r="D79" s="113">
        <v>0.15618661257606492</v>
      </c>
      <c r="E79" s="115">
        <v>77</v>
      </c>
      <c r="F79" s="114">
        <v>87</v>
      </c>
      <c r="G79" s="114">
        <v>82</v>
      </c>
      <c r="H79" s="114">
        <v>85</v>
      </c>
      <c r="I79" s="140">
        <v>71</v>
      </c>
      <c r="J79" s="115">
        <v>6</v>
      </c>
      <c r="K79" s="116">
        <v>8.4507042253521121</v>
      </c>
    </row>
    <row r="80" spans="1:11" ht="14.1" customHeight="1" x14ac:dyDescent="0.2">
      <c r="A80" s="306" t="s">
        <v>319</v>
      </c>
      <c r="B80" s="307" t="s">
        <v>320</v>
      </c>
      <c r="C80" s="308"/>
      <c r="D80" s="113" t="s">
        <v>513</v>
      </c>
      <c r="E80" s="115" t="s">
        <v>513</v>
      </c>
      <c r="F80" s="114" t="s">
        <v>513</v>
      </c>
      <c r="G80" s="114" t="s">
        <v>513</v>
      </c>
      <c r="H80" s="114">
        <v>0</v>
      </c>
      <c r="I80" s="140">
        <v>0</v>
      </c>
      <c r="J80" s="115" t="s">
        <v>513</v>
      </c>
      <c r="K80" s="116" t="s">
        <v>513</v>
      </c>
    </row>
    <row r="81" spans="1:11" ht="14.1" customHeight="1" x14ac:dyDescent="0.2">
      <c r="A81" s="310" t="s">
        <v>321</v>
      </c>
      <c r="B81" s="311" t="s">
        <v>224</v>
      </c>
      <c r="C81" s="312"/>
      <c r="D81" s="125">
        <v>0.58620689655172409</v>
      </c>
      <c r="E81" s="143">
        <v>289</v>
      </c>
      <c r="F81" s="144">
        <v>281</v>
      </c>
      <c r="G81" s="144">
        <v>281</v>
      </c>
      <c r="H81" s="144">
        <v>272</v>
      </c>
      <c r="I81" s="145">
        <v>273</v>
      </c>
      <c r="J81" s="143">
        <v>16</v>
      </c>
      <c r="K81" s="146">
        <v>5.8608058608058604</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13346</v>
      </c>
      <c r="E12" s="114">
        <v>13973</v>
      </c>
      <c r="F12" s="114">
        <v>14119</v>
      </c>
      <c r="G12" s="114">
        <v>14205</v>
      </c>
      <c r="H12" s="140">
        <v>13836</v>
      </c>
      <c r="I12" s="115">
        <v>-490</v>
      </c>
      <c r="J12" s="116">
        <v>-3.5414859786065338</v>
      </c>
      <c r="K12"/>
      <c r="L12"/>
      <c r="M12"/>
      <c r="N12"/>
      <c r="O12"/>
      <c r="P12"/>
    </row>
    <row r="13" spans="1:16" s="110" customFormat="1" ht="14.45" customHeight="1" x14ac:dyDescent="0.2">
      <c r="A13" s="120" t="s">
        <v>105</v>
      </c>
      <c r="B13" s="119" t="s">
        <v>106</v>
      </c>
      <c r="C13" s="113">
        <v>40.379139817173687</v>
      </c>
      <c r="D13" s="115">
        <v>5389</v>
      </c>
      <c r="E13" s="114">
        <v>5588</v>
      </c>
      <c r="F13" s="114">
        <v>5648</v>
      </c>
      <c r="G13" s="114">
        <v>5654</v>
      </c>
      <c r="H13" s="140">
        <v>5502</v>
      </c>
      <c r="I13" s="115">
        <v>-113</v>
      </c>
      <c r="J13" s="116">
        <v>-2.0537986186841151</v>
      </c>
      <c r="K13"/>
      <c r="L13"/>
      <c r="M13"/>
      <c r="N13"/>
      <c r="O13"/>
      <c r="P13"/>
    </row>
    <row r="14" spans="1:16" s="110" customFormat="1" ht="14.45" customHeight="1" x14ac:dyDescent="0.2">
      <c r="A14" s="120"/>
      <c r="B14" s="119" t="s">
        <v>107</v>
      </c>
      <c r="C14" s="113">
        <v>59.620860182826313</v>
      </c>
      <c r="D14" s="115">
        <v>7957</v>
      </c>
      <c r="E14" s="114">
        <v>8385</v>
      </c>
      <c r="F14" s="114">
        <v>8471</v>
      </c>
      <c r="G14" s="114">
        <v>8551</v>
      </c>
      <c r="H14" s="140">
        <v>8334</v>
      </c>
      <c r="I14" s="115">
        <v>-377</v>
      </c>
      <c r="J14" s="116">
        <v>-4.5236381089512836</v>
      </c>
      <c r="K14"/>
      <c r="L14"/>
      <c r="M14"/>
      <c r="N14"/>
      <c r="O14"/>
      <c r="P14"/>
    </row>
    <row r="15" spans="1:16" s="110" customFormat="1" ht="14.45" customHeight="1" x14ac:dyDescent="0.2">
      <c r="A15" s="118" t="s">
        <v>105</v>
      </c>
      <c r="B15" s="121" t="s">
        <v>108</v>
      </c>
      <c r="C15" s="113">
        <v>14.303911284279934</v>
      </c>
      <c r="D15" s="115">
        <v>1909</v>
      </c>
      <c r="E15" s="114">
        <v>2018</v>
      </c>
      <c r="F15" s="114">
        <v>2103</v>
      </c>
      <c r="G15" s="114">
        <v>2258</v>
      </c>
      <c r="H15" s="140">
        <v>2036</v>
      </c>
      <c r="I15" s="115">
        <v>-127</v>
      </c>
      <c r="J15" s="116">
        <v>-6.2377210216110024</v>
      </c>
      <c r="K15"/>
      <c r="L15"/>
      <c r="M15"/>
      <c r="N15"/>
      <c r="O15"/>
      <c r="P15"/>
    </row>
    <row r="16" spans="1:16" s="110" customFormat="1" ht="14.45" customHeight="1" x14ac:dyDescent="0.2">
      <c r="A16" s="118"/>
      <c r="B16" s="121" t="s">
        <v>109</v>
      </c>
      <c r="C16" s="113">
        <v>47.594784954293424</v>
      </c>
      <c r="D16" s="115">
        <v>6352</v>
      </c>
      <c r="E16" s="114">
        <v>6711</v>
      </c>
      <c r="F16" s="114">
        <v>6759</v>
      </c>
      <c r="G16" s="114">
        <v>6772</v>
      </c>
      <c r="H16" s="140">
        <v>6701</v>
      </c>
      <c r="I16" s="115">
        <v>-349</v>
      </c>
      <c r="J16" s="116">
        <v>-5.2081778838979256</v>
      </c>
      <c r="K16"/>
      <c r="L16"/>
      <c r="M16"/>
      <c r="N16"/>
      <c r="O16"/>
      <c r="P16"/>
    </row>
    <row r="17" spans="1:16" s="110" customFormat="1" ht="14.45" customHeight="1" x14ac:dyDescent="0.2">
      <c r="A17" s="118"/>
      <c r="B17" s="121" t="s">
        <v>110</v>
      </c>
      <c r="C17" s="113">
        <v>20.582946201108946</v>
      </c>
      <c r="D17" s="115">
        <v>2747</v>
      </c>
      <c r="E17" s="114">
        <v>2845</v>
      </c>
      <c r="F17" s="114">
        <v>2888</v>
      </c>
      <c r="G17" s="114">
        <v>2818</v>
      </c>
      <c r="H17" s="140">
        <v>2781</v>
      </c>
      <c r="I17" s="115">
        <v>-34</v>
      </c>
      <c r="J17" s="116">
        <v>-1.2225818051060771</v>
      </c>
      <c r="K17"/>
      <c r="L17"/>
      <c r="M17"/>
      <c r="N17"/>
      <c r="O17"/>
      <c r="P17"/>
    </row>
    <row r="18" spans="1:16" s="110" customFormat="1" ht="14.45" customHeight="1" x14ac:dyDescent="0.2">
      <c r="A18" s="120"/>
      <c r="B18" s="121" t="s">
        <v>111</v>
      </c>
      <c r="C18" s="113">
        <v>17.5183575603177</v>
      </c>
      <c r="D18" s="115">
        <v>2338</v>
      </c>
      <c r="E18" s="114">
        <v>2399</v>
      </c>
      <c r="F18" s="114">
        <v>2369</v>
      </c>
      <c r="G18" s="114">
        <v>2357</v>
      </c>
      <c r="H18" s="140">
        <v>2318</v>
      </c>
      <c r="I18" s="115">
        <v>20</v>
      </c>
      <c r="J18" s="116">
        <v>0.86281276962899056</v>
      </c>
      <c r="K18"/>
      <c r="L18"/>
      <c r="M18"/>
      <c r="N18"/>
      <c r="O18"/>
      <c r="P18"/>
    </row>
    <row r="19" spans="1:16" s="110" customFormat="1" ht="14.45" customHeight="1" x14ac:dyDescent="0.2">
      <c r="A19" s="120"/>
      <c r="B19" s="121" t="s">
        <v>112</v>
      </c>
      <c r="C19" s="113">
        <v>1.7458414506219091</v>
      </c>
      <c r="D19" s="115">
        <v>233</v>
      </c>
      <c r="E19" s="114">
        <v>224</v>
      </c>
      <c r="F19" s="114">
        <v>218</v>
      </c>
      <c r="G19" s="114">
        <v>202</v>
      </c>
      <c r="H19" s="140">
        <v>173</v>
      </c>
      <c r="I19" s="115">
        <v>60</v>
      </c>
      <c r="J19" s="116">
        <v>34.682080924855491</v>
      </c>
      <c r="K19"/>
      <c r="L19"/>
      <c r="M19"/>
      <c r="N19"/>
      <c r="O19"/>
      <c r="P19"/>
    </row>
    <row r="20" spans="1:16" s="110" customFormat="1" ht="14.45" customHeight="1" x14ac:dyDescent="0.2">
      <c r="A20" s="120" t="s">
        <v>113</v>
      </c>
      <c r="B20" s="119" t="s">
        <v>116</v>
      </c>
      <c r="C20" s="113">
        <v>92.552075528248167</v>
      </c>
      <c r="D20" s="115">
        <v>12352</v>
      </c>
      <c r="E20" s="114">
        <v>12934</v>
      </c>
      <c r="F20" s="114">
        <v>13114</v>
      </c>
      <c r="G20" s="114">
        <v>13181</v>
      </c>
      <c r="H20" s="140">
        <v>12859</v>
      </c>
      <c r="I20" s="115">
        <v>-507</v>
      </c>
      <c r="J20" s="116">
        <v>-3.9427638230033439</v>
      </c>
      <c r="K20"/>
      <c r="L20"/>
      <c r="M20"/>
      <c r="N20"/>
      <c r="O20"/>
      <c r="P20"/>
    </row>
    <row r="21" spans="1:16" s="110" customFormat="1" ht="14.45" customHeight="1" x14ac:dyDescent="0.2">
      <c r="A21" s="123"/>
      <c r="B21" s="124" t="s">
        <v>117</v>
      </c>
      <c r="C21" s="125">
        <v>7.2755881912183424</v>
      </c>
      <c r="D21" s="143">
        <v>971</v>
      </c>
      <c r="E21" s="144">
        <v>1013</v>
      </c>
      <c r="F21" s="144">
        <v>976</v>
      </c>
      <c r="G21" s="144">
        <v>994</v>
      </c>
      <c r="H21" s="145">
        <v>950</v>
      </c>
      <c r="I21" s="143">
        <v>21</v>
      </c>
      <c r="J21" s="146">
        <v>2.2105263157894739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253415</v>
      </c>
      <c r="E23" s="114">
        <v>265622</v>
      </c>
      <c r="F23" s="114">
        <v>268746</v>
      </c>
      <c r="G23" s="114">
        <v>270070</v>
      </c>
      <c r="H23" s="140">
        <v>262246</v>
      </c>
      <c r="I23" s="115">
        <v>-8831</v>
      </c>
      <c r="J23" s="116">
        <v>-3.3674488838723948</v>
      </c>
      <c r="K23"/>
      <c r="L23"/>
      <c r="M23"/>
      <c r="N23"/>
      <c r="O23"/>
      <c r="P23"/>
    </row>
    <row r="24" spans="1:16" s="110" customFormat="1" ht="14.45" customHeight="1" x14ac:dyDescent="0.2">
      <c r="A24" s="120" t="s">
        <v>105</v>
      </c>
      <c r="B24" s="119" t="s">
        <v>106</v>
      </c>
      <c r="C24" s="113">
        <v>42.033818045498492</v>
      </c>
      <c r="D24" s="115">
        <v>106520</v>
      </c>
      <c r="E24" s="114">
        <v>111303</v>
      </c>
      <c r="F24" s="114">
        <v>112563</v>
      </c>
      <c r="G24" s="114">
        <v>112710</v>
      </c>
      <c r="H24" s="140">
        <v>108972</v>
      </c>
      <c r="I24" s="115">
        <v>-2452</v>
      </c>
      <c r="J24" s="116">
        <v>-2.2501192967000696</v>
      </c>
      <c r="K24"/>
      <c r="L24"/>
      <c r="M24"/>
      <c r="N24"/>
      <c r="O24"/>
      <c r="P24"/>
    </row>
    <row r="25" spans="1:16" s="110" customFormat="1" ht="14.45" customHeight="1" x14ac:dyDescent="0.2">
      <c r="A25" s="120"/>
      <c r="B25" s="119" t="s">
        <v>107</v>
      </c>
      <c r="C25" s="113">
        <v>57.966181954501508</v>
      </c>
      <c r="D25" s="115">
        <v>146895</v>
      </c>
      <c r="E25" s="114">
        <v>154319</v>
      </c>
      <c r="F25" s="114">
        <v>156183</v>
      </c>
      <c r="G25" s="114">
        <v>157360</v>
      </c>
      <c r="H25" s="140">
        <v>153274</v>
      </c>
      <c r="I25" s="115">
        <v>-6379</v>
      </c>
      <c r="J25" s="116">
        <v>-4.1618278377285121</v>
      </c>
      <c r="K25"/>
      <c r="L25"/>
      <c r="M25"/>
      <c r="N25"/>
      <c r="O25"/>
      <c r="P25"/>
    </row>
    <row r="26" spans="1:16" s="110" customFormat="1" ht="14.45" customHeight="1" x14ac:dyDescent="0.2">
      <c r="A26" s="118" t="s">
        <v>105</v>
      </c>
      <c r="B26" s="121" t="s">
        <v>108</v>
      </c>
      <c r="C26" s="113">
        <v>18.611368703510053</v>
      </c>
      <c r="D26" s="115">
        <v>47164</v>
      </c>
      <c r="E26" s="114">
        <v>50362</v>
      </c>
      <c r="F26" s="114">
        <v>51519</v>
      </c>
      <c r="G26" s="114">
        <v>53551</v>
      </c>
      <c r="H26" s="140">
        <v>49559</v>
      </c>
      <c r="I26" s="115">
        <v>-2395</v>
      </c>
      <c r="J26" s="116">
        <v>-4.8326237413991402</v>
      </c>
      <c r="K26"/>
      <c r="L26"/>
      <c r="M26"/>
      <c r="N26"/>
      <c r="O26"/>
      <c r="P26"/>
    </row>
    <row r="27" spans="1:16" s="110" customFormat="1" ht="14.45" customHeight="1" x14ac:dyDescent="0.2">
      <c r="A27" s="118"/>
      <c r="B27" s="121" t="s">
        <v>109</v>
      </c>
      <c r="C27" s="113">
        <v>46.604581417832406</v>
      </c>
      <c r="D27" s="115">
        <v>118103</v>
      </c>
      <c r="E27" s="114">
        <v>124741</v>
      </c>
      <c r="F27" s="114">
        <v>125944</v>
      </c>
      <c r="G27" s="114">
        <v>126344</v>
      </c>
      <c r="H27" s="140">
        <v>124494</v>
      </c>
      <c r="I27" s="115">
        <v>-6391</v>
      </c>
      <c r="J27" s="116">
        <v>-5.1335807348145295</v>
      </c>
      <c r="K27"/>
      <c r="L27"/>
      <c r="M27"/>
      <c r="N27"/>
      <c r="O27"/>
      <c r="P27"/>
    </row>
    <row r="28" spans="1:16" s="110" customFormat="1" ht="14.45" customHeight="1" x14ac:dyDescent="0.2">
      <c r="A28" s="118"/>
      <c r="B28" s="121" t="s">
        <v>110</v>
      </c>
      <c r="C28" s="113">
        <v>18.729356983603971</v>
      </c>
      <c r="D28" s="115">
        <v>47463</v>
      </c>
      <c r="E28" s="114">
        <v>48749</v>
      </c>
      <c r="F28" s="114">
        <v>49223</v>
      </c>
      <c r="G28" s="114">
        <v>48766</v>
      </c>
      <c r="H28" s="140">
        <v>47934</v>
      </c>
      <c r="I28" s="115">
        <v>-471</v>
      </c>
      <c r="J28" s="116">
        <v>-0.98260107648016026</v>
      </c>
      <c r="K28"/>
      <c r="L28"/>
      <c r="M28"/>
      <c r="N28"/>
      <c r="O28"/>
      <c r="P28"/>
    </row>
    <row r="29" spans="1:16" s="110" customFormat="1" ht="14.45" customHeight="1" x14ac:dyDescent="0.2">
      <c r="A29" s="118"/>
      <c r="B29" s="121" t="s">
        <v>111</v>
      </c>
      <c r="C29" s="113">
        <v>16.053509066156305</v>
      </c>
      <c r="D29" s="115">
        <v>40682</v>
      </c>
      <c r="E29" s="114">
        <v>41768</v>
      </c>
      <c r="F29" s="114">
        <v>42059</v>
      </c>
      <c r="G29" s="114">
        <v>41409</v>
      </c>
      <c r="H29" s="140">
        <v>40259</v>
      </c>
      <c r="I29" s="115">
        <v>423</v>
      </c>
      <c r="J29" s="116">
        <v>1.0506967386174519</v>
      </c>
      <c r="K29"/>
      <c r="L29"/>
      <c r="M29"/>
      <c r="N29"/>
      <c r="O29"/>
      <c r="P29"/>
    </row>
    <row r="30" spans="1:16" s="110" customFormat="1" ht="14.45" customHeight="1" x14ac:dyDescent="0.2">
      <c r="A30" s="120"/>
      <c r="B30" s="121" t="s">
        <v>112</v>
      </c>
      <c r="C30" s="113">
        <v>1.5042519187893377</v>
      </c>
      <c r="D30" s="115">
        <v>3812</v>
      </c>
      <c r="E30" s="114">
        <v>3866</v>
      </c>
      <c r="F30" s="114">
        <v>3994</v>
      </c>
      <c r="G30" s="114">
        <v>3436</v>
      </c>
      <c r="H30" s="140">
        <v>3291</v>
      </c>
      <c r="I30" s="115">
        <v>521</v>
      </c>
      <c r="J30" s="116">
        <v>15.831054390762686</v>
      </c>
      <c r="K30"/>
      <c r="L30"/>
      <c r="M30"/>
      <c r="N30"/>
      <c r="O30"/>
      <c r="P30"/>
    </row>
    <row r="31" spans="1:16" s="110" customFormat="1" ht="14.45" customHeight="1" x14ac:dyDescent="0.2">
      <c r="A31" s="120" t="s">
        <v>113</v>
      </c>
      <c r="B31" s="119" t="s">
        <v>116</v>
      </c>
      <c r="C31" s="113">
        <v>92.285381686166957</v>
      </c>
      <c r="D31" s="115">
        <v>233865</v>
      </c>
      <c r="E31" s="114">
        <v>244862</v>
      </c>
      <c r="F31" s="114">
        <v>247970</v>
      </c>
      <c r="G31" s="114">
        <v>249310</v>
      </c>
      <c r="H31" s="140">
        <v>242488</v>
      </c>
      <c r="I31" s="115">
        <v>-8623</v>
      </c>
      <c r="J31" s="116">
        <v>-3.5560522582560785</v>
      </c>
      <c r="K31"/>
      <c r="L31"/>
      <c r="M31"/>
      <c r="N31"/>
      <c r="O31"/>
      <c r="P31"/>
    </row>
    <row r="32" spans="1:16" s="110" customFormat="1" ht="14.45" customHeight="1" x14ac:dyDescent="0.2">
      <c r="A32" s="123"/>
      <c r="B32" s="124" t="s">
        <v>117</v>
      </c>
      <c r="C32" s="125">
        <v>7.5086320857092126</v>
      </c>
      <c r="D32" s="143">
        <v>19028</v>
      </c>
      <c r="E32" s="144">
        <v>20197</v>
      </c>
      <c r="F32" s="144">
        <v>20233</v>
      </c>
      <c r="G32" s="144">
        <v>20165</v>
      </c>
      <c r="H32" s="145">
        <v>19191</v>
      </c>
      <c r="I32" s="143">
        <v>-163</v>
      </c>
      <c r="J32" s="146">
        <v>-0.84935646917826069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16103</v>
      </c>
      <c r="E56" s="114">
        <v>16856</v>
      </c>
      <c r="F56" s="114">
        <v>16904</v>
      </c>
      <c r="G56" s="114">
        <v>16902</v>
      </c>
      <c r="H56" s="140">
        <v>16491</v>
      </c>
      <c r="I56" s="115">
        <v>-388</v>
      </c>
      <c r="J56" s="116">
        <v>-2.3527984961494148</v>
      </c>
      <c r="K56"/>
      <c r="L56"/>
      <c r="M56"/>
      <c r="N56"/>
      <c r="O56"/>
      <c r="P56"/>
    </row>
    <row r="57" spans="1:16" s="110" customFormat="1" ht="14.45" customHeight="1" x14ac:dyDescent="0.2">
      <c r="A57" s="120" t="s">
        <v>105</v>
      </c>
      <c r="B57" s="119" t="s">
        <v>106</v>
      </c>
      <c r="C57" s="113">
        <v>40.893001304104828</v>
      </c>
      <c r="D57" s="115">
        <v>6585</v>
      </c>
      <c r="E57" s="114">
        <v>6900</v>
      </c>
      <c r="F57" s="114">
        <v>6894</v>
      </c>
      <c r="G57" s="114">
        <v>6842</v>
      </c>
      <c r="H57" s="140">
        <v>6640</v>
      </c>
      <c r="I57" s="115">
        <v>-55</v>
      </c>
      <c r="J57" s="116">
        <v>-0.82831325301204817</v>
      </c>
    </row>
    <row r="58" spans="1:16" s="110" customFormat="1" ht="14.45" customHeight="1" x14ac:dyDescent="0.2">
      <c r="A58" s="120"/>
      <c r="B58" s="119" t="s">
        <v>107</v>
      </c>
      <c r="C58" s="113">
        <v>59.106998695895172</v>
      </c>
      <c r="D58" s="115">
        <v>9518</v>
      </c>
      <c r="E58" s="114">
        <v>9956</v>
      </c>
      <c r="F58" s="114">
        <v>10010</v>
      </c>
      <c r="G58" s="114">
        <v>10060</v>
      </c>
      <c r="H58" s="140">
        <v>9851</v>
      </c>
      <c r="I58" s="115">
        <v>-333</v>
      </c>
      <c r="J58" s="116">
        <v>-3.3803674753832098</v>
      </c>
    </row>
    <row r="59" spans="1:16" s="110" customFormat="1" ht="14.45" customHeight="1" x14ac:dyDescent="0.2">
      <c r="A59" s="118" t="s">
        <v>105</v>
      </c>
      <c r="B59" s="121" t="s">
        <v>108</v>
      </c>
      <c r="C59" s="113">
        <v>16.773272061106628</v>
      </c>
      <c r="D59" s="115">
        <v>2701</v>
      </c>
      <c r="E59" s="114">
        <v>2868</v>
      </c>
      <c r="F59" s="114">
        <v>2886</v>
      </c>
      <c r="G59" s="114">
        <v>3028</v>
      </c>
      <c r="H59" s="140">
        <v>2764</v>
      </c>
      <c r="I59" s="115">
        <v>-63</v>
      </c>
      <c r="J59" s="116">
        <v>-2.2793053545586108</v>
      </c>
    </row>
    <row r="60" spans="1:16" s="110" customFormat="1" ht="14.45" customHeight="1" x14ac:dyDescent="0.2">
      <c r="A60" s="118"/>
      <c r="B60" s="121" t="s">
        <v>109</v>
      </c>
      <c r="C60" s="113">
        <v>46.978823821648142</v>
      </c>
      <c r="D60" s="115">
        <v>7565</v>
      </c>
      <c r="E60" s="114">
        <v>7983</v>
      </c>
      <c r="F60" s="114">
        <v>7979</v>
      </c>
      <c r="G60" s="114">
        <v>7990</v>
      </c>
      <c r="H60" s="140">
        <v>7926</v>
      </c>
      <c r="I60" s="115">
        <v>-361</v>
      </c>
      <c r="J60" s="116">
        <v>-4.5546303305576581</v>
      </c>
    </row>
    <row r="61" spans="1:16" s="110" customFormat="1" ht="14.45" customHeight="1" x14ac:dyDescent="0.2">
      <c r="A61" s="118"/>
      <c r="B61" s="121" t="s">
        <v>110</v>
      </c>
      <c r="C61" s="113">
        <v>19.648512699496987</v>
      </c>
      <c r="D61" s="115">
        <v>3164</v>
      </c>
      <c r="E61" s="114">
        <v>3251</v>
      </c>
      <c r="F61" s="114">
        <v>3317</v>
      </c>
      <c r="G61" s="114">
        <v>3230</v>
      </c>
      <c r="H61" s="140">
        <v>3176</v>
      </c>
      <c r="I61" s="115">
        <v>-12</v>
      </c>
      <c r="J61" s="116">
        <v>-0.37783375314861462</v>
      </c>
    </row>
    <row r="62" spans="1:16" s="110" customFormat="1" ht="14.45" customHeight="1" x14ac:dyDescent="0.2">
      <c r="A62" s="120"/>
      <c r="B62" s="121" t="s">
        <v>111</v>
      </c>
      <c r="C62" s="113">
        <v>16.599391417748247</v>
      </c>
      <c r="D62" s="115">
        <v>2673</v>
      </c>
      <c r="E62" s="114">
        <v>2754</v>
      </c>
      <c r="F62" s="114">
        <v>2722</v>
      </c>
      <c r="G62" s="114">
        <v>2654</v>
      </c>
      <c r="H62" s="140">
        <v>2625</v>
      </c>
      <c r="I62" s="115">
        <v>48</v>
      </c>
      <c r="J62" s="116">
        <v>1.8285714285714285</v>
      </c>
    </row>
    <row r="63" spans="1:16" s="110" customFormat="1" ht="14.45" customHeight="1" x14ac:dyDescent="0.2">
      <c r="A63" s="120"/>
      <c r="B63" s="121" t="s">
        <v>112</v>
      </c>
      <c r="C63" s="113">
        <v>1.6270260199962741</v>
      </c>
      <c r="D63" s="115">
        <v>262</v>
      </c>
      <c r="E63" s="114">
        <v>260</v>
      </c>
      <c r="F63" s="114">
        <v>257</v>
      </c>
      <c r="G63" s="114">
        <v>230</v>
      </c>
      <c r="H63" s="140">
        <v>207</v>
      </c>
      <c r="I63" s="115">
        <v>55</v>
      </c>
      <c r="J63" s="116">
        <v>26.570048309178745</v>
      </c>
    </row>
    <row r="64" spans="1:16" s="110" customFormat="1" ht="14.45" customHeight="1" x14ac:dyDescent="0.2">
      <c r="A64" s="120" t="s">
        <v>113</v>
      </c>
      <c r="B64" s="119" t="s">
        <v>116</v>
      </c>
      <c r="C64" s="113">
        <v>93.082034403527288</v>
      </c>
      <c r="D64" s="115">
        <v>14989</v>
      </c>
      <c r="E64" s="114">
        <v>15683</v>
      </c>
      <c r="F64" s="114">
        <v>15774</v>
      </c>
      <c r="G64" s="114">
        <v>15760</v>
      </c>
      <c r="H64" s="140">
        <v>15393</v>
      </c>
      <c r="I64" s="115">
        <v>-404</v>
      </c>
      <c r="J64" s="116">
        <v>-2.6245696095627884</v>
      </c>
    </row>
    <row r="65" spans="1:10" s="110" customFormat="1" ht="14.45" customHeight="1" x14ac:dyDescent="0.2">
      <c r="A65" s="123"/>
      <c r="B65" s="124" t="s">
        <v>117</v>
      </c>
      <c r="C65" s="125">
        <v>6.7316649071601562</v>
      </c>
      <c r="D65" s="143">
        <v>1084</v>
      </c>
      <c r="E65" s="144">
        <v>1143</v>
      </c>
      <c r="F65" s="144">
        <v>1100</v>
      </c>
      <c r="G65" s="144">
        <v>1111</v>
      </c>
      <c r="H65" s="145">
        <v>1068</v>
      </c>
      <c r="I65" s="143">
        <v>16</v>
      </c>
      <c r="J65" s="146">
        <v>1.4981273408239701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13346</v>
      </c>
      <c r="G11" s="114">
        <v>13973</v>
      </c>
      <c r="H11" s="114">
        <v>14119</v>
      </c>
      <c r="I11" s="114">
        <v>14205</v>
      </c>
      <c r="J11" s="140">
        <v>13836</v>
      </c>
      <c r="K11" s="114">
        <v>-490</v>
      </c>
      <c r="L11" s="116">
        <v>-3.5414859786065338</v>
      </c>
    </row>
    <row r="12" spans="1:17" s="110" customFormat="1" ht="24" customHeight="1" x14ac:dyDescent="0.2">
      <c r="A12" s="604" t="s">
        <v>185</v>
      </c>
      <c r="B12" s="605"/>
      <c r="C12" s="605"/>
      <c r="D12" s="606"/>
      <c r="E12" s="113">
        <v>40.379139817173687</v>
      </c>
      <c r="F12" s="115">
        <v>5389</v>
      </c>
      <c r="G12" s="114">
        <v>5588</v>
      </c>
      <c r="H12" s="114">
        <v>5648</v>
      </c>
      <c r="I12" s="114">
        <v>5654</v>
      </c>
      <c r="J12" s="140">
        <v>5502</v>
      </c>
      <c r="K12" s="114">
        <v>-113</v>
      </c>
      <c r="L12" s="116">
        <v>-2.0537986186841151</v>
      </c>
    </row>
    <row r="13" spans="1:17" s="110" customFormat="1" ht="15" customHeight="1" x14ac:dyDescent="0.2">
      <c r="A13" s="120"/>
      <c r="B13" s="612" t="s">
        <v>107</v>
      </c>
      <c r="C13" s="612"/>
      <c r="E13" s="113">
        <v>59.620860182826313</v>
      </c>
      <c r="F13" s="115">
        <v>7957</v>
      </c>
      <c r="G13" s="114">
        <v>8385</v>
      </c>
      <c r="H13" s="114">
        <v>8471</v>
      </c>
      <c r="I13" s="114">
        <v>8551</v>
      </c>
      <c r="J13" s="140">
        <v>8334</v>
      </c>
      <c r="K13" s="114">
        <v>-377</v>
      </c>
      <c r="L13" s="116">
        <v>-4.5236381089512836</v>
      </c>
    </row>
    <row r="14" spans="1:17" s="110" customFormat="1" ht="22.5" customHeight="1" x14ac:dyDescent="0.2">
      <c r="A14" s="604" t="s">
        <v>186</v>
      </c>
      <c r="B14" s="605"/>
      <c r="C14" s="605"/>
      <c r="D14" s="606"/>
      <c r="E14" s="113">
        <v>14.303911284279934</v>
      </c>
      <c r="F14" s="115">
        <v>1909</v>
      </c>
      <c r="G14" s="114">
        <v>2018</v>
      </c>
      <c r="H14" s="114">
        <v>2103</v>
      </c>
      <c r="I14" s="114">
        <v>2258</v>
      </c>
      <c r="J14" s="140">
        <v>2036</v>
      </c>
      <c r="K14" s="114">
        <v>-127</v>
      </c>
      <c r="L14" s="116">
        <v>-6.2377210216110024</v>
      </c>
    </row>
    <row r="15" spans="1:17" s="110" customFormat="1" ht="15" customHeight="1" x14ac:dyDescent="0.2">
      <c r="A15" s="120"/>
      <c r="B15" s="119"/>
      <c r="C15" s="258" t="s">
        <v>106</v>
      </c>
      <c r="E15" s="113">
        <v>48.454688318491357</v>
      </c>
      <c r="F15" s="115">
        <v>925</v>
      </c>
      <c r="G15" s="114">
        <v>970</v>
      </c>
      <c r="H15" s="114">
        <v>1010</v>
      </c>
      <c r="I15" s="114">
        <v>1077</v>
      </c>
      <c r="J15" s="140">
        <v>970</v>
      </c>
      <c r="K15" s="114">
        <v>-45</v>
      </c>
      <c r="L15" s="116">
        <v>-4.6391752577319592</v>
      </c>
    </row>
    <row r="16" spans="1:17" s="110" customFormat="1" ht="15" customHeight="1" x14ac:dyDescent="0.2">
      <c r="A16" s="120"/>
      <c r="B16" s="119"/>
      <c r="C16" s="258" t="s">
        <v>107</v>
      </c>
      <c r="E16" s="113">
        <v>51.545311681508643</v>
      </c>
      <c r="F16" s="115">
        <v>984</v>
      </c>
      <c r="G16" s="114">
        <v>1048</v>
      </c>
      <c r="H16" s="114">
        <v>1093</v>
      </c>
      <c r="I16" s="114">
        <v>1181</v>
      </c>
      <c r="J16" s="140">
        <v>1066</v>
      </c>
      <c r="K16" s="114">
        <v>-82</v>
      </c>
      <c r="L16" s="116">
        <v>-7.6923076923076925</v>
      </c>
    </row>
    <row r="17" spans="1:12" s="110" customFormat="1" ht="15" customHeight="1" x14ac:dyDescent="0.2">
      <c r="A17" s="120"/>
      <c r="B17" s="121" t="s">
        <v>109</v>
      </c>
      <c r="C17" s="258"/>
      <c r="E17" s="113">
        <v>47.594784954293424</v>
      </c>
      <c r="F17" s="115">
        <v>6352</v>
      </c>
      <c r="G17" s="114">
        <v>6711</v>
      </c>
      <c r="H17" s="114">
        <v>6759</v>
      </c>
      <c r="I17" s="114">
        <v>6772</v>
      </c>
      <c r="J17" s="140">
        <v>6701</v>
      </c>
      <c r="K17" s="114">
        <v>-349</v>
      </c>
      <c r="L17" s="116">
        <v>-5.2081778838979256</v>
      </c>
    </row>
    <row r="18" spans="1:12" s="110" customFormat="1" ht="15" customHeight="1" x14ac:dyDescent="0.2">
      <c r="A18" s="120"/>
      <c r="B18" s="119"/>
      <c r="C18" s="258" t="s">
        <v>106</v>
      </c>
      <c r="E18" s="113">
        <v>34.855163727959699</v>
      </c>
      <c r="F18" s="115">
        <v>2214</v>
      </c>
      <c r="G18" s="114">
        <v>2309</v>
      </c>
      <c r="H18" s="114">
        <v>2302</v>
      </c>
      <c r="I18" s="114">
        <v>2293</v>
      </c>
      <c r="J18" s="140">
        <v>2290</v>
      </c>
      <c r="K18" s="114">
        <v>-76</v>
      </c>
      <c r="L18" s="116">
        <v>-3.3187772925764194</v>
      </c>
    </row>
    <row r="19" spans="1:12" s="110" customFormat="1" ht="15" customHeight="1" x14ac:dyDescent="0.2">
      <c r="A19" s="120"/>
      <c r="B19" s="119"/>
      <c r="C19" s="258" t="s">
        <v>107</v>
      </c>
      <c r="E19" s="113">
        <v>65.144836272040308</v>
      </c>
      <c r="F19" s="115">
        <v>4138</v>
      </c>
      <c r="G19" s="114">
        <v>4402</v>
      </c>
      <c r="H19" s="114">
        <v>4457</v>
      </c>
      <c r="I19" s="114">
        <v>4479</v>
      </c>
      <c r="J19" s="140">
        <v>4411</v>
      </c>
      <c r="K19" s="114">
        <v>-273</v>
      </c>
      <c r="L19" s="116">
        <v>-6.1890727726139199</v>
      </c>
    </row>
    <row r="20" spans="1:12" s="110" customFormat="1" ht="15" customHeight="1" x14ac:dyDescent="0.2">
      <c r="A20" s="120"/>
      <c r="B20" s="121" t="s">
        <v>110</v>
      </c>
      <c r="C20" s="258"/>
      <c r="E20" s="113">
        <v>20.582946201108946</v>
      </c>
      <c r="F20" s="115">
        <v>2747</v>
      </c>
      <c r="G20" s="114">
        <v>2845</v>
      </c>
      <c r="H20" s="114">
        <v>2888</v>
      </c>
      <c r="I20" s="114">
        <v>2818</v>
      </c>
      <c r="J20" s="140">
        <v>2781</v>
      </c>
      <c r="K20" s="114">
        <v>-34</v>
      </c>
      <c r="L20" s="116">
        <v>-1.2225818051060771</v>
      </c>
    </row>
    <row r="21" spans="1:12" s="110" customFormat="1" ht="15" customHeight="1" x14ac:dyDescent="0.2">
      <c r="A21" s="120"/>
      <c r="B21" s="119"/>
      <c r="C21" s="258" t="s">
        <v>106</v>
      </c>
      <c r="E21" s="113">
        <v>34.364761558063343</v>
      </c>
      <c r="F21" s="115">
        <v>944</v>
      </c>
      <c r="G21" s="114">
        <v>979</v>
      </c>
      <c r="H21" s="114">
        <v>1009</v>
      </c>
      <c r="I21" s="114">
        <v>963</v>
      </c>
      <c r="J21" s="140">
        <v>952</v>
      </c>
      <c r="K21" s="114">
        <v>-8</v>
      </c>
      <c r="L21" s="116">
        <v>-0.84033613445378152</v>
      </c>
    </row>
    <row r="22" spans="1:12" s="110" customFormat="1" ht="15" customHeight="1" x14ac:dyDescent="0.2">
      <c r="A22" s="120"/>
      <c r="B22" s="119"/>
      <c r="C22" s="258" t="s">
        <v>107</v>
      </c>
      <c r="E22" s="113">
        <v>65.635238441936664</v>
      </c>
      <c r="F22" s="115">
        <v>1803</v>
      </c>
      <c r="G22" s="114">
        <v>1866</v>
      </c>
      <c r="H22" s="114">
        <v>1879</v>
      </c>
      <c r="I22" s="114">
        <v>1855</v>
      </c>
      <c r="J22" s="140">
        <v>1829</v>
      </c>
      <c r="K22" s="114">
        <v>-26</v>
      </c>
      <c r="L22" s="116">
        <v>-1.4215418261344996</v>
      </c>
    </row>
    <row r="23" spans="1:12" s="110" customFormat="1" ht="15" customHeight="1" x14ac:dyDescent="0.2">
      <c r="A23" s="120"/>
      <c r="B23" s="121" t="s">
        <v>111</v>
      </c>
      <c r="C23" s="258"/>
      <c r="E23" s="113">
        <v>17.5183575603177</v>
      </c>
      <c r="F23" s="115">
        <v>2338</v>
      </c>
      <c r="G23" s="114">
        <v>2399</v>
      </c>
      <c r="H23" s="114">
        <v>2369</v>
      </c>
      <c r="I23" s="114">
        <v>2357</v>
      </c>
      <c r="J23" s="140">
        <v>2318</v>
      </c>
      <c r="K23" s="114">
        <v>20</v>
      </c>
      <c r="L23" s="116">
        <v>0.86281276962899056</v>
      </c>
    </row>
    <row r="24" spans="1:12" s="110" customFormat="1" ht="15" customHeight="1" x14ac:dyDescent="0.2">
      <c r="A24" s="120"/>
      <c r="B24" s="119"/>
      <c r="C24" s="258" t="s">
        <v>106</v>
      </c>
      <c r="E24" s="113">
        <v>55.859709153122324</v>
      </c>
      <c r="F24" s="115">
        <v>1306</v>
      </c>
      <c r="G24" s="114">
        <v>1330</v>
      </c>
      <c r="H24" s="114">
        <v>1327</v>
      </c>
      <c r="I24" s="114">
        <v>1321</v>
      </c>
      <c r="J24" s="140">
        <v>1290</v>
      </c>
      <c r="K24" s="114">
        <v>16</v>
      </c>
      <c r="L24" s="116">
        <v>1.2403100775193798</v>
      </c>
    </row>
    <row r="25" spans="1:12" s="110" customFormat="1" ht="15" customHeight="1" x14ac:dyDescent="0.2">
      <c r="A25" s="120"/>
      <c r="B25" s="119"/>
      <c r="C25" s="258" t="s">
        <v>107</v>
      </c>
      <c r="E25" s="113">
        <v>44.140290846877676</v>
      </c>
      <c r="F25" s="115">
        <v>1032</v>
      </c>
      <c r="G25" s="114">
        <v>1069</v>
      </c>
      <c r="H25" s="114">
        <v>1042</v>
      </c>
      <c r="I25" s="114">
        <v>1036</v>
      </c>
      <c r="J25" s="140">
        <v>1028</v>
      </c>
      <c r="K25" s="114">
        <v>4</v>
      </c>
      <c r="L25" s="116">
        <v>0.38910505836575876</v>
      </c>
    </row>
    <row r="26" spans="1:12" s="110" customFormat="1" ht="15" customHeight="1" x14ac:dyDescent="0.2">
      <c r="A26" s="120"/>
      <c r="C26" s="121" t="s">
        <v>187</v>
      </c>
      <c r="D26" s="110" t="s">
        <v>188</v>
      </c>
      <c r="E26" s="113">
        <v>1.7458414506219091</v>
      </c>
      <c r="F26" s="115">
        <v>233</v>
      </c>
      <c r="G26" s="114">
        <v>224</v>
      </c>
      <c r="H26" s="114">
        <v>218</v>
      </c>
      <c r="I26" s="114">
        <v>202</v>
      </c>
      <c r="J26" s="140">
        <v>173</v>
      </c>
      <c r="K26" s="114">
        <v>60</v>
      </c>
      <c r="L26" s="116">
        <v>34.682080924855491</v>
      </c>
    </row>
    <row r="27" spans="1:12" s="110" customFormat="1" ht="15" customHeight="1" x14ac:dyDescent="0.2">
      <c r="A27" s="120"/>
      <c r="B27" s="119"/>
      <c r="D27" s="259" t="s">
        <v>106</v>
      </c>
      <c r="E27" s="113">
        <v>51.502145922746784</v>
      </c>
      <c r="F27" s="115">
        <v>120</v>
      </c>
      <c r="G27" s="114">
        <v>114</v>
      </c>
      <c r="H27" s="114">
        <v>115</v>
      </c>
      <c r="I27" s="114">
        <v>107</v>
      </c>
      <c r="J27" s="140">
        <v>97</v>
      </c>
      <c r="K27" s="114">
        <v>23</v>
      </c>
      <c r="L27" s="116">
        <v>23.711340206185568</v>
      </c>
    </row>
    <row r="28" spans="1:12" s="110" customFormat="1" ht="15" customHeight="1" x14ac:dyDescent="0.2">
      <c r="A28" s="120"/>
      <c r="B28" s="119"/>
      <c r="D28" s="259" t="s">
        <v>107</v>
      </c>
      <c r="E28" s="113">
        <v>48.497854077253216</v>
      </c>
      <c r="F28" s="115">
        <v>113</v>
      </c>
      <c r="G28" s="114">
        <v>110</v>
      </c>
      <c r="H28" s="114">
        <v>103</v>
      </c>
      <c r="I28" s="114">
        <v>95</v>
      </c>
      <c r="J28" s="140">
        <v>76</v>
      </c>
      <c r="K28" s="114">
        <v>37</v>
      </c>
      <c r="L28" s="116">
        <v>48.684210526315788</v>
      </c>
    </row>
    <row r="29" spans="1:12" s="110" customFormat="1" ht="24" customHeight="1" x14ac:dyDescent="0.2">
      <c r="A29" s="604" t="s">
        <v>189</v>
      </c>
      <c r="B29" s="605"/>
      <c r="C29" s="605"/>
      <c r="D29" s="606"/>
      <c r="E29" s="113">
        <v>92.552075528248167</v>
      </c>
      <c r="F29" s="115">
        <v>12352</v>
      </c>
      <c r="G29" s="114">
        <v>12934</v>
      </c>
      <c r="H29" s="114">
        <v>13114</v>
      </c>
      <c r="I29" s="114">
        <v>13181</v>
      </c>
      <c r="J29" s="140">
        <v>12859</v>
      </c>
      <c r="K29" s="114">
        <v>-507</v>
      </c>
      <c r="L29" s="116">
        <v>-3.9427638230033439</v>
      </c>
    </row>
    <row r="30" spans="1:12" s="110" customFormat="1" ht="15" customHeight="1" x14ac:dyDescent="0.2">
      <c r="A30" s="120"/>
      <c r="B30" s="119"/>
      <c r="C30" s="258" t="s">
        <v>106</v>
      </c>
      <c r="E30" s="113">
        <v>40.236398963730572</v>
      </c>
      <c r="F30" s="115">
        <v>4970</v>
      </c>
      <c r="G30" s="114">
        <v>5132</v>
      </c>
      <c r="H30" s="114">
        <v>5214</v>
      </c>
      <c r="I30" s="114">
        <v>5200</v>
      </c>
      <c r="J30" s="140">
        <v>5085</v>
      </c>
      <c r="K30" s="114">
        <v>-115</v>
      </c>
      <c r="L30" s="116">
        <v>-2.2615535889872174</v>
      </c>
    </row>
    <row r="31" spans="1:12" s="110" customFormat="1" ht="15" customHeight="1" x14ac:dyDescent="0.2">
      <c r="A31" s="120"/>
      <c r="B31" s="119"/>
      <c r="C31" s="258" t="s">
        <v>107</v>
      </c>
      <c r="E31" s="113">
        <v>59.763601036269428</v>
      </c>
      <c r="F31" s="115">
        <v>7382</v>
      </c>
      <c r="G31" s="114">
        <v>7802</v>
      </c>
      <c r="H31" s="114">
        <v>7900</v>
      </c>
      <c r="I31" s="114">
        <v>7981</v>
      </c>
      <c r="J31" s="140">
        <v>7774</v>
      </c>
      <c r="K31" s="114">
        <v>-392</v>
      </c>
      <c r="L31" s="116">
        <v>-5.0424491896063799</v>
      </c>
    </row>
    <row r="32" spans="1:12" s="110" customFormat="1" ht="15" customHeight="1" x14ac:dyDescent="0.2">
      <c r="A32" s="120"/>
      <c r="B32" s="119" t="s">
        <v>117</v>
      </c>
      <c r="C32" s="258"/>
      <c r="E32" s="113">
        <v>7.2755881912183424</v>
      </c>
      <c r="F32" s="114">
        <v>971</v>
      </c>
      <c r="G32" s="114">
        <v>1013</v>
      </c>
      <c r="H32" s="114">
        <v>976</v>
      </c>
      <c r="I32" s="114">
        <v>994</v>
      </c>
      <c r="J32" s="140">
        <v>950</v>
      </c>
      <c r="K32" s="114">
        <v>21</v>
      </c>
      <c r="L32" s="116">
        <v>2.2105263157894739</v>
      </c>
    </row>
    <row r="33" spans="1:12" s="110" customFormat="1" ht="15" customHeight="1" x14ac:dyDescent="0.2">
      <c r="A33" s="120"/>
      <c r="B33" s="119"/>
      <c r="C33" s="258" t="s">
        <v>106</v>
      </c>
      <c r="E33" s="113">
        <v>42.430484037075182</v>
      </c>
      <c r="F33" s="114">
        <v>412</v>
      </c>
      <c r="G33" s="114">
        <v>449</v>
      </c>
      <c r="H33" s="114">
        <v>424</v>
      </c>
      <c r="I33" s="114">
        <v>443</v>
      </c>
      <c r="J33" s="140">
        <v>410</v>
      </c>
      <c r="K33" s="114">
        <v>2</v>
      </c>
      <c r="L33" s="116">
        <v>0.48780487804878048</v>
      </c>
    </row>
    <row r="34" spans="1:12" s="110" customFormat="1" ht="15" customHeight="1" x14ac:dyDescent="0.2">
      <c r="A34" s="120"/>
      <c r="B34" s="119"/>
      <c r="C34" s="258" t="s">
        <v>107</v>
      </c>
      <c r="E34" s="113">
        <v>57.569515962924818</v>
      </c>
      <c r="F34" s="114">
        <v>559</v>
      </c>
      <c r="G34" s="114">
        <v>564</v>
      </c>
      <c r="H34" s="114">
        <v>552</v>
      </c>
      <c r="I34" s="114">
        <v>551</v>
      </c>
      <c r="J34" s="140">
        <v>540</v>
      </c>
      <c r="K34" s="114">
        <v>19</v>
      </c>
      <c r="L34" s="116">
        <v>3.5185185185185186</v>
      </c>
    </row>
    <row r="35" spans="1:12" s="110" customFormat="1" ht="24" customHeight="1" x14ac:dyDescent="0.2">
      <c r="A35" s="604" t="s">
        <v>192</v>
      </c>
      <c r="B35" s="605"/>
      <c r="C35" s="605"/>
      <c r="D35" s="606"/>
      <c r="E35" s="113">
        <v>15.720065937359509</v>
      </c>
      <c r="F35" s="114">
        <v>2098</v>
      </c>
      <c r="G35" s="114">
        <v>2163</v>
      </c>
      <c r="H35" s="114">
        <v>2244</v>
      </c>
      <c r="I35" s="114">
        <v>2418</v>
      </c>
      <c r="J35" s="114">
        <v>2240</v>
      </c>
      <c r="K35" s="318">
        <v>-142</v>
      </c>
      <c r="L35" s="319">
        <v>-6.3392857142857144</v>
      </c>
    </row>
    <row r="36" spans="1:12" s="110" customFormat="1" ht="15" customHeight="1" x14ac:dyDescent="0.2">
      <c r="A36" s="120"/>
      <c r="B36" s="119"/>
      <c r="C36" s="258" t="s">
        <v>106</v>
      </c>
      <c r="E36" s="113">
        <v>44.041944709246899</v>
      </c>
      <c r="F36" s="114">
        <v>924</v>
      </c>
      <c r="G36" s="114">
        <v>931</v>
      </c>
      <c r="H36" s="114">
        <v>966</v>
      </c>
      <c r="I36" s="114">
        <v>1046</v>
      </c>
      <c r="J36" s="114">
        <v>965</v>
      </c>
      <c r="K36" s="318">
        <v>-41</v>
      </c>
      <c r="L36" s="116">
        <v>-4.2487046632124352</v>
      </c>
    </row>
    <row r="37" spans="1:12" s="110" customFormat="1" ht="15" customHeight="1" x14ac:dyDescent="0.2">
      <c r="A37" s="120"/>
      <c r="B37" s="119"/>
      <c r="C37" s="258" t="s">
        <v>107</v>
      </c>
      <c r="E37" s="113">
        <v>55.958055290753101</v>
      </c>
      <c r="F37" s="114">
        <v>1174</v>
      </c>
      <c r="G37" s="114">
        <v>1232</v>
      </c>
      <c r="H37" s="114">
        <v>1278</v>
      </c>
      <c r="I37" s="114">
        <v>1372</v>
      </c>
      <c r="J37" s="140">
        <v>1275</v>
      </c>
      <c r="K37" s="114">
        <v>-101</v>
      </c>
      <c r="L37" s="116">
        <v>-7.9215686274509807</v>
      </c>
    </row>
    <row r="38" spans="1:12" s="110" customFormat="1" ht="15" customHeight="1" x14ac:dyDescent="0.2">
      <c r="A38" s="120"/>
      <c r="B38" s="119" t="s">
        <v>328</v>
      </c>
      <c r="C38" s="258"/>
      <c r="E38" s="113">
        <v>57.822568559868124</v>
      </c>
      <c r="F38" s="114">
        <v>7717</v>
      </c>
      <c r="G38" s="114">
        <v>8005</v>
      </c>
      <c r="H38" s="114">
        <v>8073</v>
      </c>
      <c r="I38" s="114">
        <v>7973</v>
      </c>
      <c r="J38" s="140">
        <v>7852</v>
      </c>
      <c r="K38" s="114">
        <v>-135</v>
      </c>
      <c r="L38" s="116">
        <v>-1.7193071828833417</v>
      </c>
    </row>
    <row r="39" spans="1:12" s="110" customFormat="1" ht="15" customHeight="1" x14ac:dyDescent="0.2">
      <c r="A39" s="120"/>
      <c r="B39" s="119"/>
      <c r="C39" s="258" t="s">
        <v>106</v>
      </c>
      <c r="E39" s="113">
        <v>39.199170662174417</v>
      </c>
      <c r="F39" s="115">
        <v>3025</v>
      </c>
      <c r="G39" s="114">
        <v>3108</v>
      </c>
      <c r="H39" s="114">
        <v>3128</v>
      </c>
      <c r="I39" s="114">
        <v>3082</v>
      </c>
      <c r="J39" s="140">
        <v>3049</v>
      </c>
      <c r="K39" s="114">
        <v>-24</v>
      </c>
      <c r="L39" s="116">
        <v>-0.78714332568055101</v>
      </c>
    </row>
    <row r="40" spans="1:12" s="110" customFormat="1" ht="15" customHeight="1" x14ac:dyDescent="0.2">
      <c r="A40" s="120"/>
      <c r="B40" s="119"/>
      <c r="C40" s="258" t="s">
        <v>107</v>
      </c>
      <c r="E40" s="113">
        <v>60.800829337825583</v>
      </c>
      <c r="F40" s="115">
        <v>4692</v>
      </c>
      <c r="G40" s="114">
        <v>4897</v>
      </c>
      <c r="H40" s="114">
        <v>4945</v>
      </c>
      <c r="I40" s="114">
        <v>4891</v>
      </c>
      <c r="J40" s="140">
        <v>4803</v>
      </c>
      <c r="K40" s="114">
        <v>-111</v>
      </c>
      <c r="L40" s="116">
        <v>-2.3110555902560899</v>
      </c>
    </row>
    <row r="41" spans="1:12" s="110" customFormat="1" ht="15" customHeight="1" x14ac:dyDescent="0.2">
      <c r="A41" s="120"/>
      <c r="B41" s="320" t="s">
        <v>516</v>
      </c>
      <c r="C41" s="258"/>
      <c r="E41" s="113">
        <v>5.8369548928517911</v>
      </c>
      <c r="F41" s="115">
        <v>779</v>
      </c>
      <c r="G41" s="114">
        <v>813</v>
      </c>
      <c r="H41" s="114">
        <v>783</v>
      </c>
      <c r="I41" s="114">
        <v>772</v>
      </c>
      <c r="J41" s="140">
        <v>734</v>
      </c>
      <c r="K41" s="114">
        <v>45</v>
      </c>
      <c r="L41" s="116">
        <v>6.130790190735695</v>
      </c>
    </row>
    <row r="42" spans="1:12" s="110" customFormat="1" ht="15" customHeight="1" x14ac:dyDescent="0.2">
      <c r="A42" s="120"/>
      <c r="B42" s="119"/>
      <c r="C42" s="268" t="s">
        <v>106</v>
      </c>
      <c r="D42" s="182"/>
      <c r="E42" s="113">
        <v>43.003851091142494</v>
      </c>
      <c r="F42" s="115">
        <v>335</v>
      </c>
      <c r="G42" s="114">
        <v>342</v>
      </c>
      <c r="H42" s="114">
        <v>337</v>
      </c>
      <c r="I42" s="114">
        <v>325</v>
      </c>
      <c r="J42" s="140">
        <v>310</v>
      </c>
      <c r="K42" s="114">
        <v>25</v>
      </c>
      <c r="L42" s="116">
        <v>8.064516129032258</v>
      </c>
    </row>
    <row r="43" spans="1:12" s="110" customFormat="1" ht="15" customHeight="1" x14ac:dyDescent="0.2">
      <c r="A43" s="120"/>
      <c r="B43" s="119"/>
      <c r="C43" s="268" t="s">
        <v>107</v>
      </c>
      <c r="D43" s="182"/>
      <c r="E43" s="113">
        <v>56.996148908857506</v>
      </c>
      <c r="F43" s="115">
        <v>444</v>
      </c>
      <c r="G43" s="114">
        <v>471</v>
      </c>
      <c r="H43" s="114">
        <v>446</v>
      </c>
      <c r="I43" s="114">
        <v>447</v>
      </c>
      <c r="J43" s="140">
        <v>424</v>
      </c>
      <c r="K43" s="114">
        <v>20</v>
      </c>
      <c r="L43" s="116">
        <v>4.716981132075472</v>
      </c>
    </row>
    <row r="44" spans="1:12" s="110" customFormat="1" ht="15" customHeight="1" x14ac:dyDescent="0.2">
      <c r="A44" s="120"/>
      <c r="B44" s="119" t="s">
        <v>205</v>
      </c>
      <c r="C44" s="268"/>
      <c r="D44" s="182"/>
      <c r="E44" s="113">
        <v>20.620410609920576</v>
      </c>
      <c r="F44" s="115">
        <v>2752</v>
      </c>
      <c r="G44" s="114">
        <v>2992</v>
      </c>
      <c r="H44" s="114">
        <v>3019</v>
      </c>
      <c r="I44" s="114">
        <v>3042</v>
      </c>
      <c r="J44" s="140">
        <v>3010</v>
      </c>
      <c r="K44" s="114">
        <v>-258</v>
      </c>
      <c r="L44" s="116">
        <v>-8.5714285714285712</v>
      </c>
    </row>
    <row r="45" spans="1:12" s="110" customFormat="1" ht="15" customHeight="1" x14ac:dyDescent="0.2">
      <c r="A45" s="120"/>
      <c r="B45" s="119"/>
      <c r="C45" s="268" t="s">
        <v>106</v>
      </c>
      <c r="D45" s="182"/>
      <c r="E45" s="113">
        <v>40.152616279069768</v>
      </c>
      <c r="F45" s="115">
        <v>1105</v>
      </c>
      <c r="G45" s="114">
        <v>1207</v>
      </c>
      <c r="H45" s="114">
        <v>1217</v>
      </c>
      <c r="I45" s="114">
        <v>1201</v>
      </c>
      <c r="J45" s="140">
        <v>1178</v>
      </c>
      <c r="K45" s="114">
        <v>-73</v>
      </c>
      <c r="L45" s="116">
        <v>-6.1969439728353137</v>
      </c>
    </row>
    <row r="46" spans="1:12" s="110" customFormat="1" ht="15" customHeight="1" x14ac:dyDescent="0.2">
      <c r="A46" s="123"/>
      <c r="B46" s="124"/>
      <c r="C46" s="260" t="s">
        <v>107</v>
      </c>
      <c r="D46" s="261"/>
      <c r="E46" s="125">
        <v>59.847383720930232</v>
      </c>
      <c r="F46" s="143">
        <v>1647</v>
      </c>
      <c r="G46" s="144">
        <v>1785</v>
      </c>
      <c r="H46" s="144">
        <v>1802</v>
      </c>
      <c r="I46" s="144">
        <v>1841</v>
      </c>
      <c r="J46" s="145">
        <v>1832</v>
      </c>
      <c r="K46" s="144">
        <v>-185</v>
      </c>
      <c r="L46" s="146">
        <v>-10.098253275109171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13346</v>
      </c>
      <c r="E11" s="114">
        <v>13973</v>
      </c>
      <c r="F11" s="114">
        <v>14119</v>
      </c>
      <c r="G11" s="114">
        <v>14205</v>
      </c>
      <c r="H11" s="140">
        <v>13836</v>
      </c>
      <c r="I11" s="115">
        <v>-490</v>
      </c>
      <c r="J11" s="116">
        <v>-3.5414859786065338</v>
      </c>
    </row>
    <row r="12" spans="1:15" s="110" customFormat="1" ht="24.95" customHeight="1" x14ac:dyDescent="0.2">
      <c r="A12" s="193" t="s">
        <v>132</v>
      </c>
      <c r="B12" s="194" t="s">
        <v>133</v>
      </c>
      <c r="C12" s="113">
        <v>2.8622808332084522</v>
      </c>
      <c r="D12" s="115">
        <v>382</v>
      </c>
      <c r="E12" s="114">
        <v>388</v>
      </c>
      <c r="F12" s="114">
        <v>377</v>
      </c>
      <c r="G12" s="114">
        <v>359</v>
      </c>
      <c r="H12" s="140">
        <v>354</v>
      </c>
      <c r="I12" s="115">
        <v>28</v>
      </c>
      <c r="J12" s="116">
        <v>7.9096045197740112</v>
      </c>
    </row>
    <row r="13" spans="1:15" s="110" customFormat="1" ht="24.95" customHeight="1" x14ac:dyDescent="0.2">
      <c r="A13" s="193" t="s">
        <v>134</v>
      </c>
      <c r="B13" s="199" t="s">
        <v>214</v>
      </c>
      <c r="C13" s="113">
        <v>0.86917428442979172</v>
      </c>
      <c r="D13" s="115">
        <v>116</v>
      </c>
      <c r="E13" s="114">
        <v>113</v>
      </c>
      <c r="F13" s="114">
        <v>112</v>
      </c>
      <c r="G13" s="114">
        <v>111</v>
      </c>
      <c r="H13" s="140">
        <v>102</v>
      </c>
      <c r="I13" s="115">
        <v>14</v>
      </c>
      <c r="J13" s="116">
        <v>13.725490196078431</v>
      </c>
    </row>
    <row r="14" spans="1:15" s="287" customFormat="1" ht="24.95" customHeight="1" x14ac:dyDescent="0.2">
      <c r="A14" s="193" t="s">
        <v>215</v>
      </c>
      <c r="B14" s="199" t="s">
        <v>137</v>
      </c>
      <c r="C14" s="113">
        <v>5.0427094260452572</v>
      </c>
      <c r="D14" s="115">
        <v>673</v>
      </c>
      <c r="E14" s="114">
        <v>707</v>
      </c>
      <c r="F14" s="114">
        <v>694</v>
      </c>
      <c r="G14" s="114">
        <v>712</v>
      </c>
      <c r="H14" s="140">
        <v>702</v>
      </c>
      <c r="I14" s="115">
        <v>-29</v>
      </c>
      <c r="J14" s="116">
        <v>-4.1310541310541309</v>
      </c>
      <c r="K14" s="110"/>
      <c r="L14" s="110"/>
      <c r="M14" s="110"/>
      <c r="N14" s="110"/>
      <c r="O14" s="110"/>
    </row>
    <row r="15" spans="1:15" s="110" customFormat="1" ht="24.95" customHeight="1" x14ac:dyDescent="0.2">
      <c r="A15" s="193" t="s">
        <v>216</v>
      </c>
      <c r="B15" s="199" t="s">
        <v>217</v>
      </c>
      <c r="C15" s="113">
        <v>1.9256706129177281</v>
      </c>
      <c r="D15" s="115">
        <v>257</v>
      </c>
      <c r="E15" s="114">
        <v>284</v>
      </c>
      <c r="F15" s="114">
        <v>261</v>
      </c>
      <c r="G15" s="114">
        <v>272</v>
      </c>
      <c r="H15" s="140">
        <v>267</v>
      </c>
      <c r="I15" s="115">
        <v>-10</v>
      </c>
      <c r="J15" s="116">
        <v>-3.7453183520599249</v>
      </c>
    </row>
    <row r="16" spans="1:15" s="287" customFormat="1" ht="24.95" customHeight="1" x14ac:dyDescent="0.2">
      <c r="A16" s="193" t="s">
        <v>218</v>
      </c>
      <c r="B16" s="199" t="s">
        <v>141</v>
      </c>
      <c r="C16" s="113">
        <v>2.3977221639442527</v>
      </c>
      <c r="D16" s="115">
        <v>320</v>
      </c>
      <c r="E16" s="114">
        <v>328</v>
      </c>
      <c r="F16" s="114">
        <v>335</v>
      </c>
      <c r="G16" s="114">
        <v>344</v>
      </c>
      <c r="H16" s="140">
        <v>336</v>
      </c>
      <c r="I16" s="115">
        <v>-16</v>
      </c>
      <c r="J16" s="116">
        <v>-4.7619047619047619</v>
      </c>
      <c r="K16" s="110"/>
      <c r="L16" s="110"/>
      <c r="M16" s="110"/>
      <c r="N16" s="110"/>
      <c r="O16" s="110"/>
    </row>
    <row r="17" spans="1:15" s="110" customFormat="1" ht="24.95" customHeight="1" x14ac:dyDescent="0.2">
      <c r="A17" s="193" t="s">
        <v>142</v>
      </c>
      <c r="B17" s="199" t="s">
        <v>220</v>
      </c>
      <c r="C17" s="113">
        <v>0.71931664918327587</v>
      </c>
      <c r="D17" s="115">
        <v>96</v>
      </c>
      <c r="E17" s="114">
        <v>95</v>
      </c>
      <c r="F17" s="114">
        <v>98</v>
      </c>
      <c r="G17" s="114">
        <v>96</v>
      </c>
      <c r="H17" s="140">
        <v>99</v>
      </c>
      <c r="I17" s="115">
        <v>-3</v>
      </c>
      <c r="J17" s="116">
        <v>-3.0303030303030303</v>
      </c>
    </row>
    <row r="18" spans="1:15" s="287" customFormat="1" ht="24.95" customHeight="1" x14ac:dyDescent="0.2">
      <c r="A18" s="201" t="s">
        <v>144</v>
      </c>
      <c r="B18" s="202" t="s">
        <v>145</v>
      </c>
      <c r="C18" s="113">
        <v>4.7654728008392029</v>
      </c>
      <c r="D18" s="115">
        <v>636</v>
      </c>
      <c r="E18" s="114">
        <v>648</v>
      </c>
      <c r="F18" s="114">
        <v>646</v>
      </c>
      <c r="G18" s="114">
        <v>670</v>
      </c>
      <c r="H18" s="140">
        <v>656</v>
      </c>
      <c r="I18" s="115">
        <v>-20</v>
      </c>
      <c r="J18" s="116">
        <v>-3.0487804878048781</v>
      </c>
      <c r="K18" s="110"/>
      <c r="L18" s="110"/>
      <c r="M18" s="110"/>
      <c r="N18" s="110"/>
      <c r="O18" s="110"/>
    </row>
    <row r="19" spans="1:15" s="110" customFormat="1" ht="24.95" customHeight="1" x14ac:dyDescent="0.2">
      <c r="A19" s="193" t="s">
        <v>146</v>
      </c>
      <c r="B19" s="199" t="s">
        <v>147</v>
      </c>
      <c r="C19" s="113">
        <v>20.800239772216393</v>
      </c>
      <c r="D19" s="115">
        <v>2776</v>
      </c>
      <c r="E19" s="114">
        <v>2836</v>
      </c>
      <c r="F19" s="114">
        <v>2929</v>
      </c>
      <c r="G19" s="114">
        <v>2975</v>
      </c>
      <c r="H19" s="140">
        <v>2945</v>
      </c>
      <c r="I19" s="115">
        <v>-169</v>
      </c>
      <c r="J19" s="116">
        <v>-5.7385398981324283</v>
      </c>
    </row>
    <row r="20" spans="1:15" s="287" customFormat="1" ht="24.95" customHeight="1" x14ac:dyDescent="0.2">
      <c r="A20" s="193" t="s">
        <v>148</v>
      </c>
      <c r="B20" s="199" t="s">
        <v>149</v>
      </c>
      <c r="C20" s="113">
        <v>3.7839052899745242</v>
      </c>
      <c r="D20" s="115">
        <v>505</v>
      </c>
      <c r="E20" s="114">
        <v>514</v>
      </c>
      <c r="F20" s="114">
        <v>528</v>
      </c>
      <c r="G20" s="114">
        <v>539</v>
      </c>
      <c r="H20" s="140">
        <v>517</v>
      </c>
      <c r="I20" s="115">
        <v>-12</v>
      </c>
      <c r="J20" s="116">
        <v>-2.3210831721470018</v>
      </c>
      <c r="K20" s="110"/>
      <c r="L20" s="110"/>
      <c r="M20" s="110"/>
      <c r="N20" s="110"/>
      <c r="O20" s="110"/>
    </row>
    <row r="21" spans="1:15" s="110" customFormat="1" ht="24.95" customHeight="1" x14ac:dyDescent="0.2">
      <c r="A21" s="201" t="s">
        <v>150</v>
      </c>
      <c r="B21" s="202" t="s">
        <v>151</v>
      </c>
      <c r="C21" s="113">
        <v>9.2312303311853743</v>
      </c>
      <c r="D21" s="115">
        <v>1232</v>
      </c>
      <c r="E21" s="114">
        <v>1512</v>
      </c>
      <c r="F21" s="114">
        <v>1603</v>
      </c>
      <c r="G21" s="114">
        <v>1597</v>
      </c>
      <c r="H21" s="140">
        <v>1444</v>
      </c>
      <c r="I21" s="115">
        <v>-212</v>
      </c>
      <c r="J21" s="116">
        <v>-14.681440443213296</v>
      </c>
    </row>
    <row r="22" spans="1:15" s="110" customFormat="1" ht="24.95" customHeight="1" x14ac:dyDescent="0.2">
      <c r="A22" s="201" t="s">
        <v>152</v>
      </c>
      <c r="B22" s="199" t="s">
        <v>153</v>
      </c>
      <c r="C22" s="113">
        <v>1.7008841600479545</v>
      </c>
      <c r="D22" s="115">
        <v>227</v>
      </c>
      <c r="E22" s="114">
        <v>226</v>
      </c>
      <c r="F22" s="114">
        <v>216</v>
      </c>
      <c r="G22" s="114">
        <v>241</v>
      </c>
      <c r="H22" s="140">
        <v>242</v>
      </c>
      <c r="I22" s="115">
        <v>-15</v>
      </c>
      <c r="J22" s="116">
        <v>-6.1983471074380168</v>
      </c>
    </row>
    <row r="23" spans="1:15" s="110" customFormat="1" ht="24.95" customHeight="1" x14ac:dyDescent="0.2">
      <c r="A23" s="193" t="s">
        <v>154</v>
      </c>
      <c r="B23" s="199" t="s">
        <v>155</v>
      </c>
      <c r="C23" s="113">
        <v>1.0490034467256106</v>
      </c>
      <c r="D23" s="115">
        <v>140</v>
      </c>
      <c r="E23" s="114">
        <v>142</v>
      </c>
      <c r="F23" s="114">
        <v>140</v>
      </c>
      <c r="G23" s="114">
        <v>140</v>
      </c>
      <c r="H23" s="140">
        <v>135</v>
      </c>
      <c r="I23" s="115">
        <v>5</v>
      </c>
      <c r="J23" s="116">
        <v>3.7037037037037037</v>
      </c>
    </row>
    <row r="24" spans="1:15" s="110" customFormat="1" ht="24.95" customHeight="1" x14ac:dyDescent="0.2">
      <c r="A24" s="193" t="s">
        <v>156</v>
      </c>
      <c r="B24" s="199" t="s">
        <v>221</v>
      </c>
      <c r="C24" s="113">
        <v>7.3205454817922977</v>
      </c>
      <c r="D24" s="115">
        <v>977</v>
      </c>
      <c r="E24" s="114">
        <v>998</v>
      </c>
      <c r="F24" s="114">
        <v>1024</v>
      </c>
      <c r="G24" s="114">
        <v>1016</v>
      </c>
      <c r="H24" s="140">
        <v>1022</v>
      </c>
      <c r="I24" s="115">
        <v>-45</v>
      </c>
      <c r="J24" s="116">
        <v>-4.4031311154598827</v>
      </c>
    </row>
    <row r="25" spans="1:15" s="110" customFormat="1" ht="24.95" customHeight="1" x14ac:dyDescent="0.2">
      <c r="A25" s="193" t="s">
        <v>222</v>
      </c>
      <c r="B25" s="204" t="s">
        <v>159</v>
      </c>
      <c r="C25" s="113">
        <v>8.0623407762625501</v>
      </c>
      <c r="D25" s="115">
        <v>1076</v>
      </c>
      <c r="E25" s="114">
        <v>1141</v>
      </c>
      <c r="F25" s="114">
        <v>1127</v>
      </c>
      <c r="G25" s="114">
        <v>1120</v>
      </c>
      <c r="H25" s="140">
        <v>1109</v>
      </c>
      <c r="I25" s="115">
        <v>-33</v>
      </c>
      <c r="J25" s="116">
        <v>-2.9756537421100089</v>
      </c>
    </row>
    <row r="26" spans="1:15" s="110" customFormat="1" ht="24.95" customHeight="1" x14ac:dyDescent="0.2">
      <c r="A26" s="201">
        <v>782.78300000000002</v>
      </c>
      <c r="B26" s="203" t="s">
        <v>160</v>
      </c>
      <c r="C26" s="113">
        <v>1.2063539637344523</v>
      </c>
      <c r="D26" s="115">
        <v>161</v>
      </c>
      <c r="E26" s="114">
        <v>188</v>
      </c>
      <c r="F26" s="114">
        <v>193</v>
      </c>
      <c r="G26" s="114">
        <v>174</v>
      </c>
      <c r="H26" s="140">
        <v>163</v>
      </c>
      <c r="I26" s="115">
        <v>-2</v>
      </c>
      <c r="J26" s="116">
        <v>-1.2269938650306749</v>
      </c>
    </row>
    <row r="27" spans="1:15" s="110" customFormat="1" ht="24.95" customHeight="1" x14ac:dyDescent="0.2">
      <c r="A27" s="193" t="s">
        <v>161</v>
      </c>
      <c r="B27" s="199" t="s">
        <v>162</v>
      </c>
      <c r="C27" s="113">
        <v>3.9562415705080172</v>
      </c>
      <c r="D27" s="115">
        <v>528</v>
      </c>
      <c r="E27" s="114">
        <v>527</v>
      </c>
      <c r="F27" s="114">
        <v>535</v>
      </c>
      <c r="G27" s="114">
        <v>506</v>
      </c>
      <c r="H27" s="140">
        <v>508</v>
      </c>
      <c r="I27" s="115">
        <v>20</v>
      </c>
      <c r="J27" s="116">
        <v>3.9370078740157481</v>
      </c>
    </row>
    <row r="28" spans="1:15" s="110" customFormat="1" ht="24.95" customHeight="1" x14ac:dyDescent="0.2">
      <c r="A28" s="193" t="s">
        <v>163</v>
      </c>
      <c r="B28" s="199" t="s">
        <v>164</v>
      </c>
      <c r="C28" s="113">
        <v>2.1954143563614568</v>
      </c>
      <c r="D28" s="115">
        <v>293</v>
      </c>
      <c r="E28" s="114">
        <v>303</v>
      </c>
      <c r="F28" s="114">
        <v>284</v>
      </c>
      <c r="G28" s="114">
        <v>288</v>
      </c>
      <c r="H28" s="140">
        <v>289</v>
      </c>
      <c r="I28" s="115">
        <v>4</v>
      </c>
      <c r="J28" s="116">
        <v>1.3840830449826989</v>
      </c>
    </row>
    <row r="29" spans="1:15" s="110" customFormat="1" ht="24.95" customHeight="1" x14ac:dyDescent="0.2">
      <c r="A29" s="193">
        <v>86</v>
      </c>
      <c r="B29" s="199" t="s">
        <v>165</v>
      </c>
      <c r="C29" s="113">
        <v>6.3689494979769217</v>
      </c>
      <c r="D29" s="115">
        <v>850</v>
      </c>
      <c r="E29" s="114">
        <v>864</v>
      </c>
      <c r="F29" s="114">
        <v>835</v>
      </c>
      <c r="G29" s="114">
        <v>838</v>
      </c>
      <c r="H29" s="140">
        <v>851</v>
      </c>
      <c r="I29" s="115">
        <v>-1</v>
      </c>
      <c r="J29" s="116">
        <v>-0.11750881316098707</v>
      </c>
    </row>
    <row r="30" spans="1:15" s="110" customFormat="1" ht="24.95" customHeight="1" x14ac:dyDescent="0.2">
      <c r="A30" s="193">
        <v>87.88</v>
      </c>
      <c r="B30" s="204" t="s">
        <v>166</v>
      </c>
      <c r="C30" s="113">
        <v>6.4288925520755287</v>
      </c>
      <c r="D30" s="115">
        <v>858</v>
      </c>
      <c r="E30" s="114">
        <v>876</v>
      </c>
      <c r="F30" s="114">
        <v>854</v>
      </c>
      <c r="G30" s="114">
        <v>898</v>
      </c>
      <c r="H30" s="140">
        <v>865</v>
      </c>
      <c r="I30" s="115">
        <v>-7</v>
      </c>
      <c r="J30" s="116">
        <v>-0.80924855491329484</v>
      </c>
    </row>
    <row r="31" spans="1:15" s="110" customFormat="1" ht="24.95" customHeight="1" x14ac:dyDescent="0.2">
      <c r="A31" s="193" t="s">
        <v>167</v>
      </c>
      <c r="B31" s="199" t="s">
        <v>168</v>
      </c>
      <c r="C31" s="113">
        <v>13.996703132024576</v>
      </c>
      <c r="D31" s="115">
        <v>1868</v>
      </c>
      <c r="E31" s="114">
        <v>1942</v>
      </c>
      <c r="F31" s="114">
        <v>1975</v>
      </c>
      <c r="G31" s="114">
        <v>1986</v>
      </c>
      <c r="H31" s="140">
        <v>1897</v>
      </c>
      <c r="I31" s="115">
        <v>-29</v>
      </c>
      <c r="J31" s="116">
        <v>-1.5287295730100159</v>
      </c>
    </row>
    <row r="32" spans="1:15" s="110" customFormat="1" ht="24.95" customHeight="1" x14ac:dyDescent="0.2">
      <c r="A32" s="193"/>
      <c r="B32" s="204" t="s">
        <v>169</v>
      </c>
      <c r="C32" s="113">
        <v>0.35965832459163793</v>
      </c>
      <c r="D32" s="115">
        <v>48</v>
      </c>
      <c r="E32" s="114">
        <v>48</v>
      </c>
      <c r="F32" s="114">
        <v>47</v>
      </c>
      <c r="G32" s="114">
        <v>35</v>
      </c>
      <c r="H32" s="140">
        <v>35</v>
      </c>
      <c r="I32" s="115">
        <v>13</v>
      </c>
      <c r="J32" s="116">
        <v>37.142857142857146</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2.8622808332084522</v>
      </c>
      <c r="D34" s="115">
        <v>382</v>
      </c>
      <c r="E34" s="114">
        <v>388</v>
      </c>
      <c r="F34" s="114">
        <v>377</v>
      </c>
      <c r="G34" s="114">
        <v>359</v>
      </c>
      <c r="H34" s="140">
        <v>354</v>
      </c>
      <c r="I34" s="115">
        <v>28</v>
      </c>
      <c r="J34" s="116">
        <v>7.9096045197740112</v>
      </c>
    </row>
    <row r="35" spans="1:10" s="110" customFormat="1" ht="24.95" customHeight="1" x14ac:dyDescent="0.2">
      <c r="A35" s="292" t="s">
        <v>171</v>
      </c>
      <c r="B35" s="293" t="s">
        <v>172</v>
      </c>
      <c r="C35" s="113">
        <v>10.677356511314251</v>
      </c>
      <c r="D35" s="115">
        <v>1425</v>
      </c>
      <c r="E35" s="114">
        <v>1468</v>
      </c>
      <c r="F35" s="114">
        <v>1452</v>
      </c>
      <c r="G35" s="114">
        <v>1493</v>
      </c>
      <c r="H35" s="140">
        <v>1460</v>
      </c>
      <c r="I35" s="115">
        <v>-35</v>
      </c>
      <c r="J35" s="116">
        <v>-2.3972602739726026</v>
      </c>
    </row>
    <row r="36" spans="1:10" s="110" customFormat="1" ht="24.95" customHeight="1" x14ac:dyDescent="0.2">
      <c r="A36" s="294" t="s">
        <v>173</v>
      </c>
      <c r="B36" s="295" t="s">
        <v>174</v>
      </c>
      <c r="C36" s="125">
        <v>86.100704330885662</v>
      </c>
      <c r="D36" s="143">
        <v>11491</v>
      </c>
      <c r="E36" s="144">
        <v>12069</v>
      </c>
      <c r="F36" s="144">
        <v>12243</v>
      </c>
      <c r="G36" s="144">
        <v>12318</v>
      </c>
      <c r="H36" s="145">
        <v>11987</v>
      </c>
      <c r="I36" s="143">
        <v>-496</v>
      </c>
      <c r="J36" s="146">
        <v>-4.1378159672979065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13346</v>
      </c>
      <c r="F11" s="264">
        <v>13973</v>
      </c>
      <c r="G11" s="264">
        <v>14119</v>
      </c>
      <c r="H11" s="264">
        <v>14205</v>
      </c>
      <c r="I11" s="265">
        <v>13836</v>
      </c>
      <c r="J11" s="263">
        <v>-490</v>
      </c>
      <c r="K11" s="266">
        <v>-3.5414859786065338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40.806234077626257</v>
      </c>
      <c r="E13" s="115">
        <v>5446</v>
      </c>
      <c r="F13" s="114">
        <v>5650</v>
      </c>
      <c r="G13" s="114">
        <v>5764</v>
      </c>
      <c r="H13" s="114">
        <v>5821</v>
      </c>
      <c r="I13" s="140">
        <v>5654</v>
      </c>
      <c r="J13" s="115">
        <v>-208</v>
      </c>
      <c r="K13" s="116">
        <v>-3.6788114609126281</v>
      </c>
    </row>
    <row r="14" spans="1:15" ht="15.95" customHeight="1" x14ac:dyDescent="0.2">
      <c r="A14" s="306" t="s">
        <v>230</v>
      </c>
      <c r="B14" s="307"/>
      <c r="C14" s="308"/>
      <c r="D14" s="113">
        <v>44.754982766371946</v>
      </c>
      <c r="E14" s="115">
        <v>5973</v>
      </c>
      <c r="F14" s="114">
        <v>6315</v>
      </c>
      <c r="G14" s="114">
        <v>6379</v>
      </c>
      <c r="H14" s="114">
        <v>6432</v>
      </c>
      <c r="I14" s="140">
        <v>6239</v>
      </c>
      <c r="J14" s="115">
        <v>-266</v>
      </c>
      <c r="K14" s="116">
        <v>-4.2635037666292677</v>
      </c>
    </row>
    <row r="15" spans="1:15" ht="15.95" customHeight="1" x14ac:dyDescent="0.2">
      <c r="A15" s="306" t="s">
        <v>231</v>
      </c>
      <c r="B15" s="307"/>
      <c r="C15" s="308"/>
      <c r="D15" s="113">
        <v>6.1666416903941252</v>
      </c>
      <c r="E15" s="115">
        <v>823</v>
      </c>
      <c r="F15" s="114">
        <v>873</v>
      </c>
      <c r="G15" s="114">
        <v>828</v>
      </c>
      <c r="H15" s="114">
        <v>808</v>
      </c>
      <c r="I15" s="140">
        <v>815</v>
      </c>
      <c r="J15" s="115">
        <v>8</v>
      </c>
      <c r="K15" s="116">
        <v>0.98159509202453987</v>
      </c>
    </row>
    <row r="16" spans="1:15" ht="15.95" customHeight="1" x14ac:dyDescent="0.2">
      <c r="A16" s="306" t="s">
        <v>232</v>
      </c>
      <c r="B16" s="307"/>
      <c r="C16" s="308"/>
      <c r="D16" s="113">
        <v>2.6599730256256557</v>
      </c>
      <c r="E16" s="115">
        <v>355</v>
      </c>
      <c r="F16" s="114">
        <v>358</v>
      </c>
      <c r="G16" s="114">
        <v>362</v>
      </c>
      <c r="H16" s="114">
        <v>355</v>
      </c>
      <c r="I16" s="140">
        <v>357</v>
      </c>
      <c r="J16" s="115">
        <v>-2</v>
      </c>
      <c r="K16" s="116">
        <v>-0.56022408963585435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2.3677506368949497</v>
      </c>
      <c r="E18" s="115">
        <v>316</v>
      </c>
      <c r="F18" s="114">
        <v>318</v>
      </c>
      <c r="G18" s="114">
        <v>316</v>
      </c>
      <c r="H18" s="114">
        <v>308</v>
      </c>
      <c r="I18" s="140">
        <v>312</v>
      </c>
      <c r="J18" s="115">
        <v>4</v>
      </c>
      <c r="K18" s="116">
        <v>1.2820512820512822</v>
      </c>
    </row>
    <row r="19" spans="1:11" ht="14.1" customHeight="1" x14ac:dyDescent="0.2">
      <c r="A19" s="306" t="s">
        <v>235</v>
      </c>
      <c r="B19" s="307" t="s">
        <v>236</v>
      </c>
      <c r="C19" s="308"/>
      <c r="D19" s="113">
        <v>1.8357560317698187</v>
      </c>
      <c r="E19" s="115">
        <v>245</v>
      </c>
      <c r="F19" s="114">
        <v>253</v>
      </c>
      <c r="G19" s="114">
        <v>252</v>
      </c>
      <c r="H19" s="114">
        <v>243</v>
      </c>
      <c r="I19" s="140">
        <v>247</v>
      </c>
      <c r="J19" s="115">
        <v>-2</v>
      </c>
      <c r="K19" s="116">
        <v>-0.80971659919028338</v>
      </c>
    </row>
    <row r="20" spans="1:11" ht="14.1" customHeight="1" x14ac:dyDescent="0.2">
      <c r="A20" s="306">
        <v>12</v>
      </c>
      <c r="B20" s="307" t="s">
        <v>237</v>
      </c>
      <c r="C20" s="308"/>
      <c r="D20" s="113">
        <v>1.6933912782856286</v>
      </c>
      <c r="E20" s="115">
        <v>226</v>
      </c>
      <c r="F20" s="114">
        <v>237</v>
      </c>
      <c r="G20" s="114">
        <v>229</v>
      </c>
      <c r="H20" s="114">
        <v>237</v>
      </c>
      <c r="I20" s="140">
        <v>223</v>
      </c>
      <c r="J20" s="115">
        <v>3</v>
      </c>
      <c r="K20" s="116">
        <v>1.3452914798206279</v>
      </c>
    </row>
    <row r="21" spans="1:11" ht="14.1" customHeight="1" x14ac:dyDescent="0.2">
      <c r="A21" s="306">
        <v>21</v>
      </c>
      <c r="B21" s="307" t="s">
        <v>238</v>
      </c>
      <c r="C21" s="308"/>
      <c r="D21" s="113">
        <v>5.9943054098606327E-2</v>
      </c>
      <c r="E21" s="115">
        <v>8</v>
      </c>
      <c r="F21" s="114" t="s">
        <v>513</v>
      </c>
      <c r="G21" s="114">
        <v>7</v>
      </c>
      <c r="H21" s="114">
        <v>9</v>
      </c>
      <c r="I21" s="140">
        <v>10</v>
      </c>
      <c r="J21" s="115">
        <v>-2</v>
      </c>
      <c r="K21" s="116">
        <v>-20</v>
      </c>
    </row>
    <row r="22" spans="1:11" ht="14.1" customHeight="1" x14ac:dyDescent="0.2">
      <c r="A22" s="306">
        <v>22</v>
      </c>
      <c r="B22" s="307" t="s">
        <v>239</v>
      </c>
      <c r="C22" s="308"/>
      <c r="D22" s="113">
        <v>0.36715120635396375</v>
      </c>
      <c r="E22" s="115">
        <v>49</v>
      </c>
      <c r="F22" s="114">
        <v>53</v>
      </c>
      <c r="G22" s="114">
        <v>54</v>
      </c>
      <c r="H22" s="114">
        <v>56</v>
      </c>
      <c r="I22" s="140">
        <v>53</v>
      </c>
      <c r="J22" s="115">
        <v>-4</v>
      </c>
      <c r="K22" s="116">
        <v>-7.5471698113207548</v>
      </c>
    </row>
    <row r="23" spans="1:11" ht="14.1" customHeight="1" x14ac:dyDescent="0.2">
      <c r="A23" s="306">
        <v>23</v>
      </c>
      <c r="B23" s="307" t="s">
        <v>240</v>
      </c>
      <c r="C23" s="308"/>
      <c r="D23" s="113">
        <v>0.57695189569908589</v>
      </c>
      <c r="E23" s="115">
        <v>77</v>
      </c>
      <c r="F23" s="114">
        <v>79</v>
      </c>
      <c r="G23" s="114">
        <v>81</v>
      </c>
      <c r="H23" s="114">
        <v>80</v>
      </c>
      <c r="I23" s="140">
        <v>81</v>
      </c>
      <c r="J23" s="115">
        <v>-4</v>
      </c>
      <c r="K23" s="116">
        <v>-4.9382716049382713</v>
      </c>
    </row>
    <row r="24" spans="1:11" ht="14.1" customHeight="1" x14ac:dyDescent="0.2">
      <c r="A24" s="306">
        <v>24</v>
      </c>
      <c r="B24" s="307" t="s">
        <v>241</v>
      </c>
      <c r="C24" s="308"/>
      <c r="D24" s="113">
        <v>0.76427393975723068</v>
      </c>
      <c r="E24" s="115">
        <v>102</v>
      </c>
      <c r="F24" s="114">
        <v>103</v>
      </c>
      <c r="G24" s="114">
        <v>105</v>
      </c>
      <c r="H24" s="114">
        <v>119</v>
      </c>
      <c r="I24" s="140">
        <v>114</v>
      </c>
      <c r="J24" s="115">
        <v>-12</v>
      </c>
      <c r="K24" s="116">
        <v>-10.526315789473685</v>
      </c>
    </row>
    <row r="25" spans="1:11" ht="14.1" customHeight="1" x14ac:dyDescent="0.2">
      <c r="A25" s="306">
        <v>25</v>
      </c>
      <c r="B25" s="307" t="s">
        <v>242</v>
      </c>
      <c r="C25" s="308"/>
      <c r="D25" s="113">
        <v>1.0265248014386332</v>
      </c>
      <c r="E25" s="115">
        <v>137</v>
      </c>
      <c r="F25" s="114">
        <v>143</v>
      </c>
      <c r="G25" s="114">
        <v>152</v>
      </c>
      <c r="H25" s="114">
        <v>142</v>
      </c>
      <c r="I25" s="140">
        <v>146</v>
      </c>
      <c r="J25" s="115">
        <v>-9</v>
      </c>
      <c r="K25" s="116">
        <v>-6.1643835616438354</v>
      </c>
    </row>
    <row r="26" spans="1:11" ht="14.1" customHeight="1" x14ac:dyDescent="0.2">
      <c r="A26" s="306">
        <v>26</v>
      </c>
      <c r="B26" s="307" t="s">
        <v>243</v>
      </c>
      <c r="C26" s="308"/>
      <c r="D26" s="113">
        <v>0.7567810579949048</v>
      </c>
      <c r="E26" s="115">
        <v>101</v>
      </c>
      <c r="F26" s="114">
        <v>96</v>
      </c>
      <c r="G26" s="114">
        <v>91</v>
      </c>
      <c r="H26" s="114">
        <v>104</v>
      </c>
      <c r="I26" s="140">
        <v>92</v>
      </c>
      <c r="J26" s="115">
        <v>9</v>
      </c>
      <c r="K26" s="116">
        <v>9.7826086956521738</v>
      </c>
    </row>
    <row r="27" spans="1:11" ht="14.1" customHeight="1" x14ac:dyDescent="0.2">
      <c r="A27" s="306">
        <v>27</v>
      </c>
      <c r="B27" s="307" t="s">
        <v>244</v>
      </c>
      <c r="C27" s="308"/>
      <c r="D27" s="113">
        <v>0.322193915780009</v>
      </c>
      <c r="E27" s="115">
        <v>43</v>
      </c>
      <c r="F27" s="114">
        <v>43</v>
      </c>
      <c r="G27" s="114">
        <v>44</v>
      </c>
      <c r="H27" s="114">
        <v>49</v>
      </c>
      <c r="I27" s="140">
        <v>46</v>
      </c>
      <c r="J27" s="115">
        <v>-3</v>
      </c>
      <c r="K27" s="116">
        <v>-6.5217391304347823</v>
      </c>
    </row>
    <row r="28" spans="1:11" ht="14.1" customHeight="1" x14ac:dyDescent="0.2">
      <c r="A28" s="306">
        <v>28</v>
      </c>
      <c r="B28" s="307" t="s">
        <v>245</v>
      </c>
      <c r="C28" s="308"/>
      <c r="D28" s="113">
        <v>0.20230780758279635</v>
      </c>
      <c r="E28" s="115">
        <v>27</v>
      </c>
      <c r="F28" s="114">
        <v>31</v>
      </c>
      <c r="G28" s="114">
        <v>33</v>
      </c>
      <c r="H28" s="114">
        <v>35</v>
      </c>
      <c r="I28" s="140">
        <v>32</v>
      </c>
      <c r="J28" s="115">
        <v>-5</v>
      </c>
      <c r="K28" s="116">
        <v>-15.625</v>
      </c>
    </row>
    <row r="29" spans="1:11" ht="14.1" customHeight="1" x14ac:dyDescent="0.2">
      <c r="A29" s="306">
        <v>29</v>
      </c>
      <c r="B29" s="307" t="s">
        <v>246</v>
      </c>
      <c r="C29" s="308"/>
      <c r="D29" s="113">
        <v>2.7573804885358908</v>
      </c>
      <c r="E29" s="115">
        <v>368</v>
      </c>
      <c r="F29" s="114">
        <v>428</v>
      </c>
      <c r="G29" s="114">
        <v>427</v>
      </c>
      <c r="H29" s="114">
        <v>421</v>
      </c>
      <c r="I29" s="140">
        <v>407</v>
      </c>
      <c r="J29" s="115">
        <v>-39</v>
      </c>
      <c r="K29" s="116">
        <v>-9.5823095823095823</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2.1954143563614568</v>
      </c>
      <c r="E31" s="115">
        <v>293</v>
      </c>
      <c r="F31" s="114">
        <v>349</v>
      </c>
      <c r="G31" s="114">
        <v>362</v>
      </c>
      <c r="H31" s="114">
        <v>351</v>
      </c>
      <c r="I31" s="140">
        <v>338</v>
      </c>
      <c r="J31" s="115">
        <v>-45</v>
      </c>
      <c r="K31" s="116">
        <v>-13.31360946745562</v>
      </c>
    </row>
    <row r="32" spans="1:11" ht="14.1" customHeight="1" x14ac:dyDescent="0.2">
      <c r="A32" s="306">
        <v>31</v>
      </c>
      <c r="B32" s="307" t="s">
        <v>251</v>
      </c>
      <c r="C32" s="308"/>
      <c r="D32" s="113">
        <v>6.743593586093212E-2</v>
      </c>
      <c r="E32" s="115">
        <v>9</v>
      </c>
      <c r="F32" s="114">
        <v>8</v>
      </c>
      <c r="G32" s="114">
        <v>9</v>
      </c>
      <c r="H32" s="114">
        <v>9</v>
      </c>
      <c r="I32" s="140">
        <v>10</v>
      </c>
      <c r="J32" s="115">
        <v>-1</v>
      </c>
      <c r="K32" s="116">
        <v>-10</v>
      </c>
    </row>
    <row r="33" spans="1:11" ht="14.1" customHeight="1" x14ac:dyDescent="0.2">
      <c r="A33" s="306">
        <v>32</v>
      </c>
      <c r="B33" s="307" t="s">
        <v>252</v>
      </c>
      <c r="C33" s="308"/>
      <c r="D33" s="113">
        <v>1.2288326090214297</v>
      </c>
      <c r="E33" s="115">
        <v>164</v>
      </c>
      <c r="F33" s="114">
        <v>180</v>
      </c>
      <c r="G33" s="114">
        <v>167</v>
      </c>
      <c r="H33" s="114">
        <v>170</v>
      </c>
      <c r="I33" s="140">
        <v>179</v>
      </c>
      <c r="J33" s="115">
        <v>-15</v>
      </c>
      <c r="K33" s="116">
        <v>-8.3798882681564244</v>
      </c>
    </row>
    <row r="34" spans="1:11" ht="14.1" customHeight="1" x14ac:dyDescent="0.2">
      <c r="A34" s="306">
        <v>33</v>
      </c>
      <c r="B34" s="307" t="s">
        <v>253</v>
      </c>
      <c r="C34" s="308"/>
      <c r="D34" s="113">
        <v>0.45706578750187321</v>
      </c>
      <c r="E34" s="115">
        <v>61</v>
      </c>
      <c r="F34" s="114">
        <v>53</v>
      </c>
      <c r="G34" s="114">
        <v>54</v>
      </c>
      <c r="H34" s="114">
        <v>61</v>
      </c>
      <c r="I34" s="140">
        <v>63</v>
      </c>
      <c r="J34" s="115">
        <v>-2</v>
      </c>
      <c r="K34" s="116">
        <v>-3.1746031746031744</v>
      </c>
    </row>
    <row r="35" spans="1:11" ht="14.1" customHeight="1" x14ac:dyDescent="0.2">
      <c r="A35" s="306">
        <v>34</v>
      </c>
      <c r="B35" s="307" t="s">
        <v>254</v>
      </c>
      <c r="C35" s="308"/>
      <c r="D35" s="113">
        <v>5.484789450022479</v>
      </c>
      <c r="E35" s="115">
        <v>732</v>
      </c>
      <c r="F35" s="114">
        <v>745</v>
      </c>
      <c r="G35" s="114">
        <v>751</v>
      </c>
      <c r="H35" s="114">
        <v>736</v>
      </c>
      <c r="I35" s="140">
        <v>748</v>
      </c>
      <c r="J35" s="115">
        <v>-16</v>
      </c>
      <c r="K35" s="116">
        <v>-2.1390374331550803</v>
      </c>
    </row>
    <row r="36" spans="1:11" ht="14.1" customHeight="1" x14ac:dyDescent="0.2">
      <c r="A36" s="306">
        <v>41</v>
      </c>
      <c r="B36" s="307" t="s">
        <v>255</v>
      </c>
      <c r="C36" s="308"/>
      <c r="D36" s="113">
        <v>0.13487187172186424</v>
      </c>
      <c r="E36" s="115">
        <v>18</v>
      </c>
      <c r="F36" s="114">
        <v>20</v>
      </c>
      <c r="G36" s="114">
        <v>20</v>
      </c>
      <c r="H36" s="114">
        <v>20</v>
      </c>
      <c r="I36" s="140">
        <v>18</v>
      </c>
      <c r="J36" s="115">
        <v>0</v>
      </c>
      <c r="K36" s="116">
        <v>0</v>
      </c>
    </row>
    <row r="37" spans="1:11" ht="14.1" customHeight="1" x14ac:dyDescent="0.2">
      <c r="A37" s="306">
        <v>42</v>
      </c>
      <c r="B37" s="307" t="s">
        <v>256</v>
      </c>
      <c r="C37" s="308"/>
      <c r="D37" s="113" t="s">
        <v>513</v>
      </c>
      <c r="E37" s="115" t="s">
        <v>513</v>
      </c>
      <c r="F37" s="114">
        <v>7</v>
      </c>
      <c r="G37" s="114" t="s">
        <v>513</v>
      </c>
      <c r="H37" s="114" t="s">
        <v>513</v>
      </c>
      <c r="I37" s="140">
        <v>6</v>
      </c>
      <c r="J37" s="115" t="s">
        <v>513</v>
      </c>
      <c r="K37" s="116" t="s">
        <v>513</v>
      </c>
    </row>
    <row r="38" spans="1:11" ht="14.1" customHeight="1" x14ac:dyDescent="0.2">
      <c r="A38" s="306">
        <v>43</v>
      </c>
      <c r="B38" s="307" t="s">
        <v>257</v>
      </c>
      <c r="C38" s="308"/>
      <c r="D38" s="113">
        <v>0.43458714221489586</v>
      </c>
      <c r="E38" s="115">
        <v>58</v>
      </c>
      <c r="F38" s="114">
        <v>61</v>
      </c>
      <c r="G38" s="114">
        <v>63</v>
      </c>
      <c r="H38" s="114">
        <v>64</v>
      </c>
      <c r="I38" s="140">
        <v>68</v>
      </c>
      <c r="J38" s="115">
        <v>-10</v>
      </c>
      <c r="K38" s="116">
        <v>-14.705882352941176</v>
      </c>
    </row>
    <row r="39" spans="1:11" ht="14.1" customHeight="1" x14ac:dyDescent="0.2">
      <c r="A39" s="306">
        <v>51</v>
      </c>
      <c r="B39" s="307" t="s">
        <v>258</v>
      </c>
      <c r="C39" s="308"/>
      <c r="D39" s="113">
        <v>5.5672111494080623</v>
      </c>
      <c r="E39" s="115">
        <v>743</v>
      </c>
      <c r="F39" s="114">
        <v>777</v>
      </c>
      <c r="G39" s="114">
        <v>779</v>
      </c>
      <c r="H39" s="114">
        <v>809</v>
      </c>
      <c r="I39" s="140">
        <v>790</v>
      </c>
      <c r="J39" s="115">
        <v>-47</v>
      </c>
      <c r="K39" s="116">
        <v>-5.9493670886075947</v>
      </c>
    </row>
    <row r="40" spans="1:11" ht="14.1" customHeight="1" x14ac:dyDescent="0.2">
      <c r="A40" s="306" t="s">
        <v>259</v>
      </c>
      <c r="B40" s="307" t="s">
        <v>260</v>
      </c>
      <c r="C40" s="308"/>
      <c r="D40" s="113">
        <v>5.252510115390379</v>
      </c>
      <c r="E40" s="115">
        <v>701</v>
      </c>
      <c r="F40" s="114">
        <v>730</v>
      </c>
      <c r="G40" s="114">
        <v>732</v>
      </c>
      <c r="H40" s="114">
        <v>766</v>
      </c>
      <c r="I40" s="140">
        <v>750</v>
      </c>
      <c r="J40" s="115">
        <v>-49</v>
      </c>
      <c r="K40" s="116">
        <v>-6.5333333333333332</v>
      </c>
    </row>
    <row r="41" spans="1:11" ht="14.1" customHeight="1" x14ac:dyDescent="0.2">
      <c r="A41" s="306"/>
      <c r="B41" s="307" t="s">
        <v>261</v>
      </c>
      <c r="C41" s="308"/>
      <c r="D41" s="113">
        <v>3.4916829012438182</v>
      </c>
      <c r="E41" s="115">
        <v>466</v>
      </c>
      <c r="F41" s="114">
        <v>501</v>
      </c>
      <c r="G41" s="114">
        <v>511</v>
      </c>
      <c r="H41" s="114">
        <v>516</v>
      </c>
      <c r="I41" s="140">
        <v>489</v>
      </c>
      <c r="J41" s="115">
        <v>-23</v>
      </c>
      <c r="K41" s="116">
        <v>-4.703476482617587</v>
      </c>
    </row>
    <row r="42" spans="1:11" ht="14.1" customHeight="1" x14ac:dyDescent="0.2">
      <c r="A42" s="306">
        <v>52</v>
      </c>
      <c r="B42" s="307" t="s">
        <v>262</v>
      </c>
      <c r="C42" s="308"/>
      <c r="D42" s="113">
        <v>5.8369548928517911</v>
      </c>
      <c r="E42" s="115">
        <v>779</v>
      </c>
      <c r="F42" s="114">
        <v>792</v>
      </c>
      <c r="G42" s="114">
        <v>776</v>
      </c>
      <c r="H42" s="114">
        <v>764</v>
      </c>
      <c r="I42" s="140">
        <v>752</v>
      </c>
      <c r="J42" s="115">
        <v>27</v>
      </c>
      <c r="K42" s="116">
        <v>3.5904255319148937</v>
      </c>
    </row>
    <row r="43" spans="1:11" ht="14.1" customHeight="1" x14ac:dyDescent="0.2">
      <c r="A43" s="306" t="s">
        <v>263</v>
      </c>
      <c r="B43" s="307" t="s">
        <v>264</v>
      </c>
      <c r="C43" s="308"/>
      <c r="D43" s="113">
        <v>5.4173535141615465</v>
      </c>
      <c r="E43" s="115">
        <v>723</v>
      </c>
      <c r="F43" s="114">
        <v>738</v>
      </c>
      <c r="G43" s="114">
        <v>731</v>
      </c>
      <c r="H43" s="114">
        <v>720</v>
      </c>
      <c r="I43" s="140">
        <v>711</v>
      </c>
      <c r="J43" s="115">
        <v>12</v>
      </c>
      <c r="K43" s="116">
        <v>1.6877637130801688</v>
      </c>
    </row>
    <row r="44" spans="1:11" ht="14.1" customHeight="1" x14ac:dyDescent="0.2">
      <c r="A44" s="306">
        <v>53</v>
      </c>
      <c r="B44" s="307" t="s">
        <v>265</v>
      </c>
      <c r="C44" s="308"/>
      <c r="D44" s="113">
        <v>1.8882062041060992</v>
      </c>
      <c r="E44" s="115">
        <v>252</v>
      </c>
      <c r="F44" s="114">
        <v>273</v>
      </c>
      <c r="G44" s="114">
        <v>270</v>
      </c>
      <c r="H44" s="114">
        <v>250</v>
      </c>
      <c r="I44" s="140">
        <v>233</v>
      </c>
      <c r="J44" s="115">
        <v>19</v>
      </c>
      <c r="K44" s="116">
        <v>8.1545064377682408</v>
      </c>
    </row>
    <row r="45" spans="1:11" ht="14.1" customHeight="1" x14ac:dyDescent="0.2">
      <c r="A45" s="306" t="s">
        <v>266</v>
      </c>
      <c r="B45" s="307" t="s">
        <v>267</v>
      </c>
      <c r="C45" s="308"/>
      <c r="D45" s="113">
        <v>1.8207702682451672</v>
      </c>
      <c r="E45" s="115">
        <v>243</v>
      </c>
      <c r="F45" s="114">
        <v>265</v>
      </c>
      <c r="G45" s="114">
        <v>262</v>
      </c>
      <c r="H45" s="114">
        <v>243</v>
      </c>
      <c r="I45" s="140">
        <v>226</v>
      </c>
      <c r="J45" s="115">
        <v>17</v>
      </c>
      <c r="K45" s="116">
        <v>7.5221238938053094</v>
      </c>
    </row>
    <row r="46" spans="1:11" ht="14.1" customHeight="1" x14ac:dyDescent="0.2">
      <c r="A46" s="306">
        <v>54</v>
      </c>
      <c r="B46" s="307" t="s">
        <v>268</v>
      </c>
      <c r="C46" s="308"/>
      <c r="D46" s="113">
        <v>12.647984414805935</v>
      </c>
      <c r="E46" s="115">
        <v>1688</v>
      </c>
      <c r="F46" s="114">
        <v>1723</v>
      </c>
      <c r="G46" s="114">
        <v>1737</v>
      </c>
      <c r="H46" s="114">
        <v>1727</v>
      </c>
      <c r="I46" s="140">
        <v>1695</v>
      </c>
      <c r="J46" s="115">
        <v>-7</v>
      </c>
      <c r="K46" s="116">
        <v>-0.41297935103244837</v>
      </c>
    </row>
    <row r="47" spans="1:11" ht="14.1" customHeight="1" x14ac:dyDescent="0.2">
      <c r="A47" s="306">
        <v>61</v>
      </c>
      <c r="B47" s="307" t="s">
        <v>269</v>
      </c>
      <c r="C47" s="308"/>
      <c r="D47" s="113">
        <v>0.644387831560018</v>
      </c>
      <c r="E47" s="115">
        <v>86</v>
      </c>
      <c r="F47" s="114">
        <v>95</v>
      </c>
      <c r="G47" s="114">
        <v>101</v>
      </c>
      <c r="H47" s="114">
        <v>104</v>
      </c>
      <c r="I47" s="140">
        <v>107</v>
      </c>
      <c r="J47" s="115">
        <v>-21</v>
      </c>
      <c r="K47" s="116">
        <v>-19.626168224299064</v>
      </c>
    </row>
    <row r="48" spans="1:11" ht="14.1" customHeight="1" x14ac:dyDescent="0.2">
      <c r="A48" s="306">
        <v>62</v>
      </c>
      <c r="B48" s="307" t="s">
        <v>270</v>
      </c>
      <c r="C48" s="308"/>
      <c r="D48" s="113">
        <v>10.340176832009591</v>
      </c>
      <c r="E48" s="115">
        <v>1380</v>
      </c>
      <c r="F48" s="114">
        <v>1446</v>
      </c>
      <c r="G48" s="114">
        <v>1571</v>
      </c>
      <c r="H48" s="114">
        <v>1621</v>
      </c>
      <c r="I48" s="140">
        <v>1558</v>
      </c>
      <c r="J48" s="115">
        <v>-178</v>
      </c>
      <c r="K48" s="116">
        <v>-11.424903722721437</v>
      </c>
    </row>
    <row r="49" spans="1:11" ht="14.1" customHeight="1" x14ac:dyDescent="0.2">
      <c r="A49" s="306">
        <v>63</v>
      </c>
      <c r="B49" s="307" t="s">
        <v>271</v>
      </c>
      <c r="C49" s="308"/>
      <c r="D49" s="113">
        <v>7.4629102352764871</v>
      </c>
      <c r="E49" s="115">
        <v>996</v>
      </c>
      <c r="F49" s="114">
        <v>1198</v>
      </c>
      <c r="G49" s="114">
        <v>1292</v>
      </c>
      <c r="H49" s="114">
        <v>1307</v>
      </c>
      <c r="I49" s="140">
        <v>1151</v>
      </c>
      <c r="J49" s="115">
        <v>-155</v>
      </c>
      <c r="K49" s="116">
        <v>-13.466550825369245</v>
      </c>
    </row>
    <row r="50" spans="1:11" ht="14.1" customHeight="1" x14ac:dyDescent="0.2">
      <c r="A50" s="306" t="s">
        <v>272</v>
      </c>
      <c r="B50" s="307" t="s">
        <v>273</v>
      </c>
      <c r="C50" s="308"/>
      <c r="D50" s="113">
        <v>0.44208002397722163</v>
      </c>
      <c r="E50" s="115">
        <v>59</v>
      </c>
      <c r="F50" s="114">
        <v>73</v>
      </c>
      <c r="G50" s="114">
        <v>74</v>
      </c>
      <c r="H50" s="114">
        <v>71</v>
      </c>
      <c r="I50" s="140">
        <v>66</v>
      </c>
      <c r="J50" s="115">
        <v>-7</v>
      </c>
      <c r="K50" s="116">
        <v>-10.606060606060606</v>
      </c>
    </row>
    <row r="51" spans="1:11" ht="14.1" customHeight="1" x14ac:dyDescent="0.2">
      <c r="A51" s="306" t="s">
        <v>274</v>
      </c>
      <c r="B51" s="307" t="s">
        <v>275</v>
      </c>
      <c r="C51" s="308"/>
      <c r="D51" s="113">
        <v>6.78105799490484</v>
      </c>
      <c r="E51" s="115">
        <v>905</v>
      </c>
      <c r="F51" s="114">
        <v>1089</v>
      </c>
      <c r="G51" s="114">
        <v>1168</v>
      </c>
      <c r="H51" s="114">
        <v>1179</v>
      </c>
      <c r="I51" s="140">
        <v>1045</v>
      </c>
      <c r="J51" s="115">
        <v>-140</v>
      </c>
      <c r="K51" s="116">
        <v>-13.397129186602871</v>
      </c>
    </row>
    <row r="52" spans="1:11" ht="14.1" customHeight="1" x14ac:dyDescent="0.2">
      <c r="A52" s="306">
        <v>71</v>
      </c>
      <c r="B52" s="307" t="s">
        <v>276</v>
      </c>
      <c r="C52" s="308"/>
      <c r="D52" s="113">
        <v>13.981717368499925</v>
      </c>
      <c r="E52" s="115">
        <v>1866</v>
      </c>
      <c r="F52" s="114">
        <v>1883</v>
      </c>
      <c r="G52" s="114">
        <v>1872</v>
      </c>
      <c r="H52" s="114">
        <v>1836</v>
      </c>
      <c r="I52" s="140">
        <v>1821</v>
      </c>
      <c r="J52" s="115">
        <v>45</v>
      </c>
      <c r="K52" s="116">
        <v>2.4711696869851729</v>
      </c>
    </row>
    <row r="53" spans="1:11" ht="14.1" customHeight="1" x14ac:dyDescent="0.2">
      <c r="A53" s="306" t="s">
        <v>277</v>
      </c>
      <c r="B53" s="307" t="s">
        <v>278</v>
      </c>
      <c r="C53" s="308"/>
      <c r="D53" s="113">
        <v>0.93661022029072383</v>
      </c>
      <c r="E53" s="115">
        <v>125</v>
      </c>
      <c r="F53" s="114">
        <v>119</v>
      </c>
      <c r="G53" s="114">
        <v>122</v>
      </c>
      <c r="H53" s="114">
        <v>125</v>
      </c>
      <c r="I53" s="140">
        <v>122</v>
      </c>
      <c r="J53" s="115">
        <v>3</v>
      </c>
      <c r="K53" s="116">
        <v>2.459016393442623</v>
      </c>
    </row>
    <row r="54" spans="1:11" ht="14.1" customHeight="1" x14ac:dyDescent="0.2">
      <c r="A54" s="306" t="s">
        <v>279</v>
      </c>
      <c r="B54" s="307" t="s">
        <v>280</v>
      </c>
      <c r="C54" s="308"/>
      <c r="D54" s="113">
        <v>12.108496927918477</v>
      </c>
      <c r="E54" s="115">
        <v>1616</v>
      </c>
      <c r="F54" s="114">
        <v>1640</v>
      </c>
      <c r="G54" s="114">
        <v>1622</v>
      </c>
      <c r="H54" s="114">
        <v>1589</v>
      </c>
      <c r="I54" s="140">
        <v>1576</v>
      </c>
      <c r="J54" s="115">
        <v>40</v>
      </c>
      <c r="K54" s="116">
        <v>2.5380710659898478</v>
      </c>
    </row>
    <row r="55" spans="1:11" ht="14.1" customHeight="1" x14ac:dyDescent="0.2">
      <c r="A55" s="306">
        <v>72</v>
      </c>
      <c r="B55" s="307" t="s">
        <v>281</v>
      </c>
      <c r="C55" s="308"/>
      <c r="D55" s="113">
        <v>1.5809980518507418</v>
      </c>
      <c r="E55" s="115">
        <v>211</v>
      </c>
      <c r="F55" s="114">
        <v>212</v>
      </c>
      <c r="G55" s="114">
        <v>206</v>
      </c>
      <c r="H55" s="114">
        <v>211</v>
      </c>
      <c r="I55" s="140">
        <v>207</v>
      </c>
      <c r="J55" s="115">
        <v>4</v>
      </c>
      <c r="K55" s="116">
        <v>1.932367149758454</v>
      </c>
    </row>
    <row r="56" spans="1:11" ht="14.1" customHeight="1" x14ac:dyDescent="0.2">
      <c r="A56" s="306" t="s">
        <v>282</v>
      </c>
      <c r="B56" s="307" t="s">
        <v>283</v>
      </c>
      <c r="C56" s="308"/>
      <c r="D56" s="113">
        <v>0.17982916229581897</v>
      </c>
      <c r="E56" s="115">
        <v>24</v>
      </c>
      <c r="F56" s="114">
        <v>29</v>
      </c>
      <c r="G56" s="114">
        <v>28</v>
      </c>
      <c r="H56" s="114">
        <v>28</v>
      </c>
      <c r="I56" s="140">
        <v>28</v>
      </c>
      <c r="J56" s="115">
        <v>-4</v>
      </c>
      <c r="K56" s="116">
        <v>-14.285714285714286</v>
      </c>
    </row>
    <row r="57" spans="1:11" ht="14.1" customHeight="1" x14ac:dyDescent="0.2">
      <c r="A57" s="306" t="s">
        <v>284</v>
      </c>
      <c r="B57" s="307" t="s">
        <v>285</v>
      </c>
      <c r="C57" s="308"/>
      <c r="D57" s="113">
        <v>1.1014536190618911</v>
      </c>
      <c r="E57" s="115">
        <v>147</v>
      </c>
      <c r="F57" s="114">
        <v>145</v>
      </c>
      <c r="G57" s="114">
        <v>139</v>
      </c>
      <c r="H57" s="114">
        <v>143</v>
      </c>
      <c r="I57" s="140">
        <v>139</v>
      </c>
      <c r="J57" s="115">
        <v>8</v>
      </c>
      <c r="K57" s="116">
        <v>5.7553956834532372</v>
      </c>
    </row>
    <row r="58" spans="1:11" ht="14.1" customHeight="1" x14ac:dyDescent="0.2">
      <c r="A58" s="306">
        <v>73</v>
      </c>
      <c r="B58" s="307" t="s">
        <v>286</v>
      </c>
      <c r="C58" s="308"/>
      <c r="D58" s="113">
        <v>1.2363254907837555</v>
      </c>
      <c r="E58" s="115">
        <v>165</v>
      </c>
      <c r="F58" s="114">
        <v>162</v>
      </c>
      <c r="G58" s="114">
        <v>165</v>
      </c>
      <c r="H58" s="114">
        <v>168</v>
      </c>
      <c r="I58" s="140">
        <v>165</v>
      </c>
      <c r="J58" s="115">
        <v>0</v>
      </c>
      <c r="K58" s="116">
        <v>0</v>
      </c>
    </row>
    <row r="59" spans="1:11" ht="14.1" customHeight="1" x14ac:dyDescent="0.2">
      <c r="A59" s="306" t="s">
        <v>287</v>
      </c>
      <c r="B59" s="307" t="s">
        <v>288</v>
      </c>
      <c r="C59" s="308"/>
      <c r="D59" s="113">
        <v>0.94410310205304959</v>
      </c>
      <c r="E59" s="115">
        <v>126</v>
      </c>
      <c r="F59" s="114">
        <v>124</v>
      </c>
      <c r="G59" s="114">
        <v>124</v>
      </c>
      <c r="H59" s="114">
        <v>132</v>
      </c>
      <c r="I59" s="140">
        <v>133</v>
      </c>
      <c r="J59" s="115">
        <v>-7</v>
      </c>
      <c r="K59" s="116">
        <v>-5.2631578947368425</v>
      </c>
    </row>
    <row r="60" spans="1:11" ht="14.1" customHeight="1" x14ac:dyDescent="0.2">
      <c r="A60" s="306">
        <v>81</v>
      </c>
      <c r="B60" s="307" t="s">
        <v>289</v>
      </c>
      <c r="C60" s="308"/>
      <c r="D60" s="113">
        <v>5.3124531694889852</v>
      </c>
      <c r="E60" s="115">
        <v>709</v>
      </c>
      <c r="F60" s="114">
        <v>740</v>
      </c>
      <c r="G60" s="114">
        <v>725</v>
      </c>
      <c r="H60" s="114">
        <v>730</v>
      </c>
      <c r="I60" s="140">
        <v>741</v>
      </c>
      <c r="J60" s="115">
        <v>-32</v>
      </c>
      <c r="K60" s="116">
        <v>-4.3184885290148447</v>
      </c>
    </row>
    <row r="61" spans="1:11" ht="14.1" customHeight="1" x14ac:dyDescent="0.2">
      <c r="A61" s="306" t="s">
        <v>290</v>
      </c>
      <c r="B61" s="307" t="s">
        <v>291</v>
      </c>
      <c r="C61" s="308"/>
      <c r="D61" s="113">
        <v>1.1464109096358459</v>
      </c>
      <c r="E61" s="115">
        <v>153</v>
      </c>
      <c r="F61" s="114">
        <v>156</v>
      </c>
      <c r="G61" s="114">
        <v>152</v>
      </c>
      <c r="H61" s="114">
        <v>157</v>
      </c>
      <c r="I61" s="140">
        <v>161</v>
      </c>
      <c r="J61" s="115">
        <v>-8</v>
      </c>
      <c r="K61" s="116">
        <v>-4.9689440993788816</v>
      </c>
    </row>
    <row r="62" spans="1:11" ht="14.1" customHeight="1" x14ac:dyDescent="0.2">
      <c r="A62" s="306" t="s">
        <v>292</v>
      </c>
      <c r="B62" s="307" t="s">
        <v>293</v>
      </c>
      <c r="C62" s="308"/>
      <c r="D62" s="113">
        <v>2.4501723362805334</v>
      </c>
      <c r="E62" s="115">
        <v>327</v>
      </c>
      <c r="F62" s="114">
        <v>344</v>
      </c>
      <c r="G62" s="114">
        <v>336</v>
      </c>
      <c r="H62" s="114">
        <v>334</v>
      </c>
      <c r="I62" s="140">
        <v>334</v>
      </c>
      <c r="J62" s="115">
        <v>-7</v>
      </c>
      <c r="K62" s="116">
        <v>-2.0958083832335328</v>
      </c>
    </row>
    <row r="63" spans="1:11" ht="14.1" customHeight="1" x14ac:dyDescent="0.2">
      <c r="A63" s="306"/>
      <c r="B63" s="307" t="s">
        <v>294</v>
      </c>
      <c r="C63" s="308"/>
      <c r="D63" s="113">
        <v>2.2029072381237822</v>
      </c>
      <c r="E63" s="115">
        <v>294</v>
      </c>
      <c r="F63" s="114">
        <v>312</v>
      </c>
      <c r="G63" s="114">
        <v>303</v>
      </c>
      <c r="H63" s="114">
        <v>297</v>
      </c>
      <c r="I63" s="140">
        <v>298</v>
      </c>
      <c r="J63" s="115">
        <v>-4</v>
      </c>
      <c r="K63" s="116">
        <v>-1.3422818791946309</v>
      </c>
    </row>
    <row r="64" spans="1:11" ht="14.1" customHeight="1" x14ac:dyDescent="0.2">
      <c r="A64" s="306" t="s">
        <v>295</v>
      </c>
      <c r="B64" s="307" t="s">
        <v>296</v>
      </c>
      <c r="C64" s="308"/>
      <c r="D64" s="113">
        <v>5.2450172336280534E-2</v>
      </c>
      <c r="E64" s="115">
        <v>7</v>
      </c>
      <c r="F64" s="114">
        <v>8</v>
      </c>
      <c r="G64" s="114">
        <v>7</v>
      </c>
      <c r="H64" s="114">
        <v>9</v>
      </c>
      <c r="I64" s="140">
        <v>9</v>
      </c>
      <c r="J64" s="115">
        <v>-2</v>
      </c>
      <c r="K64" s="116">
        <v>-22.222222222222221</v>
      </c>
    </row>
    <row r="65" spans="1:11" ht="14.1" customHeight="1" x14ac:dyDescent="0.2">
      <c r="A65" s="306" t="s">
        <v>297</v>
      </c>
      <c r="B65" s="307" t="s">
        <v>298</v>
      </c>
      <c r="C65" s="308"/>
      <c r="D65" s="113">
        <v>0.76427393975723068</v>
      </c>
      <c r="E65" s="115">
        <v>102</v>
      </c>
      <c r="F65" s="114">
        <v>113</v>
      </c>
      <c r="G65" s="114">
        <v>107</v>
      </c>
      <c r="H65" s="114">
        <v>113</v>
      </c>
      <c r="I65" s="140">
        <v>117</v>
      </c>
      <c r="J65" s="115">
        <v>-15</v>
      </c>
      <c r="K65" s="116">
        <v>-12.820512820512821</v>
      </c>
    </row>
    <row r="66" spans="1:11" ht="14.1" customHeight="1" x14ac:dyDescent="0.2">
      <c r="A66" s="306">
        <v>82</v>
      </c>
      <c r="B66" s="307" t="s">
        <v>299</v>
      </c>
      <c r="C66" s="308"/>
      <c r="D66" s="113">
        <v>2.6824516709126329</v>
      </c>
      <c r="E66" s="115">
        <v>358</v>
      </c>
      <c r="F66" s="114">
        <v>378</v>
      </c>
      <c r="G66" s="114">
        <v>372</v>
      </c>
      <c r="H66" s="114">
        <v>386</v>
      </c>
      <c r="I66" s="140">
        <v>366</v>
      </c>
      <c r="J66" s="115">
        <v>-8</v>
      </c>
      <c r="K66" s="116">
        <v>-2.1857923497267762</v>
      </c>
    </row>
    <row r="67" spans="1:11" ht="14.1" customHeight="1" x14ac:dyDescent="0.2">
      <c r="A67" s="306" t="s">
        <v>300</v>
      </c>
      <c r="B67" s="307" t="s">
        <v>301</v>
      </c>
      <c r="C67" s="308"/>
      <c r="D67" s="113">
        <v>1.7308556870972576</v>
      </c>
      <c r="E67" s="115">
        <v>231</v>
      </c>
      <c r="F67" s="114">
        <v>247</v>
      </c>
      <c r="G67" s="114">
        <v>235</v>
      </c>
      <c r="H67" s="114">
        <v>248</v>
      </c>
      <c r="I67" s="140">
        <v>227</v>
      </c>
      <c r="J67" s="115">
        <v>4</v>
      </c>
      <c r="K67" s="116">
        <v>1.7621145374449338</v>
      </c>
    </row>
    <row r="68" spans="1:11" ht="14.1" customHeight="1" x14ac:dyDescent="0.2">
      <c r="A68" s="306" t="s">
        <v>302</v>
      </c>
      <c r="B68" s="307" t="s">
        <v>303</v>
      </c>
      <c r="C68" s="308"/>
      <c r="D68" s="113">
        <v>0.53948748688745696</v>
      </c>
      <c r="E68" s="115">
        <v>72</v>
      </c>
      <c r="F68" s="114">
        <v>76</v>
      </c>
      <c r="G68" s="114">
        <v>79</v>
      </c>
      <c r="H68" s="114">
        <v>80</v>
      </c>
      <c r="I68" s="140">
        <v>76</v>
      </c>
      <c r="J68" s="115">
        <v>-4</v>
      </c>
      <c r="K68" s="116">
        <v>-5.2631578947368425</v>
      </c>
    </row>
    <row r="69" spans="1:11" ht="14.1" customHeight="1" x14ac:dyDescent="0.2">
      <c r="A69" s="306">
        <v>83</v>
      </c>
      <c r="B69" s="307" t="s">
        <v>304</v>
      </c>
      <c r="C69" s="308"/>
      <c r="D69" s="113">
        <v>3.8738198711224339</v>
      </c>
      <c r="E69" s="115">
        <v>517</v>
      </c>
      <c r="F69" s="114">
        <v>532</v>
      </c>
      <c r="G69" s="114">
        <v>521</v>
      </c>
      <c r="H69" s="114">
        <v>556</v>
      </c>
      <c r="I69" s="140">
        <v>547</v>
      </c>
      <c r="J69" s="115">
        <v>-30</v>
      </c>
      <c r="K69" s="116">
        <v>-5.4844606946983543</v>
      </c>
    </row>
    <row r="70" spans="1:11" ht="14.1" customHeight="1" x14ac:dyDescent="0.2">
      <c r="A70" s="306" t="s">
        <v>305</v>
      </c>
      <c r="B70" s="307" t="s">
        <v>306</v>
      </c>
      <c r="C70" s="308"/>
      <c r="D70" s="113">
        <v>2.8323093061591487</v>
      </c>
      <c r="E70" s="115">
        <v>378</v>
      </c>
      <c r="F70" s="114">
        <v>388</v>
      </c>
      <c r="G70" s="114">
        <v>377</v>
      </c>
      <c r="H70" s="114">
        <v>401</v>
      </c>
      <c r="I70" s="140">
        <v>397</v>
      </c>
      <c r="J70" s="115">
        <v>-19</v>
      </c>
      <c r="K70" s="116">
        <v>-4.7858942065491181</v>
      </c>
    </row>
    <row r="71" spans="1:11" ht="14.1" customHeight="1" x14ac:dyDescent="0.2">
      <c r="A71" s="306"/>
      <c r="B71" s="307" t="s">
        <v>307</v>
      </c>
      <c r="C71" s="308"/>
      <c r="D71" s="113">
        <v>1.6559268694739997</v>
      </c>
      <c r="E71" s="115">
        <v>221</v>
      </c>
      <c r="F71" s="114">
        <v>219</v>
      </c>
      <c r="G71" s="114">
        <v>221</v>
      </c>
      <c r="H71" s="114">
        <v>232</v>
      </c>
      <c r="I71" s="140">
        <v>232</v>
      </c>
      <c r="J71" s="115">
        <v>-11</v>
      </c>
      <c r="K71" s="116">
        <v>-4.7413793103448274</v>
      </c>
    </row>
    <row r="72" spans="1:11" ht="14.1" customHeight="1" x14ac:dyDescent="0.2">
      <c r="A72" s="306">
        <v>84</v>
      </c>
      <c r="B72" s="307" t="s">
        <v>308</v>
      </c>
      <c r="C72" s="308"/>
      <c r="D72" s="113">
        <v>1.5959838153753934</v>
      </c>
      <c r="E72" s="115">
        <v>213</v>
      </c>
      <c r="F72" s="114">
        <v>225</v>
      </c>
      <c r="G72" s="114">
        <v>185</v>
      </c>
      <c r="H72" s="114">
        <v>180</v>
      </c>
      <c r="I72" s="140">
        <v>186</v>
      </c>
      <c r="J72" s="115">
        <v>27</v>
      </c>
      <c r="K72" s="116">
        <v>14.516129032258064</v>
      </c>
    </row>
    <row r="73" spans="1:11" ht="14.1" customHeight="1" x14ac:dyDescent="0.2">
      <c r="A73" s="306" t="s">
        <v>309</v>
      </c>
      <c r="B73" s="307" t="s">
        <v>310</v>
      </c>
      <c r="C73" s="308"/>
      <c r="D73" s="113">
        <v>0.13487187172186424</v>
      </c>
      <c r="E73" s="115">
        <v>18</v>
      </c>
      <c r="F73" s="114">
        <v>17</v>
      </c>
      <c r="G73" s="114">
        <v>17</v>
      </c>
      <c r="H73" s="114">
        <v>21</v>
      </c>
      <c r="I73" s="140">
        <v>22</v>
      </c>
      <c r="J73" s="115">
        <v>-4</v>
      </c>
      <c r="K73" s="116">
        <v>-18.181818181818183</v>
      </c>
    </row>
    <row r="74" spans="1:11" ht="14.1" customHeight="1" x14ac:dyDescent="0.2">
      <c r="A74" s="306" t="s">
        <v>311</v>
      </c>
      <c r="B74" s="307" t="s">
        <v>312</v>
      </c>
      <c r="C74" s="308"/>
      <c r="D74" s="113">
        <v>0.21729357110744793</v>
      </c>
      <c r="E74" s="115">
        <v>29</v>
      </c>
      <c r="F74" s="114">
        <v>30</v>
      </c>
      <c r="G74" s="114">
        <v>6</v>
      </c>
      <c r="H74" s="114">
        <v>7</v>
      </c>
      <c r="I74" s="140">
        <v>7</v>
      </c>
      <c r="J74" s="115">
        <v>22</v>
      </c>
      <c r="K74" s="116" t="s">
        <v>514</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0.15735051700884159</v>
      </c>
      <c r="E76" s="115">
        <v>21</v>
      </c>
      <c r="F76" s="114">
        <v>20</v>
      </c>
      <c r="G76" s="114">
        <v>20</v>
      </c>
      <c r="H76" s="114">
        <v>16</v>
      </c>
      <c r="I76" s="140">
        <v>14</v>
      </c>
      <c r="J76" s="115">
        <v>7</v>
      </c>
      <c r="K76" s="116">
        <v>50</v>
      </c>
    </row>
    <row r="77" spans="1:11" ht="14.1" customHeight="1" x14ac:dyDescent="0.2">
      <c r="A77" s="306">
        <v>92</v>
      </c>
      <c r="B77" s="307" t="s">
        <v>316</v>
      </c>
      <c r="C77" s="308"/>
      <c r="D77" s="113">
        <v>0.25475797991907689</v>
      </c>
      <c r="E77" s="115">
        <v>34</v>
      </c>
      <c r="F77" s="114">
        <v>32</v>
      </c>
      <c r="G77" s="114">
        <v>35</v>
      </c>
      <c r="H77" s="114">
        <v>31</v>
      </c>
      <c r="I77" s="140">
        <v>36</v>
      </c>
      <c r="J77" s="115">
        <v>-2</v>
      </c>
      <c r="K77" s="116">
        <v>-5.5555555555555554</v>
      </c>
    </row>
    <row r="78" spans="1:11" ht="14.1" customHeight="1" x14ac:dyDescent="0.2">
      <c r="A78" s="306">
        <v>93</v>
      </c>
      <c r="B78" s="307" t="s">
        <v>317</v>
      </c>
      <c r="C78" s="308"/>
      <c r="D78" s="113">
        <v>0.11239322643488686</v>
      </c>
      <c r="E78" s="115">
        <v>15</v>
      </c>
      <c r="F78" s="114">
        <v>16</v>
      </c>
      <c r="G78" s="114">
        <v>15</v>
      </c>
      <c r="H78" s="114">
        <v>15</v>
      </c>
      <c r="I78" s="140">
        <v>18</v>
      </c>
      <c r="J78" s="115">
        <v>-3</v>
      </c>
      <c r="K78" s="116">
        <v>-16.666666666666668</v>
      </c>
    </row>
    <row r="79" spans="1:11" ht="14.1" customHeight="1" x14ac:dyDescent="0.2">
      <c r="A79" s="306">
        <v>94</v>
      </c>
      <c r="B79" s="307" t="s">
        <v>318</v>
      </c>
      <c r="C79" s="308"/>
      <c r="D79" s="113">
        <v>0.44957290573954745</v>
      </c>
      <c r="E79" s="115">
        <v>60</v>
      </c>
      <c r="F79" s="114">
        <v>79</v>
      </c>
      <c r="G79" s="114">
        <v>80</v>
      </c>
      <c r="H79" s="114">
        <v>79</v>
      </c>
      <c r="I79" s="140">
        <v>65</v>
      </c>
      <c r="J79" s="115">
        <v>-5</v>
      </c>
      <c r="K79" s="116">
        <v>-7.6923076923076925</v>
      </c>
    </row>
    <row r="80" spans="1:11" ht="14.1" customHeight="1" x14ac:dyDescent="0.2">
      <c r="A80" s="306" t="s">
        <v>319</v>
      </c>
      <c r="B80" s="307" t="s">
        <v>320</v>
      </c>
      <c r="C80" s="308"/>
      <c r="D80" s="113" t="s">
        <v>513</v>
      </c>
      <c r="E80" s="115" t="s">
        <v>513</v>
      </c>
      <c r="F80" s="114" t="s">
        <v>513</v>
      </c>
      <c r="G80" s="114" t="s">
        <v>513</v>
      </c>
      <c r="H80" s="114" t="s">
        <v>513</v>
      </c>
      <c r="I80" s="140">
        <v>5</v>
      </c>
      <c r="J80" s="115" t="s">
        <v>513</v>
      </c>
      <c r="K80" s="116" t="s">
        <v>513</v>
      </c>
    </row>
    <row r="81" spans="1:11" ht="14.1" customHeight="1" x14ac:dyDescent="0.2">
      <c r="A81" s="310" t="s">
        <v>321</v>
      </c>
      <c r="B81" s="311" t="s">
        <v>333</v>
      </c>
      <c r="C81" s="312"/>
      <c r="D81" s="125">
        <v>5.6121684399820166</v>
      </c>
      <c r="E81" s="143">
        <v>749</v>
      </c>
      <c r="F81" s="144">
        <v>777</v>
      </c>
      <c r="G81" s="144">
        <v>786</v>
      </c>
      <c r="H81" s="144">
        <v>789</v>
      </c>
      <c r="I81" s="145">
        <v>771</v>
      </c>
      <c r="J81" s="143">
        <v>-22</v>
      </c>
      <c r="K81" s="146">
        <v>-2.8534370946822309</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3892</v>
      </c>
      <c r="G12" s="536">
        <v>2995</v>
      </c>
      <c r="H12" s="536">
        <v>5116</v>
      </c>
      <c r="I12" s="536">
        <v>3461</v>
      </c>
      <c r="J12" s="537">
        <v>3859</v>
      </c>
      <c r="K12" s="538">
        <v>33</v>
      </c>
      <c r="L12" s="349">
        <v>0.85514381964239439</v>
      </c>
    </row>
    <row r="13" spans="1:17" s="110" customFormat="1" ht="15" customHeight="1" x14ac:dyDescent="0.2">
      <c r="A13" s="350" t="s">
        <v>344</v>
      </c>
      <c r="B13" s="351" t="s">
        <v>345</v>
      </c>
      <c r="C13" s="347"/>
      <c r="D13" s="347"/>
      <c r="E13" s="348"/>
      <c r="F13" s="536">
        <v>2126</v>
      </c>
      <c r="G13" s="536">
        <v>1602</v>
      </c>
      <c r="H13" s="536">
        <v>2717</v>
      </c>
      <c r="I13" s="536">
        <v>1923</v>
      </c>
      <c r="J13" s="537">
        <v>2059</v>
      </c>
      <c r="K13" s="538">
        <v>67</v>
      </c>
      <c r="L13" s="349">
        <v>3.2540067994171928</v>
      </c>
    </row>
    <row r="14" spans="1:17" s="110" customFormat="1" ht="22.5" customHeight="1" x14ac:dyDescent="0.2">
      <c r="A14" s="350"/>
      <c r="B14" s="351" t="s">
        <v>346</v>
      </c>
      <c r="C14" s="347"/>
      <c r="D14" s="347"/>
      <c r="E14" s="348"/>
      <c r="F14" s="536">
        <v>1766</v>
      </c>
      <c r="G14" s="536">
        <v>1393</v>
      </c>
      <c r="H14" s="536">
        <v>2399</v>
      </c>
      <c r="I14" s="536">
        <v>1538</v>
      </c>
      <c r="J14" s="537">
        <v>1800</v>
      </c>
      <c r="K14" s="538">
        <v>-34</v>
      </c>
      <c r="L14" s="349">
        <v>-1.8888888888888888</v>
      </c>
    </row>
    <row r="15" spans="1:17" s="110" customFormat="1" ht="15" customHeight="1" x14ac:dyDescent="0.2">
      <c r="A15" s="350" t="s">
        <v>347</v>
      </c>
      <c r="B15" s="351" t="s">
        <v>108</v>
      </c>
      <c r="C15" s="347"/>
      <c r="D15" s="347"/>
      <c r="E15" s="348"/>
      <c r="F15" s="536">
        <v>838</v>
      </c>
      <c r="G15" s="536">
        <v>660</v>
      </c>
      <c r="H15" s="536">
        <v>1960</v>
      </c>
      <c r="I15" s="536">
        <v>771</v>
      </c>
      <c r="J15" s="537">
        <v>793</v>
      </c>
      <c r="K15" s="538">
        <v>45</v>
      </c>
      <c r="L15" s="349">
        <v>5.6746532156368223</v>
      </c>
    </row>
    <row r="16" spans="1:17" s="110" customFormat="1" ht="15" customHeight="1" x14ac:dyDescent="0.2">
      <c r="A16" s="350"/>
      <c r="B16" s="351" t="s">
        <v>109</v>
      </c>
      <c r="C16" s="347"/>
      <c r="D16" s="347"/>
      <c r="E16" s="348"/>
      <c r="F16" s="536">
        <v>2557</v>
      </c>
      <c r="G16" s="536">
        <v>2046</v>
      </c>
      <c r="H16" s="536">
        <v>2780</v>
      </c>
      <c r="I16" s="536">
        <v>2352</v>
      </c>
      <c r="J16" s="537">
        <v>2615</v>
      </c>
      <c r="K16" s="538">
        <v>-58</v>
      </c>
      <c r="L16" s="349">
        <v>-2.2179732313575524</v>
      </c>
    </row>
    <row r="17" spans="1:12" s="110" customFormat="1" ht="15" customHeight="1" x14ac:dyDescent="0.2">
      <c r="A17" s="350"/>
      <c r="B17" s="351" t="s">
        <v>110</v>
      </c>
      <c r="C17" s="347"/>
      <c r="D17" s="347"/>
      <c r="E17" s="348"/>
      <c r="F17" s="536">
        <v>434</v>
      </c>
      <c r="G17" s="536">
        <v>257</v>
      </c>
      <c r="H17" s="536">
        <v>332</v>
      </c>
      <c r="I17" s="536">
        <v>296</v>
      </c>
      <c r="J17" s="537">
        <v>378</v>
      </c>
      <c r="K17" s="538">
        <v>56</v>
      </c>
      <c r="L17" s="349">
        <v>14.814814814814815</v>
      </c>
    </row>
    <row r="18" spans="1:12" s="110" customFormat="1" ht="15" customHeight="1" x14ac:dyDescent="0.2">
      <c r="A18" s="350"/>
      <c r="B18" s="351" t="s">
        <v>111</v>
      </c>
      <c r="C18" s="347"/>
      <c r="D18" s="347"/>
      <c r="E18" s="348"/>
      <c r="F18" s="536">
        <v>63</v>
      </c>
      <c r="G18" s="536">
        <v>32</v>
      </c>
      <c r="H18" s="536">
        <v>44</v>
      </c>
      <c r="I18" s="536">
        <v>42</v>
      </c>
      <c r="J18" s="537">
        <v>73</v>
      </c>
      <c r="K18" s="538">
        <v>-10</v>
      </c>
      <c r="L18" s="349">
        <v>-13.698630136986301</v>
      </c>
    </row>
    <row r="19" spans="1:12" s="110" customFormat="1" ht="15" customHeight="1" x14ac:dyDescent="0.2">
      <c r="A19" s="118" t="s">
        <v>113</v>
      </c>
      <c r="B19" s="119" t="s">
        <v>181</v>
      </c>
      <c r="C19" s="347"/>
      <c r="D19" s="347"/>
      <c r="E19" s="348"/>
      <c r="F19" s="536">
        <v>2373</v>
      </c>
      <c r="G19" s="536">
        <v>1721</v>
      </c>
      <c r="H19" s="536">
        <v>3365</v>
      </c>
      <c r="I19" s="536">
        <v>2121</v>
      </c>
      <c r="J19" s="537">
        <v>2337</v>
      </c>
      <c r="K19" s="538">
        <v>36</v>
      </c>
      <c r="L19" s="349">
        <v>1.5404364569961488</v>
      </c>
    </row>
    <row r="20" spans="1:12" s="110" customFormat="1" ht="15" customHeight="1" x14ac:dyDescent="0.2">
      <c r="A20" s="118"/>
      <c r="B20" s="119" t="s">
        <v>182</v>
      </c>
      <c r="C20" s="347"/>
      <c r="D20" s="347"/>
      <c r="E20" s="348"/>
      <c r="F20" s="536">
        <v>1519</v>
      </c>
      <c r="G20" s="536">
        <v>1274</v>
      </c>
      <c r="H20" s="536">
        <v>1751</v>
      </c>
      <c r="I20" s="536">
        <v>1340</v>
      </c>
      <c r="J20" s="537">
        <v>1522</v>
      </c>
      <c r="K20" s="538">
        <v>-3</v>
      </c>
      <c r="L20" s="349">
        <v>-0.19710906701708278</v>
      </c>
    </row>
    <row r="21" spans="1:12" s="110" customFormat="1" ht="15" customHeight="1" x14ac:dyDescent="0.2">
      <c r="A21" s="118" t="s">
        <v>113</v>
      </c>
      <c r="B21" s="119" t="s">
        <v>116</v>
      </c>
      <c r="C21" s="347"/>
      <c r="D21" s="347"/>
      <c r="E21" s="348"/>
      <c r="F21" s="536">
        <v>3189</v>
      </c>
      <c r="G21" s="536">
        <v>2300</v>
      </c>
      <c r="H21" s="536">
        <v>4133</v>
      </c>
      <c r="I21" s="536">
        <v>2686</v>
      </c>
      <c r="J21" s="537">
        <v>3173</v>
      </c>
      <c r="K21" s="538">
        <v>16</v>
      </c>
      <c r="L21" s="349">
        <v>0.50425464859754177</v>
      </c>
    </row>
    <row r="22" spans="1:12" s="110" customFormat="1" ht="15" customHeight="1" x14ac:dyDescent="0.2">
      <c r="A22" s="118"/>
      <c r="B22" s="119" t="s">
        <v>117</v>
      </c>
      <c r="C22" s="347"/>
      <c r="D22" s="347"/>
      <c r="E22" s="348"/>
      <c r="F22" s="536">
        <v>701</v>
      </c>
      <c r="G22" s="536">
        <v>690</v>
      </c>
      <c r="H22" s="536">
        <v>978</v>
      </c>
      <c r="I22" s="536">
        <v>769</v>
      </c>
      <c r="J22" s="537">
        <v>676</v>
      </c>
      <c r="K22" s="538">
        <v>25</v>
      </c>
      <c r="L22" s="349">
        <v>3.6982248520710059</v>
      </c>
    </row>
    <row r="23" spans="1:12" s="110" customFormat="1" ht="15" customHeight="1" x14ac:dyDescent="0.2">
      <c r="A23" s="352" t="s">
        <v>347</v>
      </c>
      <c r="B23" s="353" t="s">
        <v>193</v>
      </c>
      <c r="C23" s="354"/>
      <c r="D23" s="354"/>
      <c r="E23" s="355"/>
      <c r="F23" s="539">
        <v>136</v>
      </c>
      <c r="G23" s="539">
        <v>139</v>
      </c>
      <c r="H23" s="539">
        <v>964</v>
      </c>
      <c r="I23" s="539">
        <v>54</v>
      </c>
      <c r="J23" s="540">
        <v>109</v>
      </c>
      <c r="K23" s="541">
        <v>27</v>
      </c>
      <c r="L23" s="356">
        <v>24.770642201834864</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28.6</v>
      </c>
      <c r="G25" s="542">
        <v>31.3</v>
      </c>
      <c r="H25" s="542">
        <v>33.6</v>
      </c>
      <c r="I25" s="542">
        <v>33.6</v>
      </c>
      <c r="J25" s="542">
        <v>30.2</v>
      </c>
      <c r="K25" s="543" t="s">
        <v>349</v>
      </c>
      <c r="L25" s="364">
        <v>-1.5999999999999979</v>
      </c>
    </row>
    <row r="26" spans="1:12" s="110" customFormat="1" ht="15" customHeight="1" x14ac:dyDescent="0.2">
      <c r="A26" s="365" t="s">
        <v>105</v>
      </c>
      <c r="B26" s="366" t="s">
        <v>345</v>
      </c>
      <c r="C26" s="362"/>
      <c r="D26" s="362"/>
      <c r="E26" s="363"/>
      <c r="F26" s="542">
        <v>26.4</v>
      </c>
      <c r="G26" s="542">
        <v>29.1</v>
      </c>
      <c r="H26" s="542">
        <v>32.6</v>
      </c>
      <c r="I26" s="542">
        <v>34.9</v>
      </c>
      <c r="J26" s="544">
        <v>28.1</v>
      </c>
      <c r="K26" s="543" t="s">
        <v>349</v>
      </c>
      <c r="L26" s="364">
        <v>-1.7000000000000028</v>
      </c>
    </row>
    <row r="27" spans="1:12" s="110" customFormat="1" ht="15" customHeight="1" x14ac:dyDescent="0.2">
      <c r="A27" s="365"/>
      <c r="B27" s="366" t="s">
        <v>346</v>
      </c>
      <c r="C27" s="362"/>
      <c r="D27" s="362"/>
      <c r="E27" s="363"/>
      <c r="F27" s="542">
        <v>31.3</v>
      </c>
      <c r="G27" s="542">
        <v>33.9</v>
      </c>
      <c r="H27" s="542">
        <v>34.799999999999997</v>
      </c>
      <c r="I27" s="542">
        <v>32</v>
      </c>
      <c r="J27" s="542">
        <v>32.5</v>
      </c>
      <c r="K27" s="543" t="s">
        <v>349</v>
      </c>
      <c r="L27" s="364">
        <v>-1.1999999999999993</v>
      </c>
    </row>
    <row r="28" spans="1:12" s="110" customFormat="1" ht="15" customHeight="1" x14ac:dyDescent="0.2">
      <c r="A28" s="365" t="s">
        <v>113</v>
      </c>
      <c r="B28" s="366" t="s">
        <v>108</v>
      </c>
      <c r="C28" s="362"/>
      <c r="D28" s="362"/>
      <c r="E28" s="363"/>
      <c r="F28" s="542">
        <v>35.5</v>
      </c>
      <c r="G28" s="542">
        <v>44.7</v>
      </c>
      <c r="H28" s="542">
        <v>44.6</v>
      </c>
      <c r="I28" s="542">
        <v>46.9</v>
      </c>
      <c r="J28" s="542">
        <v>45.8</v>
      </c>
      <c r="K28" s="543" t="s">
        <v>349</v>
      </c>
      <c r="L28" s="364">
        <v>-10.299999999999997</v>
      </c>
    </row>
    <row r="29" spans="1:12" s="110" customFormat="1" ht="11.25" x14ac:dyDescent="0.2">
      <c r="A29" s="365"/>
      <c r="B29" s="366" t="s">
        <v>109</v>
      </c>
      <c r="C29" s="362"/>
      <c r="D29" s="362"/>
      <c r="E29" s="363"/>
      <c r="F29" s="542">
        <v>27.3</v>
      </c>
      <c r="G29" s="542">
        <v>28.6</v>
      </c>
      <c r="H29" s="542">
        <v>30.5</v>
      </c>
      <c r="I29" s="542">
        <v>30.5</v>
      </c>
      <c r="J29" s="544">
        <v>26.7</v>
      </c>
      <c r="K29" s="543" t="s">
        <v>349</v>
      </c>
      <c r="L29" s="364">
        <v>0.60000000000000142</v>
      </c>
    </row>
    <row r="30" spans="1:12" s="110" customFormat="1" ht="15" customHeight="1" x14ac:dyDescent="0.2">
      <c r="A30" s="365"/>
      <c r="B30" s="366" t="s">
        <v>110</v>
      </c>
      <c r="C30" s="362"/>
      <c r="D30" s="362"/>
      <c r="E30" s="363"/>
      <c r="F30" s="542">
        <v>24</v>
      </c>
      <c r="G30" s="542">
        <v>25.3</v>
      </c>
      <c r="H30" s="542">
        <v>25.5</v>
      </c>
      <c r="I30" s="542">
        <v>26.1</v>
      </c>
      <c r="J30" s="542">
        <v>23.3</v>
      </c>
      <c r="K30" s="543" t="s">
        <v>349</v>
      </c>
      <c r="L30" s="364">
        <v>0.69999999999999929</v>
      </c>
    </row>
    <row r="31" spans="1:12" s="110" customFormat="1" ht="15" customHeight="1" x14ac:dyDescent="0.2">
      <c r="A31" s="365"/>
      <c r="B31" s="366" t="s">
        <v>111</v>
      </c>
      <c r="C31" s="362"/>
      <c r="D31" s="362"/>
      <c r="E31" s="363"/>
      <c r="F31" s="542">
        <v>39.700000000000003</v>
      </c>
      <c r="G31" s="542">
        <v>31.2</v>
      </c>
      <c r="H31" s="542">
        <v>45.5</v>
      </c>
      <c r="I31" s="542">
        <v>35.700000000000003</v>
      </c>
      <c r="J31" s="542">
        <v>39.700000000000003</v>
      </c>
      <c r="K31" s="543" t="s">
        <v>349</v>
      </c>
      <c r="L31" s="364">
        <v>0</v>
      </c>
    </row>
    <row r="32" spans="1:12" s="110" customFormat="1" ht="15" customHeight="1" x14ac:dyDescent="0.2">
      <c r="A32" s="367" t="s">
        <v>113</v>
      </c>
      <c r="B32" s="368" t="s">
        <v>181</v>
      </c>
      <c r="C32" s="362"/>
      <c r="D32" s="362"/>
      <c r="E32" s="363"/>
      <c r="F32" s="542">
        <v>26.9</v>
      </c>
      <c r="G32" s="542">
        <v>28.3</v>
      </c>
      <c r="H32" s="542">
        <v>31</v>
      </c>
      <c r="I32" s="542">
        <v>34.299999999999997</v>
      </c>
      <c r="J32" s="544">
        <v>27.9</v>
      </c>
      <c r="K32" s="543" t="s">
        <v>349</v>
      </c>
      <c r="L32" s="364">
        <v>-1</v>
      </c>
    </row>
    <row r="33" spans="1:12" s="110" customFormat="1" ht="15" customHeight="1" x14ac:dyDescent="0.2">
      <c r="A33" s="367"/>
      <c r="B33" s="368" t="s">
        <v>182</v>
      </c>
      <c r="C33" s="362"/>
      <c r="D33" s="362"/>
      <c r="E33" s="363"/>
      <c r="F33" s="542">
        <v>31.2</v>
      </c>
      <c r="G33" s="542">
        <v>35</v>
      </c>
      <c r="H33" s="542">
        <v>37.200000000000003</v>
      </c>
      <c r="I33" s="542">
        <v>32.700000000000003</v>
      </c>
      <c r="J33" s="542">
        <v>33.4</v>
      </c>
      <c r="K33" s="543" t="s">
        <v>349</v>
      </c>
      <c r="L33" s="364">
        <v>-2.1999999999999993</v>
      </c>
    </row>
    <row r="34" spans="1:12" s="369" customFormat="1" ht="15" customHeight="1" x14ac:dyDescent="0.2">
      <c r="A34" s="367" t="s">
        <v>113</v>
      </c>
      <c r="B34" s="368" t="s">
        <v>116</v>
      </c>
      <c r="C34" s="362"/>
      <c r="D34" s="362"/>
      <c r="E34" s="363"/>
      <c r="F34" s="542">
        <v>27.4</v>
      </c>
      <c r="G34" s="542">
        <v>28.4</v>
      </c>
      <c r="H34" s="542">
        <v>29.8</v>
      </c>
      <c r="I34" s="542">
        <v>29.6</v>
      </c>
      <c r="J34" s="542">
        <v>28</v>
      </c>
      <c r="K34" s="543" t="s">
        <v>349</v>
      </c>
      <c r="L34" s="364">
        <v>-0.60000000000000142</v>
      </c>
    </row>
    <row r="35" spans="1:12" s="369" customFormat="1" ht="11.25" x14ac:dyDescent="0.2">
      <c r="A35" s="370"/>
      <c r="B35" s="371" t="s">
        <v>117</v>
      </c>
      <c r="C35" s="372"/>
      <c r="D35" s="372"/>
      <c r="E35" s="373"/>
      <c r="F35" s="545">
        <v>34</v>
      </c>
      <c r="G35" s="545">
        <v>40.700000000000003</v>
      </c>
      <c r="H35" s="545">
        <v>47.4</v>
      </c>
      <c r="I35" s="545">
        <v>47.7</v>
      </c>
      <c r="J35" s="546">
        <v>40.5</v>
      </c>
      <c r="K35" s="547" t="s">
        <v>349</v>
      </c>
      <c r="L35" s="374">
        <v>-6.5</v>
      </c>
    </row>
    <row r="36" spans="1:12" s="369" customFormat="1" ht="15.95" customHeight="1" x14ac:dyDescent="0.2">
      <c r="A36" s="375" t="s">
        <v>350</v>
      </c>
      <c r="B36" s="376"/>
      <c r="C36" s="377"/>
      <c r="D36" s="376"/>
      <c r="E36" s="378"/>
      <c r="F36" s="548">
        <v>3730</v>
      </c>
      <c r="G36" s="548">
        <v>2824</v>
      </c>
      <c r="H36" s="548">
        <v>3992</v>
      </c>
      <c r="I36" s="548">
        <v>3395</v>
      </c>
      <c r="J36" s="548">
        <v>3720</v>
      </c>
      <c r="K36" s="549">
        <v>10</v>
      </c>
      <c r="L36" s="380">
        <v>0.26881720430107525</v>
      </c>
    </row>
    <row r="37" spans="1:12" s="369" customFormat="1" ht="15.95" customHeight="1" x14ac:dyDescent="0.2">
      <c r="A37" s="381"/>
      <c r="B37" s="382" t="s">
        <v>113</v>
      </c>
      <c r="C37" s="382" t="s">
        <v>351</v>
      </c>
      <c r="D37" s="382"/>
      <c r="E37" s="383"/>
      <c r="F37" s="548">
        <v>1068</v>
      </c>
      <c r="G37" s="548">
        <v>884</v>
      </c>
      <c r="H37" s="548">
        <v>1343</v>
      </c>
      <c r="I37" s="548">
        <v>1142</v>
      </c>
      <c r="J37" s="548">
        <v>1122</v>
      </c>
      <c r="K37" s="549">
        <v>-54</v>
      </c>
      <c r="L37" s="380">
        <v>-4.8128342245989302</v>
      </c>
    </row>
    <row r="38" spans="1:12" s="369" customFormat="1" ht="15.95" customHeight="1" x14ac:dyDescent="0.2">
      <c r="A38" s="381"/>
      <c r="B38" s="384" t="s">
        <v>105</v>
      </c>
      <c r="C38" s="384" t="s">
        <v>106</v>
      </c>
      <c r="D38" s="385"/>
      <c r="E38" s="383"/>
      <c r="F38" s="548">
        <v>2040</v>
      </c>
      <c r="G38" s="548">
        <v>1525</v>
      </c>
      <c r="H38" s="548">
        <v>2073</v>
      </c>
      <c r="I38" s="548">
        <v>1889</v>
      </c>
      <c r="J38" s="550">
        <v>1977</v>
      </c>
      <c r="K38" s="549">
        <v>63</v>
      </c>
      <c r="L38" s="380">
        <v>3.1866464339908953</v>
      </c>
    </row>
    <row r="39" spans="1:12" s="369" customFormat="1" ht="15.95" customHeight="1" x14ac:dyDescent="0.2">
      <c r="A39" s="381"/>
      <c r="B39" s="385"/>
      <c r="C39" s="382" t="s">
        <v>352</v>
      </c>
      <c r="D39" s="385"/>
      <c r="E39" s="383"/>
      <c r="F39" s="548">
        <v>539</v>
      </c>
      <c r="G39" s="548">
        <v>444</v>
      </c>
      <c r="H39" s="548">
        <v>675</v>
      </c>
      <c r="I39" s="548">
        <v>660</v>
      </c>
      <c r="J39" s="548">
        <v>555</v>
      </c>
      <c r="K39" s="549">
        <v>-16</v>
      </c>
      <c r="L39" s="380">
        <v>-2.8828828828828827</v>
      </c>
    </row>
    <row r="40" spans="1:12" s="369" customFormat="1" ht="15.95" customHeight="1" x14ac:dyDescent="0.2">
      <c r="A40" s="381"/>
      <c r="B40" s="384"/>
      <c r="C40" s="384" t="s">
        <v>107</v>
      </c>
      <c r="D40" s="385"/>
      <c r="E40" s="383"/>
      <c r="F40" s="548">
        <v>1690</v>
      </c>
      <c r="G40" s="548">
        <v>1299</v>
      </c>
      <c r="H40" s="548">
        <v>1919</v>
      </c>
      <c r="I40" s="548">
        <v>1506</v>
      </c>
      <c r="J40" s="548">
        <v>1743</v>
      </c>
      <c r="K40" s="549">
        <v>-53</v>
      </c>
      <c r="L40" s="380">
        <v>-3.0407343660355708</v>
      </c>
    </row>
    <row r="41" spans="1:12" s="369" customFormat="1" ht="24" customHeight="1" x14ac:dyDescent="0.2">
      <c r="A41" s="381"/>
      <c r="B41" s="385"/>
      <c r="C41" s="382" t="s">
        <v>352</v>
      </c>
      <c r="D41" s="385"/>
      <c r="E41" s="383"/>
      <c r="F41" s="548">
        <v>529</v>
      </c>
      <c r="G41" s="548">
        <v>440</v>
      </c>
      <c r="H41" s="548">
        <v>668</v>
      </c>
      <c r="I41" s="548">
        <v>482</v>
      </c>
      <c r="J41" s="550">
        <v>567</v>
      </c>
      <c r="K41" s="549">
        <v>-38</v>
      </c>
      <c r="L41" s="380">
        <v>-6.7019400352733687</v>
      </c>
    </row>
    <row r="42" spans="1:12" s="110" customFormat="1" ht="15" customHeight="1" x14ac:dyDescent="0.2">
      <c r="A42" s="381"/>
      <c r="B42" s="384" t="s">
        <v>113</v>
      </c>
      <c r="C42" s="384" t="s">
        <v>353</v>
      </c>
      <c r="D42" s="385"/>
      <c r="E42" s="383"/>
      <c r="F42" s="548">
        <v>705</v>
      </c>
      <c r="G42" s="548">
        <v>523</v>
      </c>
      <c r="H42" s="548">
        <v>951</v>
      </c>
      <c r="I42" s="548">
        <v>721</v>
      </c>
      <c r="J42" s="548">
        <v>685</v>
      </c>
      <c r="K42" s="549">
        <v>20</v>
      </c>
      <c r="L42" s="380">
        <v>2.9197080291970803</v>
      </c>
    </row>
    <row r="43" spans="1:12" s="110" customFormat="1" ht="15" customHeight="1" x14ac:dyDescent="0.2">
      <c r="A43" s="381"/>
      <c r="B43" s="385"/>
      <c r="C43" s="382" t="s">
        <v>352</v>
      </c>
      <c r="D43" s="385"/>
      <c r="E43" s="383"/>
      <c r="F43" s="548">
        <v>250</v>
      </c>
      <c r="G43" s="548">
        <v>234</v>
      </c>
      <c r="H43" s="548">
        <v>424</v>
      </c>
      <c r="I43" s="548">
        <v>338</v>
      </c>
      <c r="J43" s="548">
        <v>314</v>
      </c>
      <c r="K43" s="549">
        <v>-64</v>
      </c>
      <c r="L43" s="380">
        <v>-20.38216560509554</v>
      </c>
    </row>
    <row r="44" spans="1:12" s="110" customFormat="1" ht="15" customHeight="1" x14ac:dyDescent="0.2">
      <c r="A44" s="381"/>
      <c r="B44" s="384"/>
      <c r="C44" s="366" t="s">
        <v>109</v>
      </c>
      <c r="D44" s="385"/>
      <c r="E44" s="383"/>
      <c r="F44" s="548">
        <v>2528</v>
      </c>
      <c r="G44" s="548">
        <v>2012</v>
      </c>
      <c r="H44" s="548">
        <v>2668</v>
      </c>
      <c r="I44" s="548">
        <v>2337</v>
      </c>
      <c r="J44" s="550">
        <v>2585</v>
      </c>
      <c r="K44" s="549">
        <v>-57</v>
      </c>
      <c r="L44" s="380">
        <v>-2.2050290135396517</v>
      </c>
    </row>
    <row r="45" spans="1:12" s="110" customFormat="1" ht="15" customHeight="1" x14ac:dyDescent="0.2">
      <c r="A45" s="381"/>
      <c r="B45" s="385"/>
      <c r="C45" s="382" t="s">
        <v>352</v>
      </c>
      <c r="D45" s="385"/>
      <c r="E45" s="383"/>
      <c r="F45" s="548">
        <v>689</v>
      </c>
      <c r="G45" s="548">
        <v>575</v>
      </c>
      <c r="H45" s="548">
        <v>815</v>
      </c>
      <c r="I45" s="548">
        <v>712</v>
      </c>
      <c r="J45" s="548">
        <v>691</v>
      </c>
      <c r="K45" s="549">
        <v>-2</v>
      </c>
      <c r="L45" s="380">
        <v>-0.28943560057887119</v>
      </c>
    </row>
    <row r="46" spans="1:12" s="110" customFormat="1" ht="15" customHeight="1" x14ac:dyDescent="0.2">
      <c r="A46" s="381"/>
      <c r="B46" s="384"/>
      <c r="C46" s="366" t="s">
        <v>110</v>
      </c>
      <c r="D46" s="385"/>
      <c r="E46" s="383"/>
      <c r="F46" s="548">
        <v>434</v>
      </c>
      <c r="G46" s="548">
        <v>257</v>
      </c>
      <c r="H46" s="548">
        <v>329</v>
      </c>
      <c r="I46" s="548">
        <v>295</v>
      </c>
      <c r="J46" s="548">
        <v>377</v>
      </c>
      <c r="K46" s="549">
        <v>57</v>
      </c>
      <c r="L46" s="380">
        <v>15.119363395225465</v>
      </c>
    </row>
    <row r="47" spans="1:12" s="110" customFormat="1" ht="15" customHeight="1" x14ac:dyDescent="0.2">
      <c r="A47" s="381"/>
      <c r="B47" s="385"/>
      <c r="C47" s="382" t="s">
        <v>352</v>
      </c>
      <c r="D47" s="385"/>
      <c r="E47" s="383"/>
      <c r="F47" s="548">
        <v>104</v>
      </c>
      <c r="G47" s="548">
        <v>65</v>
      </c>
      <c r="H47" s="548">
        <v>84</v>
      </c>
      <c r="I47" s="548">
        <v>77</v>
      </c>
      <c r="J47" s="550">
        <v>88</v>
      </c>
      <c r="K47" s="549">
        <v>16</v>
      </c>
      <c r="L47" s="380">
        <v>18.181818181818183</v>
      </c>
    </row>
    <row r="48" spans="1:12" s="110" customFormat="1" ht="15" customHeight="1" x14ac:dyDescent="0.2">
      <c r="A48" s="381"/>
      <c r="B48" s="385"/>
      <c r="C48" s="366" t="s">
        <v>111</v>
      </c>
      <c r="D48" s="386"/>
      <c r="E48" s="387"/>
      <c r="F48" s="548">
        <v>63</v>
      </c>
      <c r="G48" s="548">
        <v>32</v>
      </c>
      <c r="H48" s="548">
        <v>44</v>
      </c>
      <c r="I48" s="548">
        <v>42</v>
      </c>
      <c r="J48" s="548">
        <v>73</v>
      </c>
      <c r="K48" s="549">
        <v>-10</v>
      </c>
      <c r="L48" s="380">
        <v>-13.698630136986301</v>
      </c>
    </row>
    <row r="49" spans="1:12" s="110" customFormat="1" ht="15" customHeight="1" x14ac:dyDescent="0.2">
      <c r="A49" s="381"/>
      <c r="B49" s="385"/>
      <c r="C49" s="382" t="s">
        <v>352</v>
      </c>
      <c r="D49" s="385"/>
      <c r="E49" s="383"/>
      <c r="F49" s="548">
        <v>25</v>
      </c>
      <c r="G49" s="548">
        <v>10</v>
      </c>
      <c r="H49" s="548">
        <v>20</v>
      </c>
      <c r="I49" s="548">
        <v>15</v>
      </c>
      <c r="J49" s="548">
        <v>29</v>
      </c>
      <c r="K49" s="549">
        <v>-4</v>
      </c>
      <c r="L49" s="380">
        <v>-13.793103448275861</v>
      </c>
    </row>
    <row r="50" spans="1:12" s="110" customFormat="1" ht="15" customHeight="1" x14ac:dyDescent="0.2">
      <c r="A50" s="381"/>
      <c r="B50" s="384" t="s">
        <v>113</v>
      </c>
      <c r="C50" s="382" t="s">
        <v>181</v>
      </c>
      <c r="D50" s="385"/>
      <c r="E50" s="383"/>
      <c r="F50" s="548">
        <v>2218</v>
      </c>
      <c r="G50" s="548">
        <v>1574</v>
      </c>
      <c r="H50" s="548">
        <v>2281</v>
      </c>
      <c r="I50" s="548">
        <v>2058</v>
      </c>
      <c r="J50" s="550">
        <v>2212</v>
      </c>
      <c r="K50" s="549">
        <v>6</v>
      </c>
      <c r="L50" s="380">
        <v>0.27124773960216997</v>
      </c>
    </row>
    <row r="51" spans="1:12" s="110" customFormat="1" ht="15" customHeight="1" x14ac:dyDescent="0.2">
      <c r="A51" s="381"/>
      <c r="B51" s="385"/>
      <c r="C51" s="382" t="s">
        <v>352</v>
      </c>
      <c r="D51" s="385"/>
      <c r="E51" s="383"/>
      <c r="F51" s="548">
        <v>596</v>
      </c>
      <c r="G51" s="548">
        <v>446</v>
      </c>
      <c r="H51" s="548">
        <v>706</v>
      </c>
      <c r="I51" s="548">
        <v>705</v>
      </c>
      <c r="J51" s="548">
        <v>618</v>
      </c>
      <c r="K51" s="549">
        <v>-22</v>
      </c>
      <c r="L51" s="380">
        <v>-3.5598705501618122</v>
      </c>
    </row>
    <row r="52" spans="1:12" s="110" customFormat="1" ht="15" customHeight="1" x14ac:dyDescent="0.2">
      <c r="A52" s="381"/>
      <c r="B52" s="384"/>
      <c r="C52" s="382" t="s">
        <v>182</v>
      </c>
      <c r="D52" s="385"/>
      <c r="E52" s="383"/>
      <c r="F52" s="548">
        <v>1512</v>
      </c>
      <c r="G52" s="548">
        <v>1250</v>
      </c>
      <c r="H52" s="548">
        <v>1711</v>
      </c>
      <c r="I52" s="548">
        <v>1337</v>
      </c>
      <c r="J52" s="548">
        <v>1508</v>
      </c>
      <c r="K52" s="549">
        <v>4</v>
      </c>
      <c r="L52" s="380">
        <v>0.26525198938992045</v>
      </c>
    </row>
    <row r="53" spans="1:12" s="269" customFormat="1" ht="11.25" customHeight="1" x14ac:dyDescent="0.2">
      <c r="A53" s="381"/>
      <c r="B53" s="385"/>
      <c r="C53" s="382" t="s">
        <v>352</v>
      </c>
      <c r="D53" s="385"/>
      <c r="E53" s="383"/>
      <c r="F53" s="548">
        <v>472</v>
      </c>
      <c r="G53" s="548">
        <v>438</v>
      </c>
      <c r="H53" s="548">
        <v>637</v>
      </c>
      <c r="I53" s="548">
        <v>437</v>
      </c>
      <c r="J53" s="550">
        <v>504</v>
      </c>
      <c r="K53" s="549">
        <v>-32</v>
      </c>
      <c r="L53" s="380">
        <v>-6.3492063492063489</v>
      </c>
    </row>
    <row r="54" spans="1:12" s="151" customFormat="1" ht="12.75" customHeight="1" x14ac:dyDescent="0.2">
      <c r="A54" s="381"/>
      <c r="B54" s="384" t="s">
        <v>113</v>
      </c>
      <c r="C54" s="384" t="s">
        <v>116</v>
      </c>
      <c r="D54" s="385"/>
      <c r="E54" s="383"/>
      <c r="F54" s="548">
        <v>3051</v>
      </c>
      <c r="G54" s="548">
        <v>2157</v>
      </c>
      <c r="H54" s="548">
        <v>3115</v>
      </c>
      <c r="I54" s="548">
        <v>2632</v>
      </c>
      <c r="J54" s="548">
        <v>3055</v>
      </c>
      <c r="K54" s="549">
        <v>-4</v>
      </c>
      <c r="L54" s="380">
        <v>-0.13093289689034371</v>
      </c>
    </row>
    <row r="55" spans="1:12" ht="11.25" x14ac:dyDescent="0.2">
      <c r="A55" s="381"/>
      <c r="B55" s="385"/>
      <c r="C55" s="382" t="s">
        <v>352</v>
      </c>
      <c r="D55" s="385"/>
      <c r="E55" s="383"/>
      <c r="F55" s="548">
        <v>837</v>
      </c>
      <c r="G55" s="548">
        <v>613</v>
      </c>
      <c r="H55" s="548">
        <v>927</v>
      </c>
      <c r="I55" s="548">
        <v>779</v>
      </c>
      <c r="J55" s="548">
        <v>854</v>
      </c>
      <c r="K55" s="549">
        <v>-17</v>
      </c>
      <c r="L55" s="380">
        <v>-1.9906323185011709</v>
      </c>
    </row>
    <row r="56" spans="1:12" ht="14.25" customHeight="1" x14ac:dyDescent="0.2">
      <c r="A56" s="381"/>
      <c r="B56" s="385"/>
      <c r="C56" s="384" t="s">
        <v>117</v>
      </c>
      <c r="D56" s="385"/>
      <c r="E56" s="383"/>
      <c r="F56" s="548">
        <v>677</v>
      </c>
      <c r="G56" s="548">
        <v>663</v>
      </c>
      <c r="H56" s="548">
        <v>876</v>
      </c>
      <c r="I56" s="548">
        <v>757</v>
      </c>
      <c r="J56" s="548">
        <v>655</v>
      </c>
      <c r="K56" s="549">
        <v>22</v>
      </c>
      <c r="L56" s="380">
        <v>3.3587786259541983</v>
      </c>
    </row>
    <row r="57" spans="1:12" ht="18.75" customHeight="1" x14ac:dyDescent="0.2">
      <c r="A57" s="388"/>
      <c r="B57" s="389"/>
      <c r="C57" s="390" t="s">
        <v>352</v>
      </c>
      <c r="D57" s="389"/>
      <c r="E57" s="391"/>
      <c r="F57" s="551">
        <v>230</v>
      </c>
      <c r="G57" s="552">
        <v>270</v>
      </c>
      <c r="H57" s="552">
        <v>415</v>
      </c>
      <c r="I57" s="552">
        <v>361</v>
      </c>
      <c r="J57" s="552">
        <v>265</v>
      </c>
      <c r="K57" s="553">
        <f t="shared" ref="K57" si="0">IF(OR(F57=".",J57=".")=TRUE,".",IF(OR(F57="*",J57="*")=TRUE,"*",IF(AND(F57="-",J57="-")=TRUE,"-",IF(AND(ISNUMBER(J57),ISNUMBER(F57))=TRUE,IF(F57-J57=0,0,F57-J57),IF(ISNUMBER(F57)=TRUE,F57,-J57)))))</f>
        <v>-35</v>
      </c>
      <c r="L57" s="392">
        <f t="shared" ref="L57" si="1">IF(K57 =".",".",IF(K57 ="*","*",IF(K57="-","-",IF(K57=0,0,IF(OR(J57="-",J57=".",F57="-",F57=".")=TRUE,"X",IF(J57=0,"0,0",IF(ABS(K57*100/J57)&gt;250,".X",(K57*100/J57))))))))</f>
        <v>-13.20754716981132</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3892</v>
      </c>
      <c r="E11" s="114">
        <v>2995</v>
      </c>
      <c r="F11" s="114">
        <v>5116</v>
      </c>
      <c r="G11" s="114">
        <v>3461</v>
      </c>
      <c r="H11" s="140">
        <v>3859</v>
      </c>
      <c r="I11" s="115">
        <v>33</v>
      </c>
      <c r="J11" s="116">
        <v>0.85514381964239439</v>
      </c>
    </row>
    <row r="12" spans="1:15" s="110" customFormat="1" ht="24.95" customHeight="1" x14ac:dyDescent="0.2">
      <c r="A12" s="193" t="s">
        <v>132</v>
      </c>
      <c r="B12" s="194" t="s">
        <v>133</v>
      </c>
      <c r="C12" s="113">
        <v>2.1582733812949639</v>
      </c>
      <c r="D12" s="115">
        <v>84</v>
      </c>
      <c r="E12" s="114">
        <v>82</v>
      </c>
      <c r="F12" s="114">
        <v>206</v>
      </c>
      <c r="G12" s="114">
        <v>139</v>
      </c>
      <c r="H12" s="140">
        <v>78</v>
      </c>
      <c r="I12" s="115">
        <v>6</v>
      </c>
      <c r="J12" s="116">
        <v>7.6923076923076925</v>
      </c>
    </row>
    <row r="13" spans="1:15" s="110" customFormat="1" ht="24.95" customHeight="1" x14ac:dyDescent="0.2">
      <c r="A13" s="193" t="s">
        <v>134</v>
      </c>
      <c r="B13" s="199" t="s">
        <v>214</v>
      </c>
      <c r="C13" s="113">
        <v>1.5159301130524152</v>
      </c>
      <c r="D13" s="115">
        <v>59</v>
      </c>
      <c r="E13" s="114">
        <v>34</v>
      </c>
      <c r="F13" s="114">
        <v>49</v>
      </c>
      <c r="G13" s="114">
        <v>43</v>
      </c>
      <c r="H13" s="140">
        <v>50</v>
      </c>
      <c r="I13" s="115">
        <v>9</v>
      </c>
      <c r="J13" s="116">
        <v>18</v>
      </c>
    </row>
    <row r="14" spans="1:15" s="287" customFormat="1" ht="24.95" customHeight="1" x14ac:dyDescent="0.2">
      <c r="A14" s="193" t="s">
        <v>215</v>
      </c>
      <c r="B14" s="199" t="s">
        <v>137</v>
      </c>
      <c r="C14" s="113">
        <v>8.9928057553956826</v>
      </c>
      <c r="D14" s="115">
        <v>350</v>
      </c>
      <c r="E14" s="114">
        <v>249</v>
      </c>
      <c r="F14" s="114">
        <v>476</v>
      </c>
      <c r="G14" s="114">
        <v>345</v>
      </c>
      <c r="H14" s="140">
        <v>458</v>
      </c>
      <c r="I14" s="115">
        <v>-108</v>
      </c>
      <c r="J14" s="116">
        <v>-23.580786026200872</v>
      </c>
      <c r="K14" s="110"/>
      <c r="L14" s="110"/>
      <c r="M14" s="110"/>
      <c r="N14" s="110"/>
      <c r="O14" s="110"/>
    </row>
    <row r="15" spans="1:15" s="110" customFormat="1" ht="24.95" customHeight="1" x14ac:dyDescent="0.2">
      <c r="A15" s="193" t="s">
        <v>216</v>
      </c>
      <c r="B15" s="199" t="s">
        <v>217</v>
      </c>
      <c r="C15" s="113">
        <v>2.9033915724563206</v>
      </c>
      <c r="D15" s="115">
        <v>113</v>
      </c>
      <c r="E15" s="114">
        <v>113</v>
      </c>
      <c r="F15" s="114">
        <v>173</v>
      </c>
      <c r="G15" s="114">
        <v>123</v>
      </c>
      <c r="H15" s="140">
        <v>117</v>
      </c>
      <c r="I15" s="115">
        <v>-4</v>
      </c>
      <c r="J15" s="116">
        <v>-3.4188034188034186</v>
      </c>
    </row>
    <row r="16" spans="1:15" s="287" customFormat="1" ht="24.95" customHeight="1" x14ac:dyDescent="0.2">
      <c r="A16" s="193" t="s">
        <v>218</v>
      </c>
      <c r="B16" s="199" t="s">
        <v>141</v>
      </c>
      <c r="C16" s="113">
        <v>4.7276464542651597</v>
      </c>
      <c r="D16" s="115">
        <v>184</v>
      </c>
      <c r="E16" s="114">
        <v>97</v>
      </c>
      <c r="F16" s="114">
        <v>232</v>
      </c>
      <c r="G16" s="114">
        <v>157</v>
      </c>
      <c r="H16" s="140">
        <v>260</v>
      </c>
      <c r="I16" s="115">
        <v>-76</v>
      </c>
      <c r="J16" s="116">
        <v>-29.23076923076923</v>
      </c>
      <c r="K16" s="110"/>
      <c r="L16" s="110"/>
      <c r="M16" s="110"/>
      <c r="N16" s="110"/>
      <c r="O16" s="110"/>
    </row>
    <row r="17" spans="1:15" s="110" customFormat="1" ht="24.95" customHeight="1" x14ac:dyDescent="0.2">
      <c r="A17" s="193" t="s">
        <v>142</v>
      </c>
      <c r="B17" s="199" t="s">
        <v>220</v>
      </c>
      <c r="C17" s="113">
        <v>1.3617677286742036</v>
      </c>
      <c r="D17" s="115">
        <v>53</v>
      </c>
      <c r="E17" s="114">
        <v>39</v>
      </c>
      <c r="F17" s="114">
        <v>71</v>
      </c>
      <c r="G17" s="114">
        <v>65</v>
      </c>
      <c r="H17" s="140">
        <v>81</v>
      </c>
      <c r="I17" s="115">
        <v>-28</v>
      </c>
      <c r="J17" s="116">
        <v>-34.567901234567898</v>
      </c>
    </row>
    <row r="18" spans="1:15" s="287" customFormat="1" ht="24.95" customHeight="1" x14ac:dyDescent="0.2">
      <c r="A18" s="201" t="s">
        <v>144</v>
      </c>
      <c r="B18" s="202" t="s">
        <v>145</v>
      </c>
      <c r="C18" s="113">
        <v>9.1726618705035978</v>
      </c>
      <c r="D18" s="115">
        <v>357</v>
      </c>
      <c r="E18" s="114">
        <v>192</v>
      </c>
      <c r="F18" s="114">
        <v>521</v>
      </c>
      <c r="G18" s="114">
        <v>318</v>
      </c>
      <c r="H18" s="140">
        <v>367</v>
      </c>
      <c r="I18" s="115">
        <v>-10</v>
      </c>
      <c r="J18" s="116">
        <v>-2.7247956403269753</v>
      </c>
      <c r="K18" s="110"/>
      <c r="L18" s="110"/>
      <c r="M18" s="110"/>
      <c r="N18" s="110"/>
      <c r="O18" s="110"/>
    </row>
    <row r="19" spans="1:15" s="110" customFormat="1" ht="24.95" customHeight="1" x14ac:dyDescent="0.2">
      <c r="A19" s="193" t="s">
        <v>146</v>
      </c>
      <c r="B19" s="199" t="s">
        <v>147</v>
      </c>
      <c r="C19" s="113">
        <v>17.394655704008223</v>
      </c>
      <c r="D19" s="115">
        <v>677</v>
      </c>
      <c r="E19" s="114">
        <v>465</v>
      </c>
      <c r="F19" s="114">
        <v>911</v>
      </c>
      <c r="G19" s="114">
        <v>597</v>
      </c>
      <c r="H19" s="140">
        <v>586</v>
      </c>
      <c r="I19" s="115">
        <v>91</v>
      </c>
      <c r="J19" s="116">
        <v>15.529010238907849</v>
      </c>
    </row>
    <row r="20" spans="1:15" s="287" customFormat="1" ht="24.95" customHeight="1" x14ac:dyDescent="0.2">
      <c r="A20" s="193" t="s">
        <v>148</v>
      </c>
      <c r="B20" s="199" t="s">
        <v>149</v>
      </c>
      <c r="C20" s="113">
        <v>6.2178828365878722</v>
      </c>
      <c r="D20" s="115">
        <v>242</v>
      </c>
      <c r="E20" s="114">
        <v>306</v>
      </c>
      <c r="F20" s="114">
        <v>236</v>
      </c>
      <c r="G20" s="114">
        <v>162</v>
      </c>
      <c r="H20" s="140">
        <v>199</v>
      </c>
      <c r="I20" s="115">
        <v>43</v>
      </c>
      <c r="J20" s="116">
        <v>21.608040201005025</v>
      </c>
      <c r="K20" s="110"/>
      <c r="L20" s="110"/>
      <c r="M20" s="110"/>
      <c r="N20" s="110"/>
      <c r="O20" s="110"/>
    </row>
    <row r="21" spans="1:15" s="110" customFormat="1" ht="24.95" customHeight="1" x14ac:dyDescent="0.2">
      <c r="A21" s="201" t="s">
        <v>150</v>
      </c>
      <c r="B21" s="202" t="s">
        <v>151</v>
      </c>
      <c r="C21" s="113">
        <v>6.9373072970195269</v>
      </c>
      <c r="D21" s="115">
        <v>270</v>
      </c>
      <c r="E21" s="114">
        <v>254</v>
      </c>
      <c r="F21" s="114">
        <v>346</v>
      </c>
      <c r="G21" s="114">
        <v>357</v>
      </c>
      <c r="H21" s="140">
        <v>282</v>
      </c>
      <c r="I21" s="115">
        <v>-12</v>
      </c>
      <c r="J21" s="116">
        <v>-4.2553191489361701</v>
      </c>
    </row>
    <row r="22" spans="1:15" s="110" customFormat="1" ht="24.95" customHeight="1" x14ac:dyDescent="0.2">
      <c r="A22" s="201" t="s">
        <v>152</v>
      </c>
      <c r="B22" s="199" t="s">
        <v>153</v>
      </c>
      <c r="C22" s="113">
        <v>1.104830421377184</v>
      </c>
      <c r="D22" s="115">
        <v>43</v>
      </c>
      <c r="E22" s="114">
        <v>30</v>
      </c>
      <c r="F22" s="114">
        <v>168</v>
      </c>
      <c r="G22" s="114">
        <v>32</v>
      </c>
      <c r="H22" s="140">
        <v>31</v>
      </c>
      <c r="I22" s="115">
        <v>12</v>
      </c>
      <c r="J22" s="116">
        <v>38.70967741935484</v>
      </c>
    </row>
    <row r="23" spans="1:15" s="110" customFormat="1" ht="24.95" customHeight="1" x14ac:dyDescent="0.2">
      <c r="A23" s="193" t="s">
        <v>154</v>
      </c>
      <c r="B23" s="199" t="s">
        <v>155</v>
      </c>
      <c r="C23" s="113">
        <v>1.2332990750256938</v>
      </c>
      <c r="D23" s="115">
        <v>48</v>
      </c>
      <c r="E23" s="114">
        <v>21</v>
      </c>
      <c r="F23" s="114">
        <v>55</v>
      </c>
      <c r="G23" s="114">
        <v>31</v>
      </c>
      <c r="H23" s="140">
        <v>59</v>
      </c>
      <c r="I23" s="115">
        <v>-11</v>
      </c>
      <c r="J23" s="116">
        <v>-18.64406779661017</v>
      </c>
    </row>
    <row r="24" spans="1:15" s="110" customFormat="1" ht="24.95" customHeight="1" x14ac:dyDescent="0.2">
      <c r="A24" s="193" t="s">
        <v>156</v>
      </c>
      <c r="B24" s="199" t="s">
        <v>221</v>
      </c>
      <c r="C24" s="113">
        <v>5.7297019527235351</v>
      </c>
      <c r="D24" s="115">
        <v>223</v>
      </c>
      <c r="E24" s="114">
        <v>138</v>
      </c>
      <c r="F24" s="114">
        <v>214</v>
      </c>
      <c r="G24" s="114">
        <v>204</v>
      </c>
      <c r="H24" s="140">
        <v>221</v>
      </c>
      <c r="I24" s="115">
        <v>2</v>
      </c>
      <c r="J24" s="116">
        <v>0.90497737556561086</v>
      </c>
    </row>
    <row r="25" spans="1:15" s="110" customFormat="1" ht="24.95" customHeight="1" x14ac:dyDescent="0.2">
      <c r="A25" s="193" t="s">
        <v>222</v>
      </c>
      <c r="B25" s="204" t="s">
        <v>159</v>
      </c>
      <c r="C25" s="113">
        <v>8.1963001027749236</v>
      </c>
      <c r="D25" s="115">
        <v>319</v>
      </c>
      <c r="E25" s="114">
        <v>210</v>
      </c>
      <c r="F25" s="114">
        <v>226</v>
      </c>
      <c r="G25" s="114">
        <v>230</v>
      </c>
      <c r="H25" s="140">
        <v>203</v>
      </c>
      <c r="I25" s="115">
        <v>116</v>
      </c>
      <c r="J25" s="116">
        <v>57.142857142857146</v>
      </c>
    </row>
    <row r="26" spans="1:15" s="110" customFormat="1" ht="24.95" customHeight="1" x14ac:dyDescent="0.2">
      <c r="A26" s="201">
        <v>782.78300000000002</v>
      </c>
      <c r="B26" s="203" t="s">
        <v>160</v>
      </c>
      <c r="C26" s="113">
        <v>2.8006166495375129</v>
      </c>
      <c r="D26" s="115">
        <v>109</v>
      </c>
      <c r="E26" s="114">
        <v>165</v>
      </c>
      <c r="F26" s="114">
        <v>159</v>
      </c>
      <c r="G26" s="114">
        <v>115</v>
      </c>
      <c r="H26" s="140">
        <v>90</v>
      </c>
      <c r="I26" s="115">
        <v>19</v>
      </c>
      <c r="J26" s="116">
        <v>21.111111111111111</v>
      </c>
    </row>
    <row r="27" spans="1:15" s="110" customFormat="1" ht="24.95" customHeight="1" x14ac:dyDescent="0.2">
      <c r="A27" s="193" t="s">
        <v>161</v>
      </c>
      <c r="B27" s="199" t="s">
        <v>162</v>
      </c>
      <c r="C27" s="113">
        <v>3.314491264131552</v>
      </c>
      <c r="D27" s="115">
        <v>129</v>
      </c>
      <c r="E27" s="114">
        <v>73</v>
      </c>
      <c r="F27" s="114">
        <v>191</v>
      </c>
      <c r="G27" s="114">
        <v>108</v>
      </c>
      <c r="H27" s="140">
        <v>145</v>
      </c>
      <c r="I27" s="115">
        <v>-16</v>
      </c>
      <c r="J27" s="116">
        <v>-11.03448275862069</v>
      </c>
    </row>
    <row r="28" spans="1:15" s="110" customFormat="1" ht="24.95" customHeight="1" x14ac:dyDescent="0.2">
      <c r="A28" s="193" t="s">
        <v>163</v>
      </c>
      <c r="B28" s="199" t="s">
        <v>164</v>
      </c>
      <c r="C28" s="113">
        <v>3.1860226104830422</v>
      </c>
      <c r="D28" s="115">
        <v>124</v>
      </c>
      <c r="E28" s="114">
        <v>76</v>
      </c>
      <c r="F28" s="114">
        <v>210</v>
      </c>
      <c r="G28" s="114">
        <v>65</v>
      </c>
      <c r="H28" s="140">
        <v>196</v>
      </c>
      <c r="I28" s="115">
        <v>-72</v>
      </c>
      <c r="J28" s="116">
        <v>-36.734693877551024</v>
      </c>
    </row>
    <row r="29" spans="1:15" s="110" customFormat="1" ht="24.95" customHeight="1" x14ac:dyDescent="0.2">
      <c r="A29" s="193">
        <v>86</v>
      </c>
      <c r="B29" s="199" t="s">
        <v>165</v>
      </c>
      <c r="C29" s="113">
        <v>6.4748201438848918</v>
      </c>
      <c r="D29" s="115">
        <v>252</v>
      </c>
      <c r="E29" s="114">
        <v>196</v>
      </c>
      <c r="F29" s="114">
        <v>352</v>
      </c>
      <c r="G29" s="114">
        <v>195</v>
      </c>
      <c r="H29" s="140">
        <v>239</v>
      </c>
      <c r="I29" s="115">
        <v>13</v>
      </c>
      <c r="J29" s="116">
        <v>5.4393305439330542</v>
      </c>
    </row>
    <row r="30" spans="1:15" s="110" customFormat="1" ht="24.95" customHeight="1" x14ac:dyDescent="0.2">
      <c r="A30" s="193">
        <v>87.88</v>
      </c>
      <c r="B30" s="204" t="s">
        <v>166</v>
      </c>
      <c r="C30" s="113">
        <v>10.688591983556012</v>
      </c>
      <c r="D30" s="115">
        <v>416</v>
      </c>
      <c r="E30" s="114">
        <v>336</v>
      </c>
      <c r="F30" s="114">
        <v>526</v>
      </c>
      <c r="G30" s="114">
        <v>339</v>
      </c>
      <c r="H30" s="140">
        <v>439</v>
      </c>
      <c r="I30" s="115">
        <v>-23</v>
      </c>
      <c r="J30" s="116">
        <v>-5.2391799544419131</v>
      </c>
    </row>
    <row r="31" spans="1:15" s="110" customFormat="1" ht="24.95" customHeight="1" x14ac:dyDescent="0.2">
      <c r="A31" s="193" t="s">
        <v>167</v>
      </c>
      <c r="B31" s="199" t="s">
        <v>168</v>
      </c>
      <c r="C31" s="113">
        <v>4.8818088386433711</v>
      </c>
      <c r="D31" s="115">
        <v>190</v>
      </c>
      <c r="E31" s="114">
        <v>168</v>
      </c>
      <c r="F31" s="114">
        <v>269</v>
      </c>
      <c r="G31" s="114">
        <v>180</v>
      </c>
      <c r="H31" s="140">
        <v>216</v>
      </c>
      <c r="I31" s="115">
        <v>-26</v>
      </c>
      <c r="J31" s="116">
        <v>-12.037037037037036</v>
      </c>
    </row>
    <row r="32" spans="1:15" s="110" customFormat="1" ht="24.95" customHeight="1" x14ac:dyDescent="0.2">
      <c r="A32" s="193"/>
      <c r="B32" s="204" t="s">
        <v>169</v>
      </c>
      <c r="C32" s="113">
        <v>0</v>
      </c>
      <c r="D32" s="115">
        <v>0</v>
      </c>
      <c r="E32" s="114">
        <v>0</v>
      </c>
      <c r="F32" s="114" t="s">
        <v>513</v>
      </c>
      <c r="G32" s="114" t="s">
        <v>513</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2.1582733812949639</v>
      </c>
      <c r="D34" s="115">
        <v>84</v>
      </c>
      <c r="E34" s="114">
        <v>82</v>
      </c>
      <c r="F34" s="114">
        <v>206</v>
      </c>
      <c r="G34" s="114">
        <v>139</v>
      </c>
      <c r="H34" s="140">
        <v>78</v>
      </c>
      <c r="I34" s="115">
        <v>6</v>
      </c>
      <c r="J34" s="116">
        <v>7.6923076923076925</v>
      </c>
    </row>
    <row r="35" spans="1:10" s="110" customFormat="1" ht="24.95" customHeight="1" x14ac:dyDescent="0.2">
      <c r="A35" s="292" t="s">
        <v>171</v>
      </c>
      <c r="B35" s="293" t="s">
        <v>172</v>
      </c>
      <c r="C35" s="113">
        <v>19.681397738951695</v>
      </c>
      <c r="D35" s="115">
        <v>766</v>
      </c>
      <c r="E35" s="114">
        <v>475</v>
      </c>
      <c r="F35" s="114">
        <v>1046</v>
      </c>
      <c r="G35" s="114">
        <v>706</v>
      </c>
      <c r="H35" s="140">
        <v>875</v>
      </c>
      <c r="I35" s="115">
        <v>-109</v>
      </c>
      <c r="J35" s="116">
        <v>-12.457142857142857</v>
      </c>
    </row>
    <row r="36" spans="1:10" s="110" customFormat="1" ht="24.95" customHeight="1" x14ac:dyDescent="0.2">
      <c r="A36" s="294" t="s">
        <v>173</v>
      </c>
      <c r="B36" s="295" t="s">
        <v>174</v>
      </c>
      <c r="C36" s="125">
        <v>78.160328879753337</v>
      </c>
      <c r="D36" s="143">
        <v>3042</v>
      </c>
      <c r="E36" s="144">
        <v>2438</v>
      </c>
      <c r="F36" s="144">
        <v>3863</v>
      </c>
      <c r="G36" s="144">
        <v>2615</v>
      </c>
      <c r="H36" s="145">
        <v>2906</v>
      </c>
      <c r="I36" s="143">
        <v>136</v>
      </c>
      <c r="J36" s="146">
        <v>4.6799724707501724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3892</v>
      </c>
      <c r="F11" s="264">
        <v>2995</v>
      </c>
      <c r="G11" s="264">
        <v>5116</v>
      </c>
      <c r="H11" s="264">
        <v>3461</v>
      </c>
      <c r="I11" s="265">
        <v>3859</v>
      </c>
      <c r="J11" s="263">
        <v>33</v>
      </c>
      <c r="K11" s="266">
        <v>0.85514381964239439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23.869475847893113</v>
      </c>
      <c r="E13" s="115">
        <v>929</v>
      </c>
      <c r="F13" s="114">
        <v>867</v>
      </c>
      <c r="G13" s="114">
        <v>1345</v>
      </c>
      <c r="H13" s="114">
        <v>1067</v>
      </c>
      <c r="I13" s="140">
        <v>987</v>
      </c>
      <c r="J13" s="115">
        <v>-58</v>
      </c>
      <c r="K13" s="116">
        <v>-5.8763931104356635</v>
      </c>
    </row>
    <row r="14" spans="1:15" ht="15.95" customHeight="1" x14ac:dyDescent="0.2">
      <c r="A14" s="306" t="s">
        <v>230</v>
      </c>
      <c r="B14" s="307"/>
      <c r="C14" s="308"/>
      <c r="D14" s="113">
        <v>60.739979445015415</v>
      </c>
      <c r="E14" s="115">
        <v>2364</v>
      </c>
      <c r="F14" s="114">
        <v>1658</v>
      </c>
      <c r="G14" s="114">
        <v>3079</v>
      </c>
      <c r="H14" s="114">
        <v>1916</v>
      </c>
      <c r="I14" s="140">
        <v>2271</v>
      </c>
      <c r="J14" s="115">
        <v>93</v>
      </c>
      <c r="K14" s="116">
        <v>4.0951122853368558</v>
      </c>
    </row>
    <row r="15" spans="1:15" ht="15.95" customHeight="1" x14ac:dyDescent="0.2">
      <c r="A15" s="306" t="s">
        <v>231</v>
      </c>
      <c r="B15" s="307"/>
      <c r="C15" s="308"/>
      <c r="D15" s="113">
        <v>7.0914696813977391</v>
      </c>
      <c r="E15" s="115">
        <v>276</v>
      </c>
      <c r="F15" s="114">
        <v>224</v>
      </c>
      <c r="G15" s="114">
        <v>333</v>
      </c>
      <c r="H15" s="114">
        <v>234</v>
      </c>
      <c r="I15" s="140">
        <v>277</v>
      </c>
      <c r="J15" s="115">
        <v>-1</v>
      </c>
      <c r="K15" s="116">
        <v>-0.36101083032490977</v>
      </c>
    </row>
    <row r="16" spans="1:15" ht="15.95" customHeight="1" x14ac:dyDescent="0.2">
      <c r="A16" s="306" t="s">
        <v>232</v>
      </c>
      <c r="B16" s="307"/>
      <c r="C16" s="308"/>
      <c r="D16" s="113">
        <v>7.9136690647482011</v>
      </c>
      <c r="E16" s="115">
        <v>308</v>
      </c>
      <c r="F16" s="114">
        <v>227</v>
      </c>
      <c r="G16" s="114">
        <v>336</v>
      </c>
      <c r="H16" s="114">
        <v>239</v>
      </c>
      <c r="I16" s="140">
        <v>321</v>
      </c>
      <c r="J16" s="115">
        <v>-13</v>
      </c>
      <c r="K16" s="116">
        <v>-4.0498442367601246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1.5930113052415211</v>
      </c>
      <c r="E18" s="115">
        <v>62</v>
      </c>
      <c r="F18" s="114">
        <v>73</v>
      </c>
      <c r="G18" s="114">
        <v>216</v>
      </c>
      <c r="H18" s="114">
        <v>127</v>
      </c>
      <c r="I18" s="140">
        <v>105</v>
      </c>
      <c r="J18" s="115">
        <v>-43</v>
      </c>
      <c r="K18" s="116">
        <v>-40.952380952380949</v>
      </c>
    </row>
    <row r="19" spans="1:11" ht="14.1" customHeight="1" x14ac:dyDescent="0.2">
      <c r="A19" s="306" t="s">
        <v>235</v>
      </c>
      <c r="B19" s="307" t="s">
        <v>236</v>
      </c>
      <c r="C19" s="308"/>
      <c r="D19" s="113">
        <v>1.4131551901336075</v>
      </c>
      <c r="E19" s="115">
        <v>55</v>
      </c>
      <c r="F19" s="114">
        <v>62</v>
      </c>
      <c r="G19" s="114">
        <v>190</v>
      </c>
      <c r="H19" s="114">
        <v>111</v>
      </c>
      <c r="I19" s="140">
        <v>56</v>
      </c>
      <c r="J19" s="115">
        <v>-1</v>
      </c>
      <c r="K19" s="116">
        <v>-1.7857142857142858</v>
      </c>
    </row>
    <row r="20" spans="1:11" ht="14.1" customHeight="1" x14ac:dyDescent="0.2">
      <c r="A20" s="306">
        <v>12</v>
      </c>
      <c r="B20" s="307" t="s">
        <v>237</v>
      </c>
      <c r="C20" s="308"/>
      <c r="D20" s="113">
        <v>2.646454265159301</v>
      </c>
      <c r="E20" s="115">
        <v>103</v>
      </c>
      <c r="F20" s="114">
        <v>54</v>
      </c>
      <c r="G20" s="114">
        <v>91</v>
      </c>
      <c r="H20" s="114">
        <v>83</v>
      </c>
      <c r="I20" s="140">
        <v>96</v>
      </c>
      <c r="J20" s="115">
        <v>7</v>
      </c>
      <c r="K20" s="116">
        <v>7.291666666666667</v>
      </c>
    </row>
    <row r="21" spans="1:11" ht="14.1" customHeight="1" x14ac:dyDescent="0.2">
      <c r="A21" s="306">
        <v>21</v>
      </c>
      <c r="B21" s="307" t="s">
        <v>238</v>
      </c>
      <c r="C21" s="308"/>
      <c r="D21" s="113">
        <v>7.7081192189105863E-2</v>
      </c>
      <c r="E21" s="115">
        <v>3</v>
      </c>
      <c r="F21" s="114" t="s">
        <v>513</v>
      </c>
      <c r="G21" s="114">
        <v>7</v>
      </c>
      <c r="H21" s="114">
        <v>7</v>
      </c>
      <c r="I21" s="140">
        <v>10</v>
      </c>
      <c r="J21" s="115">
        <v>-7</v>
      </c>
      <c r="K21" s="116">
        <v>-70</v>
      </c>
    </row>
    <row r="22" spans="1:11" ht="14.1" customHeight="1" x14ac:dyDescent="0.2">
      <c r="A22" s="306">
        <v>22</v>
      </c>
      <c r="B22" s="307" t="s">
        <v>239</v>
      </c>
      <c r="C22" s="308"/>
      <c r="D22" s="113">
        <v>0.95066803699897229</v>
      </c>
      <c r="E22" s="115">
        <v>37</v>
      </c>
      <c r="F22" s="114">
        <v>31</v>
      </c>
      <c r="G22" s="114">
        <v>64</v>
      </c>
      <c r="H22" s="114">
        <v>33</v>
      </c>
      <c r="I22" s="140">
        <v>30</v>
      </c>
      <c r="J22" s="115">
        <v>7</v>
      </c>
      <c r="K22" s="116">
        <v>23.333333333333332</v>
      </c>
    </row>
    <row r="23" spans="1:11" ht="14.1" customHeight="1" x14ac:dyDescent="0.2">
      <c r="A23" s="306">
        <v>23</v>
      </c>
      <c r="B23" s="307" t="s">
        <v>240</v>
      </c>
      <c r="C23" s="308"/>
      <c r="D23" s="113">
        <v>0.25693730729701952</v>
      </c>
      <c r="E23" s="115">
        <v>10</v>
      </c>
      <c r="F23" s="114">
        <v>7</v>
      </c>
      <c r="G23" s="114">
        <v>29</v>
      </c>
      <c r="H23" s="114">
        <v>8</v>
      </c>
      <c r="I23" s="140">
        <v>6</v>
      </c>
      <c r="J23" s="115">
        <v>4</v>
      </c>
      <c r="K23" s="116">
        <v>66.666666666666671</v>
      </c>
    </row>
    <row r="24" spans="1:11" ht="14.1" customHeight="1" x14ac:dyDescent="0.2">
      <c r="A24" s="306">
        <v>24</v>
      </c>
      <c r="B24" s="307" t="s">
        <v>241</v>
      </c>
      <c r="C24" s="308"/>
      <c r="D24" s="113">
        <v>2.5179856115107913</v>
      </c>
      <c r="E24" s="115">
        <v>98</v>
      </c>
      <c r="F24" s="114">
        <v>47</v>
      </c>
      <c r="G24" s="114">
        <v>113</v>
      </c>
      <c r="H24" s="114">
        <v>85</v>
      </c>
      <c r="I24" s="140">
        <v>123</v>
      </c>
      <c r="J24" s="115">
        <v>-25</v>
      </c>
      <c r="K24" s="116">
        <v>-20.325203252032519</v>
      </c>
    </row>
    <row r="25" spans="1:11" ht="14.1" customHeight="1" x14ac:dyDescent="0.2">
      <c r="A25" s="306">
        <v>25</v>
      </c>
      <c r="B25" s="307" t="s">
        <v>242</v>
      </c>
      <c r="C25" s="308"/>
      <c r="D25" s="113">
        <v>4.5220966084275434</v>
      </c>
      <c r="E25" s="115">
        <v>176</v>
      </c>
      <c r="F25" s="114">
        <v>102</v>
      </c>
      <c r="G25" s="114">
        <v>169</v>
      </c>
      <c r="H25" s="114">
        <v>108</v>
      </c>
      <c r="I25" s="140">
        <v>134</v>
      </c>
      <c r="J25" s="115">
        <v>42</v>
      </c>
      <c r="K25" s="116">
        <v>31.343283582089551</v>
      </c>
    </row>
    <row r="26" spans="1:11" ht="14.1" customHeight="1" x14ac:dyDescent="0.2">
      <c r="A26" s="306">
        <v>26</v>
      </c>
      <c r="B26" s="307" t="s">
        <v>243</v>
      </c>
      <c r="C26" s="308"/>
      <c r="D26" s="113">
        <v>2.5693730729701953</v>
      </c>
      <c r="E26" s="115">
        <v>100</v>
      </c>
      <c r="F26" s="114">
        <v>44</v>
      </c>
      <c r="G26" s="114">
        <v>123</v>
      </c>
      <c r="H26" s="114">
        <v>57</v>
      </c>
      <c r="I26" s="140">
        <v>127</v>
      </c>
      <c r="J26" s="115">
        <v>-27</v>
      </c>
      <c r="K26" s="116">
        <v>-21.259842519685041</v>
      </c>
    </row>
    <row r="27" spans="1:11" ht="14.1" customHeight="1" x14ac:dyDescent="0.2">
      <c r="A27" s="306">
        <v>27</v>
      </c>
      <c r="B27" s="307" t="s">
        <v>244</v>
      </c>
      <c r="C27" s="308"/>
      <c r="D27" s="113">
        <v>0.8221993833504625</v>
      </c>
      <c r="E27" s="115">
        <v>32</v>
      </c>
      <c r="F27" s="114">
        <v>34</v>
      </c>
      <c r="G27" s="114">
        <v>46</v>
      </c>
      <c r="H27" s="114">
        <v>36</v>
      </c>
      <c r="I27" s="140">
        <v>51</v>
      </c>
      <c r="J27" s="115">
        <v>-19</v>
      </c>
      <c r="K27" s="116">
        <v>-37.254901960784316</v>
      </c>
    </row>
    <row r="28" spans="1:11" ht="14.1" customHeight="1" x14ac:dyDescent="0.2">
      <c r="A28" s="306">
        <v>28</v>
      </c>
      <c r="B28" s="307" t="s">
        <v>245</v>
      </c>
      <c r="C28" s="308"/>
      <c r="D28" s="113">
        <v>0.12846865364850976</v>
      </c>
      <c r="E28" s="115">
        <v>5</v>
      </c>
      <c r="F28" s="114">
        <v>14</v>
      </c>
      <c r="G28" s="114">
        <v>7</v>
      </c>
      <c r="H28" s="114">
        <v>9</v>
      </c>
      <c r="I28" s="140">
        <v>13</v>
      </c>
      <c r="J28" s="115">
        <v>-8</v>
      </c>
      <c r="K28" s="116">
        <v>-61.53846153846154</v>
      </c>
    </row>
    <row r="29" spans="1:11" ht="14.1" customHeight="1" x14ac:dyDescent="0.2">
      <c r="A29" s="306">
        <v>29</v>
      </c>
      <c r="B29" s="307" t="s">
        <v>246</v>
      </c>
      <c r="C29" s="308"/>
      <c r="D29" s="113">
        <v>3.6742034943473794</v>
      </c>
      <c r="E29" s="115">
        <v>143</v>
      </c>
      <c r="F29" s="114">
        <v>157</v>
      </c>
      <c r="G29" s="114">
        <v>200</v>
      </c>
      <c r="H29" s="114">
        <v>164</v>
      </c>
      <c r="I29" s="140">
        <v>123</v>
      </c>
      <c r="J29" s="115">
        <v>20</v>
      </c>
      <c r="K29" s="116">
        <v>16.260162601626018</v>
      </c>
    </row>
    <row r="30" spans="1:11" ht="14.1" customHeight="1" x14ac:dyDescent="0.2">
      <c r="A30" s="306" t="s">
        <v>247</v>
      </c>
      <c r="B30" s="307" t="s">
        <v>248</v>
      </c>
      <c r="C30" s="308"/>
      <c r="D30" s="113" t="s">
        <v>513</v>
      </c>
      <c r="E30" s="115" t="s">
        <v>513</v>
      </c>
      <c r="F30" s="114">
        <v>67</v>
      </c>
      <c r="G30" s="114" t="s">
        <v>513</v>
      </c>
      <c r="H30" s="114">
        <v>39</v>
      </c>
      <c r="I30" s="140" t="s">
        <v>513</v>
      </c>
      <c r="J30" s="115" t="s">
        <v>513</v>
      </c>
      <c r="K30" s="116" t="s">
        <v>513</v>
      </c>
    </row>
    <row r="31" spans="1:11" ht="14.1" customHeight="1" x14ac:dyDescent="0.2">
      <c r="A31" s="306" t="s">
        <v>249</v>
      </c>
      <c r="B31" s="307" t="s">
        <v>250</v>
      </c>
      <c r="C31" s="308"/>
      <c r="D31" s="113">
        <v>2.7749229188078108</v>
      </c>
      <c r="E31" s="115">
        <v>108</v>
      </c>
      <c r="F31" s="114">
        <v>90</v>
      </c>
      <c r="G31" s="114">
        <v>110</v>
      </c>
      <c r="H31" s="114">
        <v>125</v>
      </c>
      <c r="I31" s="140">
        <v>76</v>
      </c>
      <c r="J31" s="115">
        <v>32</v>
      </c>
      <c r="K31" s="116">
        <v>42.10526315789474</v>
      </c>
    </row>
    <row r="32" spans="1:11" ht="14.1" customHeight="1" x14ac:dyDescent="0.2">
      <c r="A32" s="306">
        <v>31</v>
      </c>
      <c r="B32" s="307" t="s">
        <v>251</v>
      </c>
      <c r="C32" s="308"/>
      <c r="D32" s="113">
        <v>0.25693730729701952</v>
      </c>
      <c r="E32" s="115">
        <v>10</v>
      </c>
      <c r="F32" s="114">
        <v>9</v>
      </c>
      <c r="G32" s="114">
        <v>17</v>
      </c>
      <c r="H32" s="114">
        <v>18</v>
      </c>
      <c r="I32" s="140">
        <v>11</v>
      </c>
      <c r="J32" s="115">
        <v>-1</v>
      </c>
      <c r="K32" s="116">
        <v>-9.0909090909090917</v>
      </c>
    </row>
    <row r="33" spans="1:11" ht="14.1" customHeight="1" x14ac:dyDescent="0.2">
      <c r="A33" s="306">
        <v>32</v>
      </c>
      <c r="B33" s="307" t="s">
        <v>252</v>
      </c>
      <c r="C33" s="308"/>
      <c r="D33" s="113">
        <v>3.9825282631038026</v>
      </c>
      <c r="E33" s="115">
        <v>155</v>
      </c>
      <c r="F33" s="114">
        <v>93</v>
      </c>
      <c r="G33" s="114">
        <v>230</v>
      </c>
      <c r="H33" s="114">
        <v>178</v>
      </c>
      <c r="I33" s="140">
        <v>137</v>
      </c>
      <c r="J33" s="115">
        <v>18</v>
      </c>
      <c r="K33" s="116">
        <v>13.138686131386862</v>
      </c>
    </row>
    <row r="34" spans="1:11" ht="14.1" customHeight="1" x14ac:dyDescent="0.2">
      <c r="A34" s="306">
        <v>33</v>
      </c>
      <c r="B34" s="307" t="s">
        <v>253</v>
      </c>
      <c r="C34" s="308"/>
      <c r="D34" s="113">
        <v>1.9270298047276464</v>
      </c>
      <c r="E34" s="115">
        <v>75</v>
      </c>
      <c r="F34" s="114">
        <v>45</v>
      </c>
      <c r="G34" s="114">
        <v>118</v>
      </c>
      <c r="H34" s="114">
        <v>66</v>
      </c>
      <c r="I34" s="140">
        <v>106</v>
      </c>
      <c r="J34" s="115">
        <v>-31</v>
      </c>
      <c r="K34" s="116">
        <v>-29.245283018867923</v>
      </c>
    </row>
    <row r="35" spans="1:11" ht="14.1" customHeight="1" x14ac:dyDescent="0.2">
      <c r="A35" s="306">
        <v>34</v>
      </c>
      <c r="B35" s="307" t="s">
        <v>254</v>
      </c>
      <c r="C35" s="308"/>
      <c r="D35" s="113">
        <v>3.2631038026721479</v>
      </c>
      <c r="E35" s="115">
        <v>127</v>
      </c>
      <c r="F35" s="114">
        <v>80</v>
      </c>
      <c r="G35" s="114">
        <v>133</v>
      </c>
      <c r="H35" s="114">
        <v>72</v>
      </c>
      <c r="I35" s="140">
        <v>89</v>
      </c>
      <c r="J35" s="115">
        <v>38</v>
      </c>
      <c r="K35" s="116">
        <v>42.696629213483149</v>
      </c>
    </row>
    <row r="36" spans="1:11" ht="14.1" customHeight="1" x14ac:dyDescent="0.2">
      <c r="A36" s="306">
        <v>41</v>
      </c>
      <c r="B36" s="307" t="s">
        <v>255</v>
      </c>
      <c r="C36" s="308"/>
      <c r="D36" s="113">
        <v>0.6166495375128469</v>
      </c>
      <c r="E36" s="115">
        <v>24</v>
      </c>
      <c r="F36" s="114">
        <v>20</v>
      </c>
      <c r="G36" s="114">
        <v>34</v>
      </c>
      <c r="H36" s="114">
        <v>19</v>
      </c>
      <c r="I36" s="140">
        <v>26</v>
      </c>
      <c r="J36" s="115">
        <v>-2</v>
      </c>
      <c r="K36" s="116">
        <v>-7.6923076923076925</v>
      </c>
    </row>
    <row r="37" spans="1:11" ht="14.1" customHeight="1" x14ac:dyDescent="0.2">
      <c r="A37" s="306">
        <v>42</v>
      </c>
      <c r="B37" s="307" t="s">
        <v>256</v>
      </c>
      <c r="C37" s="308"/>
      <c r="D37" s="113">
        <v>0.41109969167523125</v>
      </c>
      <c r="E37" s="115">
        <v>16</v>
      </c>
      <c r="F37" s="114">
        <v>14</v>
      </c>
      <c r="G37" s="114">
        <v>10</v>
      </c>
      <c r="H37" s="114">
        <v>12</v>
      </c>
      <c r="I37" s="140">
        <v>19</v>
      </c>
      <c r="J37" s="115">
        <v>-3</v>
      </c>
      <c r="K37" s="116">
        <v>-15.789473684210526</v>
      </c>
    </row>
    <row r="38" spans="1:11" ht="14.1" customHeight="1" x14ac:dyDescent="0.2">
      <c r="A38" s="306">
        <v>43</v>
      </c>
      <c r="B38" s="307" t="s">
        <v>257</v>
      </c>
      <c r="C38" s="308"/>
      <c r="D38" s="113">
        <v>0.69373072970195271</v>
      </c>
      <c r="E38" s="115">
        <v>27</v>
      </c>
      <c r="F38" s="114">
        <v>14</v>
      </c>
      <c r="G38" s="114">
        <v>57</v>
      </c>
      <c r="H38" s="114">
        <v>16</v>
      </c>
      <c r="I38" s="140">
        <v>20</v>
      </c>
      <c r="J38" s="115">
        <v>7</v>
      </c>
      <c r="K38" s="116">
        <v>35</v>
      </c>
    </row>
    <row r="39" spans="1:11" ht="14.1" customHeight="1" x14ac:dyDescent="0.2">
      <c r="A39" s="306">
        <v>51</v>
      </c>
      <c r="B39" s="307" t="s">
        <v>258</v>
      </c>
      <c r="C39" s="308"/>
      <c r="D39" s="113">
        <v>4.9845837615621784</v>
      </c>
      <c r="E39" s="115">
        <v>194</v>
      </c>
      <c r="F39" s="114">
        <v>241</v>
      </c>
      <c r="G39" s="114">
        <v>354</v>
      </c>
      <c r="H39" s="114">
        <v>309</v>
      </c>
      <c r="I39" s="140">
        <v>219</v>
      </c>
      <c r="J39" s="115">
        <v>-25</v>
      </c>
      <c r="K39" s="116">
        <v>-11.415525114155251</v>
      </c>
    </row>
    <row r="40" spans="1:11" ht="14.1" customHeight="1" x14ac:dyDescent="0.2">
      <c r="A40" s="306" t="s">
        <v>259</v>
      </c>
      <c r="B40" s="307" t="s">
        <v>260</v>
      </c>
      <c r="C40" s="308"/>
      <c r="D40" s="113">
        <v>4.4450154162384381</v>
      </c>
      <c r="E40" s="115">
        <v>173</v>
      </c>
      <c r="F40" s="114">
        <v>220</v>
      </c>
      <c r="G40" s="114">
        <v>325</v>
      </c>
      <c r="H40" s="114">
        <v>288</v>
      </c>
      <c r="I40" s="140">
        <v>192</v>
      </c>
      <c r="J40" s="115">
        <v>-19</v>
      </c>
      <c r="K40" s="116">
        <v>-9.8958333333333339</v>
      </c>
    </row>
    <row r="41" spans="1:11" ht="14.1" customHeight="1" x14ac:dyDescent="0.2">
      <c r="A41" s="306"/>
      <c r="B41" s="307" t="s">
        <v>261</v>
      </c>
      <c r="C41" s="308"/>
      <c r="D41" s="113">
        <v>3.4172661870503598</v>
      </c>
      <c r="E41" s="115">
        <v>133</v>
      </c>
      <c r="F41" s="114">
        <v>177</v>
      </c>
      <c r="G41" s="114">
        <v>281</v>
      </c>
      <c r="H41" s="114">
        <v>261</v>
      </c>
      <c r="I41" s="140">
        <v>160</v>
      </c>
      <c r="J41" s="115">
        <v>-27</v>
      </c>
      <c r="K41" s="116">
        <v>-16.875</v>
      </c>
    </row>
    <row r="42" spans="1:11" ht="14.1" customHeight="1" x14ac:dyDescent="0.2">
      <c r="A42" s="306">
        <v>52</v>
      </c>
      <c r="B42" s="307" t="s">
        <v>262</v>
      </c>
      <c r="C42" s="308"/>
      <c r="D42" s="113">
        <v>6.4748201438848918</v>
      </c>
      <c r="E42" s="115">
        <v>252</v>
      </c>
      <c r="F42" s="114">
        <v>254</v>
      </c>
      <c r="G42" s="114">
        <v>208</v>
      </c>
      <c r="H42" s="114">
        <v>159</v>
      </c>
      <c r="I42" s="140">
        <v>212</v>
      </c>
      <c r="J42" s="115">
        <v>40</v>
      </c>
      <c r="K42" s="116">
        <v>18.867924528301888</v>
      </c>
    </row>
    <row r="43" spans="1:11" ht="14.1" customHeight="1" x14ac:dyDescent="0.2">
      <c r="A43" s="306" t="s">
        <v>263</v>
      </c>
      <c r="B43" s="307" t="s">
        <v>264</v>
      </c>
      <c r="C43" s="308"/>
      <c r="D43" s="113">
        <v>5.4470709146968144</v>
      </c>
      <c r="E43" s="115">
        <v>212</v>
      </c>
      <c r="F43" s="114">
        <v>241</v>
      </c>
      <c r="G43" s="114">
        <v>186</v>
      </c>
      <c r="H43" s="114">
        <v>134</v>
      </c>
      <c r="I43" s="140">
        <v>181</v>
      </c>
      <c r="J43" s="115">
        <v>31</v>
      </c>
      <c r="K43" s="116">
        <v>17.127071823204421</v>
      </c>
    </row>
    <row r="44" spans="1:11" ht="14.1" customHeight="1" x14ac:dyDescent="0.2">
      <c r="A44" s="306">
        <v>53</v>
      </c>
      <c r="B44" s="307" t="s">
        <v>265</v>
      </c>
      <c r="C44" s="308"/>
      <c r="D44" s="113">
        <v>3.5200411099691675</v>
      </c>
      <c r="E44" s="115">
        <v>137</v>
      </c>
      <c r="F44" s="114">
        <v>51</v>
      </c>
      <c r="G44" s="114">
        <v>52</v>
      </c>
      <c r="H44" s="114">
        <v>46</v>
      </c>
      <c r="I44" s="140">
        <v>45</v>
      </c>
      <c r="J44" s="115">
        <v>92</v>
      </c>
      <c r="K44" s="116">
        <v>204.44444444444446</v>
      </c>
    </row>
    <row r="45" spans="1:11" ht="14.1" customHeight="1" x14ac:dyDescent="0.2">
      <c r="A45" s="306" t="s">
        <v>266</v>
      </c>
      <c r="B45" s="307" t="s">
        <v>267</v>
      </c>
      <c r="C45" s="308"/>
      <c r="D45" s="113">
        <v>3.3658787255909557</v>
      </c>
      <c r="E45" s="115">
        <v>131</v>
      </c>
      <c r="F45" s="114">
        <v>50</v>
      </c>
      <c r="G45" s="114">
        <v>48</v>
      </c>
      <c r="H45" s="114">
        <v>45</v>
      </c>
      <c r="I45" s="140">
        <v>43</v>
      </c>
      <c r="J45" s="115">
        <v>88</v>
      </c>
      <c r="K45" s="116">
        <v>204.65116279069767</v>
      </c>
    </row>
    <row r="46" spans="1:11" ht="14.1" customHeight="1" x14ac:dyDescent="0.2">
      <c r="A46" s="306">
        <v>54</v>
      </c>
      <c r="B46" s="307" t="s">
        <v>268</v>
      </c>
      <c r="C46" s="308"/>
      <c r="D46" s="113">
        <v>3.7769784172661871</v>
      </c>
      <c r="E46" s="115">
        <v>147</v>
      </c>
      <c r="F46" s="114">
        <v>94</v>
      </c>
      <c r="G46" s="114">
        <v>112</v>
      </c>
      <c r="H46" s="114">
        <v>123</v>
      </c>
      <c r="I46" s="140">
        <v>121</v>
      </c>
      <c r="J46" s="115">
        <v>26</v>
      </c>
      <c r="K46" s="116">
        <v>21.487603305785125</v>
      </c>
    </row>
    <row r="47" spans="1:11" ht="14.1" customHeight="1" x14ac:dyDescent="0.2">
      <c r="A47" s="306">
        <v>61</v>
      </c>
      <c r="B47" s="307" t="s">
        <v>269</v>
      </c>
      <c r="C47" s="308"/>
      <c r="D47" s="113">
        <v>2.5436793422404933</v>
      </c>
      <c r="E47" s="115">
        <v>99</v>
      </c>
      <c r="F47" s="114">
        <v>57</v>
      </c>
      <c r="G47" s="114">
        <v>120</v>
      </c>
      <c r="H47" s="114">
        <v>86</v>
      </c>
      <c r="I47" s="140">
        <v>83</v>
      </c>
      <c r="J47" s="115">
        <v>16</v>
      </c>
      <c r="K47" s="116">
        <v>19.277108433734941</v>
      </c>
    </row>
    <row r="48" spans="1:11" ht="14.1" customHeight="1" x14ac:dyDescent="0.2">
      <c r="A48" s="306">
        <v>62</v>
      </c>
      <c r="B48" s="307" t="s">
        <v>270</v>
      </c>
      <c r="C48" s="308"/>
      <c r="D48" s="113">
        <v>9.660842754367934</v>
      </c>
      <c r="E48" s="115">
        <v>376</v>
      </c>
      <c r="F48" s="114">
        <v>290</v>
      </c>
      <c r="G48" s="114">
        <v>489</v>
      </c>
      <c r="H48" s="114">
        <v>367</v>
      </c>
      <c r="I48" s="140">
        <v>345</v>
      </c>
      <c r="J48" s="115">
        <v>31</v>
      </c>
      <c r="K48" s="116">
        <v>8.9855072463768124</v>
      </c>
    </row>
    <row r="49" spans="1:11" ht="14.1" customHeight="1" x14ac:dyDescent="0.2">
      <c r="A49" s="306">
        <v>63</v>
      </c>
      <c r="B49" s="307" t="s">
        <v>271</v>
      </c>
      <c r="C49" s="308"/>
      <c r="D49" s="113">
        <v>3.5971223021582732</v>
      </c>
      <c r="E49" s="115">
        <v>140</v>
      </c>
      <c r="F49" s="114">
        <v>118</v>
      </c>
      <c r="G49" s="114">
        <v>162</v>
      </c>
      <c r="H49" s="114">
        <v>177</v>
      </c>
      <c r="I49" s="140">
        <v>132</v>
      </c>
      <c r="J49" s="115">
        <v>8</v>
      </c>
      <c r="K49" s="116">
        <v>6.0606060606060606</v>
      </c>
    </row>
    <row r="50" spans="1:11" ht="14.1" customHeight="1" x14ac:dyDescent="0.2">
      <c r="A50" s="306" t="s">
        <v>272</v>
      </c>
      <c r="B50" s="307" t="s">
        <v>273</v>
      </c>
      <c r="C50" s="308"/>
      <c r="D50" s="113">
        <v>0.33401849948612539</v>
      </c>
      <c r="E50" s="115">
        <v>13</v>
      </c>
      <c r="F50" s="114">
        <v>12</v>
      </c>
      <c r="G50" s="114">
        <v>35</v>
      </c>
      <c r="H50" s="114">
        <v>38</v>
      </c>
      <c r="I50" s="140">
        <v>24</v>
      </c>
      <c r="J50" s="115">
        <v>-11</v>
      </c>
      <c r="K50" s="116">
        <v>-45.833333333333336</v>
      </c>
    </row>
    <row r="51" spans="1:11" ht="14.1" customHeight="1" x14ac:dyDescent="0.2">
      <c r="A51" s="306" t="s">
        <v>274</v>
      </c>
      <c r="B51" s="307" t="s">
        <v>275</v>
      </c>
      <c r="C51" s="308"/>
      <c r="D51" s="113">
        <v>2.7235354573484072</v>
      </c>
      <c r="E51" s="115">
        <v>106</v>
      </c>
      <c r="F51" s="114">
        <v>91</v>
      </c>
      <c r="G51" s="114">
        <v>113</v>
      </c>
      <c r="H51" s="114">
        <v>129</v>
      </c>
      <c r="I51" s="140">
        <v>85</v>
      </c>
      <c r="J51" s="115">
        <v>21</v>
      </c>
      <c r="K51" s="116">
        <v>24.705882352941178</v>
      </c>
    </row>
    <row r="52" spans="1:11" ht="14.1" customHeight="1" x14ac:dyDescent="0.2">
      <c r="A52" s="306">
        <v>71</v>
      </c>
      <c r="B52" s="307" t="s">
        <v>276</v>
      </c>
      <c r="C52" s="308"/>
      <c r="D52" s="113">
        <v>7.8365878725590958</v>
      </c>
      <c r="E52" s="115">
        <v>305</v>
      </c>
      <c r="F52" s="114">
        <v>191</v>
      </c>
      <c r="G52" s="114">
        <v>400</v>
      </c>
      <c r="H52" s="114">
        <v>272</v>
      </c>
      <c r="I52" s="140">
        <v>334</v>
      </c>
      <c r="J52" s="115">
        <v>-29</v>
      </c>
      <c r="K52" s="116">
        <v>-8.682634730538922</v>
      </c>
    </row>
    <row r="53" spans="1:11" ht="14.1" customHeight="1" x14ac:dyDescent="0.2">
      <c r="A53" s="306" t="s">
        <v>277</v>
      </c>
      <c r="B53" s="307" t="s">
        <v>278</v>
      </c>
      <c r="C53" s="308"/>
      <c r="D53" s="113">
        <v>2.0811921891058582</v>
      </c>
      <c r="E53" s="115">
        <v>81</v>
      </c>
      <c r="F53" s="114">
        <v>59</v>
      </c>
      <c r="G53" s="114">
        <v>111</v>
      </c>
      <c r="H53" s="114">
        <v>76</v>
      </c>
      <c r="I53" s="140">
        <v>113</v>
      </c>
      <c r="J53" s="115">
        <v>-32</v>
      </c>
      <c r="K53" s="116">
        <v>-28.318584070796462</v>
      </c>
    </row>
    <row r="54" spans="1:11" ht="14.1" customHeight="1" x14ac:dyDescent="0.2">
      <c r="A54" s="306" t="s">
        <v>279</v>
      </c>
      <c r="B54" s="307" t="s">
        <v>280</v>
      </c>
      <c r="C54" s="308"/>
      <c r="D54" s="113">
        <v>4.7533401849948609</v>
      </c>
      <c r="E54" s="115">
        <v>185</v>
      </c>
      <c r="F54" s="114">
        <v>116</v>
      </c>
      <c r="G54" s="114">
        <v>264</v>
      </c>
      <c r="H54" s="114">
        <v>175</v>
      </c>
      <c r="I54" s="140">
        <v>183</v>
      </c>
      <c r="J54" s="115">
        <v>2</v>
      </c>
      <c r="K54" s="116">
        <v>1.0928961748633881</v>
      </c>
    </row>
    <row r="55" spans="1:11" ht="14.1" customHeight="1" x14ac:dyDescent="0.2">
      <c r="A55" s="306">
        <v>72</v>
      </c>
      <c r="B55" s="307" t="s">
        <v>281</v>
      </c>
      <c r="C55" s="308"/>
      <c r="D55" s="113">
        <v>1.9013360739979446</v>
      </c>
      <c r="E55" s="115">
        <v>74</v>
      </c>
      <c r="F55" s="114">
        <v>40</v>
      </c>
      <c r="G55" s="114">
        <v>104</v>
      </c>
      <c r="H55" s="114">
        <v>48</v>
      </c>
      <c r="I55" s="140">
        <v>86</v>
      </c>
      <c r="J55" s="115">
        <v>-12</v>
      </c>
      <c r="K55" s="116">
        <v>-13.953488372093023</v>
      </c>
    </row>
    <row r="56" spans="1:11" ht="14.1" customHeight="1" x14ac:dyDescent="0.2">
      <c r="A56" s="306" t="s">
        <v>282</v>
      </c>
      <c r="B56" s="307" t="s">
        <v>283</v>
      </c>
      <c r="C56" s="308"/>
      <c r="D56" s="113">
        <v>0.95066803699897229</v>
      </c>
      <c r="E56" s="115">
        <v>37</v>
      </c>
      <c r="F56" s="114">
        <v>15</v>
      </c>
      <c r="G56" s="114">
        <v>44</v>
      </c>
      <c r="H56" s="114">
        <v>16</v>
      </c>
      <c r="I56" s="140">
        <v>43</v>
      </c>
      <c r="J56" s="115">
        <v>-6</v>
      </c>
      <c r="K56" s="116">
        <v>-13.953488372093023</v>
      </c>
    </row>
    <row r="57" spans="1:11" ht="14.1" customHeight="1" x14ac:dyDescent="0.2">
      <c r="A57" s="306" t="s">
        <v>284</v>
      </c>
      <c r="B57" s="307" t="s">
        <v>285</v>
      </c>
      <c r="C57" s="308"/>
      <c r="D57" s="113">
        <v>0.53956834532374098</v>
      </c>
      <c r="E57" s="115">
        <v>21</v>
      </c>
      <c r="F57" s="114">
        <v>20</v>
      </c>
      <c r="G57" s="114">
        <v>27</v>
      </c>
      <c r="H57" s="114">
        <v>26</v>
      </c>
      <c r="I57" s="140">
        <v>28</v>
      </c>
      <c r="J57" s="115">
        <v>-7</v>
      </c>
      <c r="K57" s="116">
        <v>-25</v>
      </c>
    </row>
    <row r="58" spans="1:11" ht="14.1" customHeight="1" x14ac:dyDescent="0.2">
      <c r="A58" s="306">
        <v>73</v>
      </c>
      <c r="B58" s="307" t="s">
        <v>286</v>
      </c>
      <c r="C58" s="308"/>
      <c r="D58" s="113">
        <v>1.3360739979445015</v>
      </c>
      <c r="E58" s="115">
        <v>52</v>
      </c>
      <c r="F58" s="114">
        <v>35</v>
      </c>
      <c r="G58" s="114">
        <v>94</v>
      </c>
      <c r="H58" s="114">
        <v>58</v>
      </c>
      <c r="I58" s="140">
        <v>45</v>
      </c>
      <c r="J58" s="115">
        <v>7</v>
      </c>
      <c r="K58" s="116">
        <v>15.555555555555555</v>
      </c>
    </row>
    <row r="59" spans="1:11" ht="14.1" customHeight="1" x14ac:dyDescent="0.2">
      <c r="A59" s="306" t="s">
        <v>287</v>
      </c>
      <c r="B59" s="307" t="s">
        <v>288</v>
      </c>
      <c r="C59" s="308"/>
      <c r="D59" s="113">
        <v>1.1305241521068858</v>
      </c>
      <c r="E59" s="115">
        <v>44</v>
      </c>
      <c r="F59" s="114">
        <v>26</v>
      </c>
      <c r="G59" s="114">
        <v>77</v>
      </c>
      <c r="H59" s="114">
        <v>44</v>
      </c>
      <c r="I59" s="140">
        <v>32</v>
      </c>
      <c r="J59" s="115">
        <v>12</v>
      </c>
      <c r="K59" s="116">
        <v>37.5</v>
      </c>
    </row>
    <row r="60" spans="1:11" ht="14.1" customHeight="1" x14ac:dyDescent="0.2">
      <c r="A60" s="306">
        <v>81</v>
      </c>
      <c r="B60" s="307" t="s">
        <v>289</v>
      </c>
      <c r="C60" s="308"/>
      <c r="D60" s="113">
        <v>8.0421377183967113</v>
      </c>
      <c r="E60" s="115">
        <v>313</v>
      </c>
      <c r="F60" s="114">
        <v>244</v>
      </c>
      <c r="G60" s="114">
        <v>432</v>
      </c>
      <c r="H60" s="114">
        <v>262</v>
      </c>
      <c r="I60" s="140">
        <v>317</v>
      </c>
      <c r="J60" s="115">
        <v>-4</v>
      </c>
      <c r="K60" s="116">
        <v>-1.2618296529968454</v>
      </c>
    </row>
    <row r="61" spans="1:11" ht="14.1" customHeight="1" x14ac:dyDescent="0.2">
      <c r="A61" s="306" t="s">
        <v>290</v>
      </c>
      <c r="B61" s="307" t="s">
        <v>291</v>
      </c>
      <c r="C61" s="308"/>
      <c r="D61" s="113">
        <v>2.2353545734840701</v>
      </c>
      <c r="E61" s="115">
        <v>87</v>
      </c>
      <c r="F61" s="114">
        <v>58</v>
      </c>
      <c r="G61" s="114">
        <v>105</v>
      </c>
      <c r="H61" s="114">
        <v>61</v>
      </c>
      <c r="I61" s="140">
        <v>79</v>
      </c>
      <c r="J61" s="115">
        <v>8</v>
      </c>
      <c r="K61" s="116">
        <v>10.126582278481013</v>
      </c>
    </row>
    <row r="62" spans="1:11" ht="14.1" customHeight="1" x14ac:dyDescent="0.2">
      <c r="A62" s="306" t="s">
        <v>292</v>
      </c>
      <c r="B62" s="307" t="s">
        <v>293</v>
      </c>
      <c r="C62" s="308"/>
      <c r="D62" s="113">
        <v>3.28879753340185</v>
      </c>
      <c r="E62" s="115">
        <v>128</v>
      </c>
      <c r="F62" s="114">
        <v>97</v>
      </c>
      <c r="G62" s="114">
        <v>184</v>
      </c>
      <c r="H62" s="114">
        <v>112</v>
      </c>
      <c r="I62" s="140">
        <v>136</v>
      </c>
      <c r="J62" s="115">
        <v>-8</v>
      </c>
      <c r="K62" s="116">
        <v>-5.882352941176471</v>
      </c>
    </row>
    <row r="63" spans="1:11" ht="14.1" customHeight="1" x14ac:dyDescent="0.2">
      <c r="A63" s="306"/>
      <c r="B63" s="307" t="s">
        <v>294</v>
      </c>
      <c r="C63" s="308"/>
      <c r="D63" s="113">
        <v>2.8263103802672149</v>
      </c>
      <c r="E63" s="115">
        <v>110</v>
      </c>
      <c r="F63" s="114">
        <v>77</v>
      </c>
      <c r="G63" s="114">
        <v>147</v>
      </c>
      <c r="H63" s="114">
        <v>94</v>
      </c>
      <c r="I63" s="140">
        <v>111</v>
      </c>
      <c r="J63" s="115">
        <v>-1</v>
      </c>
      <c r="K63" s="116">
        <v>-0.90090090090090091</v>
      </c>
    </row>
    <row r="64" spans="1:11" ht="14.1" customHeight="1" x14ac:dyDescent="0.2">
      <c r="A64" s="306" t="s">
        <v>295</v>
      </c>
      <c r="B64" s="307" t="s">
        <v>296</v>
      </c>
      <c r="C64" s="308"/>
      <c r="D64" s="113">
        <v>0.74511819116135658</v>
      </c>
      <c r="E64" s="115">
        <v>29</v>
      </c>
      <c r="F64" s="114">
        <v>22</v>
      </c>
      <c r="G64" s="114">
        <v>43</v>
      </c>
      <c r="H64" s="114">
        <v>31</v>
      </c>
      <c r="I64" s="140">
        <v>32</v>
      </c>
      <c r="J64" s="115">
        <v>-3</v>
      </c>
      <c r="K64" s="116">
        <v>-9.375</v>
      </c>
    </row>
    <row r="65" spans="1:11" ht="14.1" customHeight="1" x14ac:dyDescent="0.2">
      <c r="A65" s="306" t="s">
        <v>297</v>
      </c>
      <c r="B65" s="307" t="s">
        <v>298</v>
      </c>
      <c r="C65" s="308"/>
      <c r="D65" s="113">
        <v>0.92497430626927035</v>
      </c>
      <c r="E65" s="115">
        <v>36</v>
      </c>
      <c r="F65" s="114">
        <v>35</v>
      </c>
      <c r="G65" s="114">
        <v>45</v>
      </c>
      <c r="H65" s="114">
        <v>31</v>
      </c>
      <c r="I65" s="140">
        <v>41</v>
      </c>
      <c r="J65" s="115">
        <v>-5</v>
      </c>
      <c r="K65" s="116">
        <v>-12.195121951219512</v>
      </c>
    </row>
    <row r="66" spans="1:11" ht="14.1" customHeight="1" x14ac:dyDescent="0.2">
      <c r="A66" s="306">
        <v>82</v>
      </c>
      <c r="B66" s="307" t="s">
        <v>299</v>
      </c>
      <c r="C66" s="308"/>
      <c r="D66" s="113">
        <v>4.7019527235354577</v>
      </c>
      <c r="E66" s="115">
        <v>183</v>
      </c>
      <c r="F66" s="114">
        <v>199</v>
      </c>
      <c r="G66" s="114">
        <v>251</v>
      </c>
      <c r="H66" s="114">
        <v>190</v>
      </c>
      <c r="I66" s="140">
        <v>241</v>
      </c>
      <c r="J66" s="115">
        <v>-58</v>
      </c>
      <c r="K66" s="116">
        <v>-24.066390041493776</v>
      </c>
    </row>
    <row r="67" spans="1:11" ht="14.1" customHeight="1" x14ac:dyDescent="0.2">
      <c r="A67" s="306" t="s">
        <v>300</v>
      </c>
      <c r="B67" s="307" t="s">
        <v>301</v>
      </c>
      <c r="C67" s="308"/>
      <c r="D67" s="113">
        <v>3.3915724563206577</v>
      </c>
      <c r="E67" s="115">
        <v>132</v>
      </c>
      <c r="F67" s="114">
        <v>157</v>
      </c>
      <c r="G67" s="114">
        <v>180</v>
      </c>
      <c r="H67" s="114">
        <v>137</v>
      </c>
      <c r="I67" s="140">
        <v>186</v>
      </c>
      <c r="J67" s="115">
        <v>-54</v>
      </c>
      <c r="K67" s="116">
        <v>-29.032258064516128</v>
      </c>
    </row>
    <row r="68" spans="1:11" ht="14.1" customHeight="1" x14ac:dyDescent="0.2">
      <c r="A68" s="306" t="s">
        <v>302</v>
      </c>
      <c r="B68" s="307" t="s">
        <v>303</v>
      </c>
      <c r="C68" s="308"/>
      <c r="D68" s="113">
        <v>1.0277492291880781</v>
      </c>
      <c r="E68" s="115">
        <v>40</v>
      </c>
      <c r="F68" s="114">
        <v>27</v>
      </c>
      <c r="G68" s="114">
        <v>38</v>
      </c>
      <c r="H68" s="114">
        <v>31</v>
      </c>
      <c r="I68" s="140">
        <v>37</v>
      </c>
      <c r="J68" s="115">
        <v>3</v>
      </c>
      <c r="K68" s="116">
        <v>8.1081081081081088</v>
      </c>
    </row>
    <row r="69" spans="1:11" ht="14.1" customHeight="1" x14ac:dyDescent="0.2">
      <c r="A69" s="306">
        <v>83</v>
      </c>
      <c r="B69" s="307" t="s">
        <v>304</v>
      </c>
      <c r="C69" s="308"/>
      <c r="D69" s="113">
        <v>6.5775950668037</v>
      </c>
      <c r="E69" s="115">
        <v>256</v>
      </c>
      <c r="F69" s="114">
        <v>205</v>
      </c>
      <c r="G69" s="114">
        <v>482</v>
      </c>
      <c r="H69" s="114">
        <v>172</v>
      </c>
      <c r="I69" s="140">
        <v>310</v>
      </c>
      <c r="J69" s="115">
        <v>-54</v>
      </c>
      <c r="K69" s="116">
        <v>-17.419354838709676</v>
      </c>
    </row>
    <row r="70" spans="1:11" ht="14.1" customHeight="1" x14ac:dyDescent="0.2">
      <c r="A70" s="306" t="s">
        <v>305</v>
      </c>
      <c r="B70" s="307" t="s">
        <v>306</v>
      </c>
      <c r="C70" s="308"/>
      <c r="D70" s="113">
        <v>5.4213771839671123</v>
      </c>
      <c r="E70" s="115">
        <v>211</v>
      </c>
      <c r="F70" s="114">
        <v>173</v>
      </c>
      <c r="G70" s="114">
        <v>435</v>
      </c>
      <c r="H70" s="114">
        <v>145</v>
      </c>
      <c r="I70" s="140">
        <v>271</v>
      </c>
      <c r="J70" s="115">
        <v>-60</v>
      </c>
      <c r="K70" s="116">
        <v>-22.140221402214021</v>
      </c>
    </row>
    <row r="71" spans="1:11" ht="14.1" customHeight="1" x14ac:dyDescent="0.2">
      <c r="A71" s="306"/>
      <c r="B71" s="307" t="s">
        <v>307</v>
      </c>
      <c r="C71" s="308"/>
      <c r="D71" s="113">
        <v>3.0061664953751284</v>
      </c>
      <c r="E71" s="115">
        <v>117</v>
      </c>
      <c r="F71" s="114">
        <v>79</v>
      </c>
      <c r="G71" s="114">
        <v>283</v>
      </c>
      <c r="H71" s="114">
        <v>91</v>
      </c>
      <c r="I71" s="140">
        <v>189</v>
      </c>
      <c r="J71" s="115">
        <v>-72</v>
      </c>
      <c r="K71" s="116">
        <v>-38.095238095238095</v>
      </c>
    </row>
    <row r="72" spans="1:11" ht="14.1" customHeight="1" x14ac:dyDescent="0.2">
      <c r="A72" s="306">
        <v>84</v>
      </c>
      <c r="B72" s="307" t="s">
        <v>308</v>
      </c>
      <c r="C72" s="308"/>
      <c r="D72" s="113">
        <v>2.2867420349434737</v>
      </c>
      <c r="E72" s="115">
        <v>89</v>
      </c>
      <c r="F72" s="114">
        <v>52</v>
      </c>
      <c r="G72" s="114">
        <v>118</v>
      </c>
      <c r="H72" s="114">
        <v>46</v>
      </c>
      <c r="I72" s="140">
        <v>86</v>
      </c>
      <c r="J72" s="115">
        <v>3</v>
      </c>
      <c r="K72" s="116">
        <v>3.4883720930232558</v>
      </c>
    </row>
    <row r="73" spans="1:11" ht="14.1" customHeight="1" x14ac:dyDescent="0.2">
      <c r="A73" s="306" t="s">
        <v>309</v>
      </c>
      <c r="B73" s="307" t="s">
        <v>310</v>
      </c>
      <c r="C73" s="308"/>
      <c r="D73" s="113">
        <v>1.3103802672147995</v>
      </c>
      <c r="E73" s="115">
        <v>51</v>
      </c>
      <c r="F73" s="114">
        <v>18</v>
      </c>
      <c r="G73" s="114">
        <v>68</v>
      </c>
      <c r="H73" s="114">
        <v>12</v>
      </c>
      <c r="I73" s="140">
        <v>39</v>
      </c>
      <c r="J73" s="115">
        <v>12</v>
      </c>
      <c r="K73" s="116">
        <v>30.76923076923077</v>
      </c>
    </row>
    <row r="74" spans="1:11" ht="14.1" customHeight="1" x14ac:dyDescent="0.2">
      <c r="A74" s="306" t="s">
        <v>311</v>
      </c>
      <c r="B74" s="307" t="s">
        <v>312</v>
      </c>
      <c r="C74" s="308"/>
      <c r="D74" s="113">
        <v>0.25693730729701952</v>
      </c>
      <c r="E74" s="115">
        <v>10</v>
      </c>
      <c r="F74" s="114">
        <v>5</v>
      </c>
      <c r="G74" s="114">
        <v>23</v>
      </c>
      <c r="H74" s="114">
        <v>6</v>
      </c>
      <c r="I74" s="140">
        <v>13</v>
      </c>
      <c r="J74" s="115">
        <v>-3</v>
      </c>
      <c r="K74" s="116">
        <v>-23.076923076923077</v>
      </c>
    </row>
    <row r="75" spans="1:11" ht="14.1" customHeight="1" x14ac:dyDescent="0.2">
      <c r="A75" s="306" t="s">
        <v>313</v>
      </c>
      <c r="B75" s="307" t="s">
        <v>314</v>
      </c>
      <c r="C75" s="308"/>
      <c r="D75" s="113">
        <v>0.25693730729701952</v>
      </c>
      <c r="E75" s="115">
        <v>10</v>
      </c>
      <c r="F75" s="114">
        <v>16</v>
      </c>
      <c r="G75" s="114">
        <v>12</v>
      </c>
      <c r="H75" s="114">
        <v>18</v>
      </c>
      <c r="I75" s="140">
        <v>17</v>
      </c>
      <c r="J75" s="115">
        <v>-7</v>
      </c>
      <c r="K75" s="116">
        <v>-41.176470588235297</v>
      </c>
    </row>
    <row r="76" spans="1:11" ht="14.1" customHeight="1" x14ac:dyDescent="0.2">
      <c r="A76" s="306">
        <v>91</v>
      </c>
      <c r="B76" s="307" t="s">
        <v>315</v>
      </c>
      <c r="C76" s="308"/>
      <c r="D76" s="113">
        <v>0.20554984583761562</v>
      </c>
      <c r="E76" s="115">
        <v>8</v>
      </c>
      <c r="F76" s="114">
        <v>5</v>
      </c>
      <c r="G76" s="114">
        <v>13</v>
      </c>
      <c r="H76" s="114">
        <v>7</v>
      </c>
      <c r="I76" s="140">
        <v>11</v>
      </c>
      <c r="J76" s="115">
        <v>-3</v>
      </c>
      <c r="K76" s="116">
        <v>-27.272727272727273</v>
      </c>
    </row>
    <row r="77" spans="1:11" ht="14.1" customHeight="1" x14ac:dyDescent="0.2">
      <c r="A77" s="306">
        <v>92</v>
      </c>
      <c r="B77" s="307" t="s">
        <v>316</v>
      </c>
      <c r="C77" s="308"/>
      <c r="D77" s="113">
        <v>0.71942446043165464</v>
      </c>
      <c r="E77" s="115">
        <v>28</v>
      </c>
      <c r="F77" s="114">
        <v>29</v>
      </c>
      <c r="G77" s="114">
        <v>22</v>
      </c>
      <c r="H77" s="114">
        <v>11</v>
      </c>
      <c r="I77" s="140">
        <v>29</v>
      </c>
      <c r="J77" s="115">
        <v>-1</v>
      </c>
      <c r="K77" s="116">
        <v>-3.4482758620689653</v>
      </c>
    </row>
    <row r="78" spans="1:11" ht="14.1" customHeight="1" x14ac:dyDescent="0.2">
      <c r="A78" s="306">
        <v>93</v>
      </c>
      <c r="B78" s="307" t="s">
        <v>317</v>
      </c>
      <c r="C78" s="308"/>
      <c r="D78" s="113">
        <v>0.17985611510791366</v>
      </c>
      <c r="E78" s="115">
        <v>7</v>
      </c>
      <c r="F78" s="114" t="s">
        <v>513</v>
      </c>
      <c r="G78" s="114" t="s">
        <v>513</v>
      </c>
      <c r="H78" s="114">
        <v>4</v>
      </c>
      <c r="I78" s="140" t="s">
        <v>513</v>
      </c>
      <c r="J78" s="115" t="s">
        <v>513</v>
      </c>
      <c r="K78" s="116" t="s">
        <v>513</v>
      </c>
    </row>
    <row r="79" spans="1:11" ht="14.1" customHeight="1" x14ac:dyDescent="0.2">
      <c r="A79" s="306">
        <v>94</v>
      </c>
      <c r="B79" s="307" t="s">
        <v>318</v>
      </c>
      <c r="C79" s="308"/>
      <c r="D79" s="113">
        <v>0.35971223021582732</v>
      </c>
      <c r="E79" s="115">
        <v>14</v>
      </c>
      <c r="F79" s="114">
        <v>26</v>
      </c>
      <c r="G79" s="114">
        <v>11</v>
      </c>
      <c r="H79" s="114">
        <v>21</v>
      </c>
      <c r="I79" s="140">
        <v>12</v>
      </c>
      <c r="J79" s="115">
        <v>2</v>
      </c>
      <c r="K79" s="116">
        <v>16.666666666666668</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v>0.38540596094552931</v>
      </c>
      <c r="E81" s="143">
        <v>15</v>
      </c>
      <c r="F81" s="144">
        <v>19</v>
      </c>
      <c r="G81" s="144">
        <v>23</v>
      </c>
      <c r="H81" s="144">
        <v>5</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4057</v>
      </c>
      <c r="E11" s="114">
        <v>3299</v>
      </c>
      <c r="F11" s="114">
        <v>4188</v>
      </c>
      <c r="G11" s="114">
        <v>3283</v>
      </c>
      <c r="H11" s="140">
        <v>3916</v>
      </c>
      <c r="I11" s="115">
        <v>141</v>
      </c>
      <c r="J11" s="116">
        <v>3.6006128702757918</v>
      </c>
    </row>
    <row r="12" spans="1:15" s="110" customFormat="1" ht="24.95" customHeight="1" x14ac:dyDescent="0.2">
      <c r="A12" s="193" t="s">
        <v>132</v>
      </c>
      <c r="B12" s="194" t="s">
        <v>133</v>
      </c>
      <c r="C12" s="113">
        <v>1.4049790485580478</v>
      </c>
      <c r="D12" s="115">
        <v>57</v>
      </c>
      <c r="E12" s="114">
        <v>177</v>
      </c>
      <c r="F12" s="114">
        <v>159</v>
      </c>
      <c r="G12" s="114">
        <v>103</v>
      </c>
      <c r="H12" s="140">
        <v>100</v>
      </c>
      <c r="I12" s="115">
        <v>-43</v>
      </c>
      <c r="J12" s="116">
        <v>-43</v>
      </c>
    </row>
    <row r="13" spans="1:15" s="110" customFormat="1" ht="24.95" customHeight="1" x14ac:dyDescent="0.2">
      <c r="A13" s="193" t="s">
        <v>134</v>
      </c>
      <c r="B13" s="199" t="s">
        <v>214</v>
      </c>
      <c r="C13" s="113">
        <v>1.1091939857037219</v>
      </c>
      <c r="D13" s="115">
        <v>45</v>
      </c>
      <c r="E13" s="114">
        <v>34</v>
      </c>
      <c r="F13" s="114">
        <v>36</v>
      </c>
      <c r="G13" s="114">
        <v>48</v>
      </c>
      <c r="H13" s="140">
        <v>39</v>
      </c>
      <c r="I13" s="115">
        <v>6</v>
      </c>
      <c r="J13" s="116">
        <v>15.384615384615385</v>
      </c>
    </row>
    <row r="14" spans="1:15" s="287" customFormat="1" ht="24.95" customHeight="1" x14ac:dyDescent="0.2">
      <c r="A14" s="193" t="s">
        <v>215</v>
      </c>
      <c r="B14" s="199" t="s">
        <v>137</v>
      </c>
      <c r="C14" s="113">
        <v>10.525018486566429</v>
      </c>
      <c r="D14" s="115">
        <v>427</v>
      </c>
      <c r="E14" s="114">
        <v>324</v>
      </c>
      <c r="F14" s="114">
        <v>379</v>
      </c>
      <c r="G14" s="114">
        <v>358</v>
      </c>
      <c r="H14" s="140">
        <v>461</v>
      </c>
      <c r="I14" s="115">
        <v>-34</v>
      </c>
      <c r="J14" s="116">
        <v>-7.3752711496746208</v>
      </c>
      <c r="K14" s="110"/>
      <c r="L14" s="110"/>
      <c r="M14" s="110"/>
      <c r="N14" s="110"/>
      <c r="O14" s="110"/>
    </row>
    <row r="15" spans="1:15" s="110" customFormat="1" ht="24.95" customHeight="1" x14ac:dyDescent="0.2">
      <c r="A15" s="193" t="s">
        <v>216</v>
      </c>
      <c r="B15" s="199" t="s">
        <v>217</v>
      </c>
      <c r="C15" s="113">
        <v>2.8099580971160956</v>
      </c>
      <c r="D15" s="115">
        <v>114</v>
      </c>
      <c r="E15" s="114">
        <v>118</v>
      </c>
      <c r="F15" s="114">
        <v>132</v>
      </c>
      <c r="G15" s="114">
        <v>103</v>
      </c>
      <c r="H15" s="140">
        <v>149</v>
      </c>
      <c r="I15" s="115">
        <v>-35</v>
      </c>
      <c r="J15" s="116">
        <v>-23.48993288590604</v>
      </c>
    </row>
    <row r="16" spans="1:15" s="287" customFormat="1" ht="24.95" customHeight="1" x14ac:dyDescent="0.2">
      <c r="A16" s="193" t="s">
        <v>218</v>
      </c>
      <c r="B16" s="199" t="s">
        <v>141</v>
      </c>
      <c r="C16" s="113">
        <v>5.8171062361350749</v>
      </c>
      <c r="D16" s="115">
        <v>236</v>
      </c>
      <c r="E16" s="114">
        <v>167</v>
      </c>
      <c r="F16" s="114">
        <v>193</v>
      </c>
      <c r="G16" s="114">
        <v>189</v>
      </c>
      <c r="H16" s="140">
        <v>246</v>
      </c>
      <c r="I16" s="115">
        <v>-10</v>
      </c>
      <c r="J16" s="116">
        <v>-4.0650406504065044</v>
      </c>
      <c r="K16" s="110"/>
      <c r="L16" s="110"/>
      <c r="M16" s="110"/>
      <c r="N16" s="110"/>
      <c r="O16" s="110"/>
    </row>
    <row r="17" spans="1:15" s="110" customFormat="1" ht="24.95" customHeight="1" x14ac:dyDescent="0.2">
      <c r="A17" s="193" t="s">
        <v>142</v>
      </c>
      <c r="B17" s="199" t="s">
        <v>220</v>
      </c>
      <c r="C17" s="113">
        <v>1.8979541533152575</v>
      </c>
      <c r="D17" s="115">
        <v>77</v>
      </c>
      <c r="E17" s="114">
        <v>39</v>
      </c>
      <c r="F17" s="114">
        <v>54</v>
      </c>
      <c r="G17" s="114">
        <v>66</v>
      </c>
      <c r="H17" s="140">
        <v>66</v>
      </c>
      <c r="I17" s="115">
        <v>11</v>
      </c>
      <c r="J17" s="116">
        <v>16.666666666666668</v>
      </c>
    </row>
    <row r="18" spans="1:15" s="287" customFormat="1" ht="24.95" customHeight="1" x14ac:dyDescent="0.2">
      <c r="A18" s="201" t="s">
        <v>144</v>
      </c>
      <c r="B18" s="202" t="s">
        <v>145</v>
      </c>
      <c r="C18" s="113">
        <v>8.4298742913482876</v>
      </c>
      <c r="D18" s="115">
        <v>342</v>
      </c>
      <c r="E18" s="114">
        <v>295</v>
      </c>
      <c r="F18" s="114">
        <v>374</v>
      </c>
      <c r="G18" s="114">
        <v>261</v>
      </c>
      <c r="H18" s="140">
        <v>400</v>
      </c>
      <c r="I18" s="115">
        <v>-58</v>
      </c>
      <c r="J18" s="116">
        <v>-14.5</v>
      </c>
      <c r="K18" s="110"/>
      <c r="L18" s="110"/>
      <c r="M18" s="110"/>
      <c r="N18" s="110"/>
      <c r="O18" s="110"/>
    </row>
    <row r="19" spans="1:15" s="110" customFormat="1" ht="24.95" customHeight="1" x14ac:dyDescent="0.2">
      <c r="A19" s="193" t="s">
        <v>146</v>
      </c>
      <c r="B19" s="199" t="s">
        <v>147</v>
      </c>
      <c r="C19" s="113">
        <v>19.102785309341879</v>
      </c>
      <c r="D19" s="115">
        <v>775</v>
      </c>
      <c r="E19" s="114">
        <v>535</v>
      </c>
      <c r="F19" s="114">
        <v>764</v>
      </c>
      <c r="G19" s="114">
        <v>580</v>
      </c>
      <c r="H19" s="140">
        <v>614</v>
      </c>
      <c r="I19" s="115">
        <v>161</v>
      </c>
      <c r="J19" s="116">
        <v>26.221498371335503</v>
      </c>
    </row>
    <row r="20" spans="1:15" s="287" customFormat="1" ht="24.95" customHeight="1" x14ac:dyDescent="0.2">
      <c r="A20" s="193" t="s">
        <v>148</v>
      </c>
      <c r="B20" s="199" t="s">
        <v>149</v>
      </c>
      <c r="C20" s="113">
        <v>6.975597732314518</v>
      </c>
      <c r="D20" s="115">
        <v>283</v>
      </c>
      <c r="E20" s="114">
        <v>237</v>
      </c>
      <c r="F20" s="114">
        <v>245</v>
      </c>
      <c r="G20" s="114">
        <v>196</v>
      </c>
      <c r="H20" s="140">
        <v>237</v>
      </c>
      <c r="I20" s="115">
        <v>46</v>
      </c>
      <c r="J20" s="116">
        <v>19.40928270042194</v>
      </c>
      <c r="K20" s="110"/>
      <c r="L20" s="110"/>
      <c r="M20" s="110"/>
      <c r="N20" s="110"/>
      <c r="O20" s="110"/>
    </row>
    <row r="21" spans="1:15" s="110" customFormat="1" ht="24.95" customHeight="1" x14ac:dyDescent="0.2">
      <c r="A21" s="201" t="s">
        <v>150</v>
      </c>
      <c r="B21" s="202" t="s">
        <v>151</v>
      </c>
      <c r="C21" s="113">
        <v>8.5284693122997286</v>
      </c>
      <c r="D21" s="115">
        <v>346</v>
      </c>
      <c r="E21" s="114">
        <v>299</v>
      </c>
      <c r="F21" s="114">
        <v>323</v>
      </c>
      <c r="G21" s="114">
        <v>274</v>
      </c>
      <c r="H21" s="140">
        <v>269</v>
      </c>
      <c r="I21" s="115">
        <v>77</v>
      </c>
      <c r="J21" s="116">
        <v>28.624535315985131</v>
      </c>
    </row>
    <row r="22" spans="1:15" s="110" customFormat="1" ht="24.95" customHeight="1" x14ac:dyDescent="0.2">
      <c r="A22" s="201" t="s">
        <v>152</v>
      </c>
      <c r="B22" s="199" t="s">
        <v>153</v>
      </c>
      <c r="C22" s="113">
        <v>1.0845452304658614</v>
      </c>
      <c r="D22" s="115">
        <v>44</v>
      </c>
      <c r="E22" s="114">
        <v>29</v>
      </c>
      <c r="F22" s="114">
        <v>152</v>
      </c>
      <c r="G22" s="114">
        <v>30</v>
      </c>
      <c r="H22" s="140">
        <v>40</v>
      </c>
      <c r="I22" s="115">
        <v>4</v>
      </c>
      <c r="J22" s="116">
        <v>10</v>
      </c>
    </row>
    <row r="23" spans="1:15" s="110" customFormat="1" ht="24.95" customHeight="1" x14ac:dyDescent="0.2">
      <c r="A23" s="193" t="s">
        <v>154</v>
      </c>
      <c r="B23" s="199" t="s">
        <v>155</v>
      </c>
      <c r="C23" s="113">
        <v>1.9719004190288389</v>
      </c>
      <c r="D23" s="115">
        <v>80</v>
      </c>
      <c r="E23" s="114">
        <v>24</v>
      </c>
      <c r="F23" s="114">
        <v>44</v>
      </c>
      <c r="G23" s="114">
        <v>44</v>
      </c>
      <c r="H23" s="140">
        <v>77</v>
      </c>
      <c r="I23" s="115">
        <v>3</v>
      </c>
      <c r="J23" s="116">
        <v>3.8961038961038961</v>
      </c>
    </row>
    <row r="24" spans="1:15" s="110" customFormat="1" ht="24.95" customHeight="1" x14ac:dyDescent="0.2">
      <c r="A24" s="193" t="s">
        <v>156</v>
      </c>
      <c r="B24" s="199" t="s">
        <v>221</v>
      </c>
      <c r="C24" s="113">
        <v>4.7818585161449345</v>
      </c>
      <c r="D24" s="115">
        <v>194</v>
      </c>
      <c r="E24" s="114">
        <v>125</v>
      </c>
      <c r="F24" s="114">
        <v>161</v>
      </c>
      <c r="G24" s="114">
        <v>159</v>
      </c>
      <c r="H24" s="140">
        <v>245</v>
      </c>
      <c r="I24" s="115">
        <v>-51</v>
      </c>
      <c r="J24" s="116">
        <v>-20.816326530612244</v>
      </c>
    </row>
    <row r="25" spans="1:15" s="110" customFormat="1" ht="24.95" customHeight="1" x14ac:dyDescent="0.2">
      <c r="A25" s="193" t="s">
        <v>222</v>
      </c>
      <c r="B25" s="204" t="s">
        <v>159</v>
      </c>
      <c r="C25" s="113">
        <v>5.1762385999507021</v>
      </c>
      <c r="D25" s="115">
        <v>210</v>
      </c>
      <c r="E25" s="114">
        <v>248</v>
      </c>
      <c r="F25" s="114">
        <v>221</v>
      </c>
      <c r="G25" s="114">
        <v>195</v>
      </c>
      <c r="H25" s="140">
        <v>208</v>
      </c>
      <c r="I25" s="115">
        <v>2</v>
      </c>
      <c r="J25" s="116">
        <v>0.96153846153846156</v>
      </c>
    </row>
    <row r="26" spans="1:15" s="110" customFormat="1" ht="24.95" customHeight="1" x14ac:dyDescent="0.2">
      <c r="A26" s="201">
        <v>782.78300000000002</v>
      </c>
      <c r="B26" s="203" t="s">
        <v>160</v>
      </c>
      <c r="C26" s="113">
        <v>3.4754744885383286</v>
      </c>
      <c r="D26" s="115">
        <v>141</v>
      </c>
      <c r="E26" s="114">
        <v>153</v>
      </c>
      <c r="F26" s="114">
        <v>146</v>
      </c>
      <c r="G26" s="114">
        <v>119</v>
      </c>
      <c r="H26" s="140">
        <v>93</v>
      </c>
      <c r="I26" s="115">
        <v>48</v>
      </c>
      <c r="J26" s="116">
        <v>51.612903225806448</v>
      </c>
    </row>
    <row r="27" spans="1:15" s="110" customFormat="1" ht="24.95" customHeight="1" x14ac:dyDescent="0.2">
      <c r="A27" s="193" t="s">
        <v>161</v>
      </c>
      <c r="B27" s="199" t="s">
        <v>162</v>
      </c>
      <c r="C27" s="113">
        <v>2.9578506285432584</v>
      </c>
      <c r="D27" s="115">
        <v>120</v>
      </c>
      <c r="E27" s="114">
        <v>68</v>
      </c>
      <c r="F27" s="114">
        <v>117</v>
      </c>
      <c r="G27" s="114">
        <v>100</v>
      </c>
      <c r="H27" s="140">
        <v>140</v>
      </c>
      <c r="I27" s="115">
        <v>-20</v>
      </c>
      <c r="J27" s="116">
        <v>-14.285714285714286</v>
      </c>
    </row>
    <row r="28" spans="1:15" s="110" customFormat="1" ht="24.95" customHeight="1" x14ac:dyDescent="0.2">
      <c r="A28" s="193" t="s">
        <v>163</v>
      </c>
      <c r="B28" s="199" t="s">
        <v>164</v>
      </c>
      <c r="C28" s="113">
        <v>2.9824993837811191</v>
      </c>
      <c r="D28" s="115">
        <v>121</v>
      </c>
      <c r="E28" s="114">
        <v>61</v>
      </c>
      <c r="F28" s="114">
        <v>165</v>
      </c>
      <c r="G28" s="114">
        <v>77</v>
      </c>
      <c r="H28" s="140">
        <v>169</v>
      </c>
      <c r="I28" s="115">
        <v>-48</v>
      </c>
      <c r="J28" s="116">
        <v>-28.402366863905325</v>
      </c>
    </row>
    <row r="29" spans="1:15" s="110" customFormat="1" ht="24.95" customHeight="1" x14ac:dyDescent="0.2">
      <c r="A29" s="193">
        <v>86</v>
      </c>
      <c r="B29" s="199" t="s">
        <v>165</v>
      </c>
      <c r="C29" s="113">
        <v>5.5706186837564706</v>
      </c>
      <c r="D29" s="115">
        <v>226</v>
      </c>
      <c r="E29" s="114">
        <v>180</v>
      </c>
      <c r="F29" s="114">
        <v>262</v>
      </c>
      <c r="G29" s="114">
        <v>208</v>
      </c>
      <c r="H29" s="140">
        <v>225</v>
      </c>
      <c r="I29" s="115">
        <v>1</v>
      </c>
      <c r="J29" s="116">
        <v>0.44444444444444442</v>
      </c>
    </row>
    <row r="30" spans="1:15" s="110" customFormat="1" ht="24.95" customHeight="1" x14ac:dyDescent="0.2">
      <c r="A30" s="193">
        <v>87.88</v>
      </c>
      <c r="B30" s="204" t="s">
        <v>166</v>
      </c>
      <c r="C30" s="113">
        <v>10.820803549420754</v>
      </c>
      <c r="D30" s="115">
        <v>439</v>
      </c>
      <c r="E30" s="114">
        <v>341</v>
      </c>
      <c r="F30" s="114">
        <v>427</v>
      </c>
      <c r="G30" s="114">
        <v>370</v>
      </c>
      <c r="H30" s="140">
        <v>390</v>
      </c>
      <c r="I30" s="115">
        <v>49</v>
      </c>
      <c r="J30" s="116">
        <v>12.564102564102564</v>
      </c>
    </row>
    <row r="31" spans="1:15" s="110" customFormat="1" ht="24.95" customHeight="1" x14ac:dyDescent="0.2">
      <c r="A31" s="193" t="s">
        <v>167</v>
      </c>
      <c r="B31" s="199" t="s">
        <v>168</v>
      </c>
      <c r="C31" s="113">
        <v>5.1022923342371209</v>
      </c>
      <c r="D31" s="115">
        <v>207</v>
      </c>
      <c r="E31" s="114">
        <v>169</v>
      </c>
      <c r="F31" s="114">
        <v>212</v>
      </c>
      <c r="G31" s="114">
        <v>161</v>
      </c>
      <c r="H31" s="140">
        <v>208</v>
      </c>
      <c r="I31" s="115">
        <v>-1</v>
      </c>
      <c r="J31" s="116">
        <v>-0.48076923076923078</v>
      </c>
    </row>
    <row r="32" spans="1:15" s="110" customFormat="1" ht="24.95" customHeight="1" x14ac:dyDescent="0.2">
      <c r="A32" s="193"/>
      <c r="B32" s="204" t="s">
        <v>169</v>
      </c>
      <c r="C32" s="113">
        <v>0</v>
      </c>
      <c r="D32" s="115">
        <v>0</v>
      </c>
      <c r="E32" s="114">
        <v>0</v>
      </c>
      <c r="F32" s="114" t="s">
        <v>513</v>
      </c>
      <c r="G32" s="114">
        <v>0</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1.4049790485580478</v>
      </c>
      <c r="D34" s="115">
        <v>57</v>
      </c>
      <c r="E34" s="114">
        <v>177</v>
      </c>
      <c r="F34" s="114">
        <v>159</v>
      </c>
      <c r="G34" s="114">
        <v>103</v>
      </c>
      <c r="H34" s="140">
        <v>100</v>
      </c>
      <c r="I34" s="115">
        <v>-43</v>
      </c>
      <c r="J34" s="116">
        <v>-43</v>
      </c>
    </row>
    <row r="35" spans="1:10" s="110" customFormat="1" ht="24.95" customHeight="1" x14ac:dyDescent="0.2">
      <c r="A35" s="292" t="s">
        <v>171</v>
      </c>
      <c r="B35" s="293" t="s">
        <v>172</v>
      </c>
      <c r="C35" s="113">
        <v>20.064086763618437</v>
      </c>
      <c r="D35" s="115">
        <v>814</v>
      </c>
      <c r="E35" s="114">
        <v>653</v>
      </c>
      <c r="F35" s="114">
        <v>789</v>
      </c>
      <c r="G35" s="114">
        <v>667</v>
      </c>
      <c r="H35" s="140">
        <v>900</v>
      </c>
      <c r="I35" s="115">
        <v>-86</v>
      </c>
      <c r="J35" s="116">
        <v>-9.5555555555555554</v>
      </c>
    </row>
    <row r="36" spans="1:10" s="110" customFormat="1" ht="24.95" customHeight="1" x14ac:dyDescent="0.2">
      <c r="A36" s="294" t="s">
        <v>173</v>
      </c>
      <c r="B36" s="295" t="s">
        <v>174</v>
      </c>
      <c r="C36" s="125">
        <v>78.530934187823519</v>
      </c>
      <c r="D36" s="143">
        <v>3186</v>
      </c>
      <c r="E36" s="144">
        <v>2469</v>
      </c>
      <c r="F36" s="144">
        <v>3239</v>
      </c>
      <c r="G36" s="144">
        <v>2513</v>
      </c>
      <c r="H36" s="145">
        <v>2915</v>
      </c>
      <c r="I36" s="143">
        <v>271</v>
      </c>
      <c r="J36" s="146">
        <v>9.2967409948542024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4057</v>
      </c>
      <c r="F11" s="264">
        <v>3299</v>
      </c>
      <c r="G11" s="264">
        <v>4188</v>
      </c>
      <c r="H11" s="264">
        <v>3283</v>
      </c>
      <c r="I11" s="265">
        <v>3916</v>
      </c>
      <c r="J11" s="263">
        <v>141</v>
      </c>
      <c r="K11" s="266">
        <v>3.6006128702757918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24.624106482622629</v>
      </c>
      <c r="E13" s="115">
        <v>999</v>
      </c>
      <c r="F13" s="114">
        <v>1068</v>
      </c>
      <c r="G13" s="114">
        <v>1244</v>
      </c>
      <c r="H13" s="114">
        <v>852</v>
      </c>
      <c r="I13" s="140">
        <v>919</v>
      </c>
      <c r="J13" s="115">
        <v>80</v>
      </c>
      <c r="K13" s="116">
        <v>8.7051142546245917</v>
      </c>
    </row>
    <row r="14" spans="1:17" ht="15.95" customHeight="1" x14ac:dyDescent="0.2">
      <c r="A14" s="306" t="s">
        <v>230</v>
      </c>
      <c r="B14" s="307"/>
      <c r="C14" s="308"/>
      <c r="D14" s="113">
        <v>60.414099087996057</v>
      </c>
      <c r="E14" s="115">
        <v>2451</v>
      </c>
      <c r="F14" s="114">
        <v>1806</v>
      </c>
      <c r="G14" s="114">
        <v>2366</v>
      </c>
      <c r="H14" s="114">
        <v>2030</v>
      </c>
      <c r="I14" s="140">
        <v>2457</v>
      </c>
      <c r="J14" s="115">
        <v>-6</v>
      </c>
      <c r="K14" s="116">
        <v>-0.24420024420024419</v>
      </c>
    </row>
    <row r="15" spans="1:17" ht="15.95" customHeight="1" x14ac:dyDescent="0.2">
      <c r="A15" s="306" t="s">
        <v>231</v>
      </c>
      <c r="B15" s="307"/>
      <c r="C15" s="308"/>
      <c r="D15" s="113">
        <v>7.3699778161202856</v>
      </c>
      <c r="E15" s="115">
        <v>299</v>
      </c>
      <c r="F15" s="114">
        <v>208</v>
      </c>
      <c r="G15" s="114">
        <v>263</v>
      </c>
      <c r="H15" s="114">
        <v>203</v>
      </c>
      <c r="I15" s="140">
        <v>260</v>
      </c>
      <c r="J15" s="115">
        <v>39</v>
      </c>
      <c r="K15" s="116">
        <v>15</v>
      </c>
    </row>
    <row r="16" spans="1:17" ht="15.95" customHeight="1" x14ac:dyDescent="0.2">
      <c r="A16" s="306" t="s">
        <v>232</v>
      </c>
      <c r="B16" s="307"/>
      <c r="C16" s="308"/>
      <c r="D16" s="113">
        <v>7.419275326596007</v>
      </c>
      <c r="E16" s="115">
        <v>301</v>
      </c>
      <c r="F16" s="114">
        <v>198</v>
      </c>
      <c r="G16" s="114">
        <v>301</v>
      </c>
      <c r="H16" s="114">
        <v>192</v>
      </c>
      <c r="I16" s="140">
        <v>276</v>
      </c>
      <c r="J16" s="115">
        <v>25</v>
      </c>
      <c r="K16" s="116">
        <v>9.0579710144927539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1.2324377618930245</v>
      </c>
      <c r="E18" s="115">
        <v>50</v>
      </c>
      <c r="F18" s="114">
        <v>176</v>
      </c>
      <c r="G18" s="114">
        <v>155</v>
      </c>
      <c r="H18" s="114">
        <v>88</v>
      </c>
      <c r="I18" s="140">
        <v>84</v>
      </c>
      <c r="J18" s="115">
        <v>-34</v>
      </c>
      <c r="K18" s="116">
        <v>-40.476190476190474</v>
      </c>
    </row>
    <row r="19" spans="1:11" ht="14.1" customHeight="1" x14ac:dyDescent="0.2">
      <c r="A19" s="306" t="s">
        <v>235</v>
      </c>
      <c r="B19" s="307" t="s">
        <v>236</v>
      </c>
      <c r="C19" s="308"/>
      <c r="D19" s="113">
        <v>0.91200394380083805</v>
      </c>
      <c r="E19" s="115">
        <v>37</v>
      </c>
      <c r="F19" s="114">
        <v>163</v>
      </c>
      <c r="G19" s="114">
        <v>134</v>
      </c>
      <c r="H19" s="114">
        <v>62</v>
      </c>
      <c r="I19" s="140">
        <v>45</v>
      </c>
      <c r="J19" s="115">
        <v>-8</v>
      </c>
      <c r="K19" s="116">
        <v>-17.777777777777779</v>
      </c>
    </row>
    <row r="20" spans="1:11" ht="14.1" customHeight="1" x14ac:dyDescent="0.2">
      <c r="A20" s="306">
        <v>12</v>
      </c>
      <c r="B20" s="307" t="s">
        <v>237</v>
      </c>
      <c r="C20" s="308"/>
      <c r="D20" s="113">
        <v>1.7993591323638156</v>
      </c>
      <c r="E20" s="115">
        <v>73</v>
      </c>
      <c r="F20" s="114">
        <v>97</v>
      </c>
      <c r="G20" s="114">
        <v>81</v>
      </c>
      <c r="H20" s="114">
        <v>66</v>
      </c>
      <c r="I20" s="140">
        <v>68</v>
      </c>
      <c r="J20" s="115">
        <v>5</v>
      </c>
      <c r="K20" s="116">
        <v>7.3529411764705879</v>
      </c>
    </row>
    <row r="21" spans="1:11" ht="14.1" customHeight="1" x14ac:dyDescent="0.2">
      <c r="A21" s="306">
        <v>21</v>
      </c>
      <c r="B21" s="307" t="s">
        <v>238</v>
      </c>
      <c r="C21" s="308"/>
      <c r="D21" s="113">
        <v>0.12324377618930243</v>
      </c>
      <c r="E21" s="115">
        <v>5</v>
      </c>
      <c r="F21" s="114">
        <v>6</v>
      </c>
      <c r="G21" s="114" t="s">
        <v>513</v>
      </c>
      <c r="H21" s="114">
        <v>8</v>
      </c>
      <c r="I21" s="140">
        <v>7</v>
      </c>
      <c r="J21" s="115">
        <v>-2</v>
      </c>
      <c r="K21" s="116">
        <v>-28.571428571428573</v>
      </c>
    </row>
    <row r="22" spans="1:11" ht="14.1" customHeight="1" x14ac:dyDescent="0.2">
      <c r="A22" s="306">
        <v>22</v>
      </c>
      <c r="B22" s="307" t="s">
        <v>239</v>
      </c>
      <c r="C22" s="308"/>
      <c r="D22" s="113">
        <v>0.961301454276559</v>
      </c>
      <c r="E22" s="115">
        <v>39</v>
      </c>
      <c r="F22" s="114">
        <v>43</v>
      </c>
      <c r="G22" s="114">
        <v>47</v>
      </c>
      <c r="H22" s="114">
        <v>41</v>
      </c>
      <c r="I22" s="140">
        <v>34</v>
      </c>
      <c r="J22" s="115">
        <v>5</v>
      </c>
      <c r="K22" s="116">
        <v>14.705882352941176</v>
      </c>
    </row>
    <row r="23" spans="1:11" ht="14.1" customHeight="1" x14ac:dyDescent="0.2">
      <c r="A23" s="306">
        <v>23</v>
      </c>
      <c r="B23" s="307" t="s">
        <v>240</v>
      </c>
      <c r="C23" s="308"/>
      <c r="D23" s="113">
        <v>0.3697313285679073</v>
      </c>
      <c r="E23" s="115">
        <v>15</v>
      </c>
      <c r="F23" s="114">
        <v>7</v>
      </c>
      <c r="G23" s="114">
        <v>27</v>
      </c>
      <c r="H23" s="114">
        <v>12</v>
      </c>
      <c r="I23" s="140">
        <v>14</v>
      </c>
      <c r="J23" s="115">
        <v>1</v>
      </c>
      <c r="K23" s="116">
        <v>7.1428571428571432</v>
      </c>
    </row>
    <row r="24" spans="1:11" ht="14.1" customHeight="1" x14ac:dyDescent="0.2">
      <c r="A24" s="306">
        <v>24</v>
      </c>
      <c r="B24" s="307" t="s">
        <v>241</v>
      </c>
      <c r="C24" s="308"/>
      <c r="D24" s="113">
        <v>2.8839043628296772</v>
      </c>
      <c r="E24" s="115">
        <v>117</v>
      </c>
      <c r="F24" s="114">
        <v>85</v>
      </c>
      <c r="G24" s="114">
        <v>102</v>
      </c>
      <c r="H24" s="114">
        <v>95</v>
      </c>
      <c r="I24" s="140">
        <v>132</v>
      </c>
      <c r="J24" s="115">
        <v>-15</v>
      </c>
      <c r="K24" s="116">
        <v>-11.363636363636363</v>
      </c>
    </row>
    <row r="25" spans="1:11" ht="14.1" customHeight="1" x14ac:dyDescent="0.2">
      <c r="A25" s="306">
        <v>25</v>
      </c>
      <c r="B25" s="307" t="s">
        <v>242</v>
      </c>
      <c r="C25" s="308"/>
      <c r="D25" s="113">
        <v>4.6832634951934926</v>
      </c>
      <c r="E25" s="115">
        <v>190</v>
      </c>
      <c r="F25" s="114">
        <v>116</v>
      </c>
      <c r="G25" s="114">
        <v>136</v>
      </c>
      <c r="H25" s="114">
        <v>100</v>
      </c>
      <c r="I25" s="140">
        <v>161</v>
      </c>
      <c r="J25" s="115">
        <v>29</v>
      </c>
      <c r="K25" s="116">
        <v>18.012422360248447</v>
      </c>
    </row>
    <row r="26" spans="1:11" ht="14.1" customHeight="1" x14ac:dyDescent="0.2">
      <c r="A26" s="306">
        <v>26</v>
      </c>
      <c r="B26" s="307" t="s">
        <v>243</v>
      </c>
      <c r="C26" s="308"/>
      <c r="D26" s="113">
        <v>2.8099580971160956</v>
      </c>
      <c r="E26" s="115">
        <v>114</v>
      </c>
      <c r="F26" s="114">
        <v>57</v>
      </c>
      <c r="G26" s="114">
        <v>79</v>
      </c>
      <c r="H26" s="114">
        <v>67</v>
      </c>
      <c r="I26" s="140">
        <v>119</v>
      </c>
      <c r="J26" s="115">
        <v>-5</v>
      </c>
      <c r="K26" s="116">
        <v>-4.2016806722689077</v>
      </c>
    </row>
    <row r="27" spans="1:11" ht="14.1" customHeight="1" x14ac:dyDescent="0.2">
      <c r="A27" s="306">
        <v>27</v>
      </c>
      <c r="B27" s="307" t="s">
        <v>244</v>
      </c>
      <c r="C27" s="308"/>
      <c r="D27" s="113">
        <v>0.961301454276559</v>
      </c>
      <c r="E27" s="115">
        <v>39</v>
      </c>
      <c r="F27" s="114">
        <v>34</v>
      </c>
      <c r="G27" s="114">
        <v>37</v>
      </c>
      <c r="H27" s="114">
        <v>42</v>
      </c>
      <c r="I27" s="140">
        <v>47</v>
      </c>
      <c r="J27" s="115">
        <v>-8</v>
      </c>
      <c r="K27" s="116">
        <v>-17.021276595744681</v>
      </c>
    </row>
    <row r="28" spans="1:11" ht="14.1" customHeight="1" x14ac:dyDescent="0.2">
      <c r="A28" s="306">
        <v>28</v>
      </c>
      <c r="B28" s="307" t="s">
        <v>245</v>
      </c>
      <c r="C28" s="308"/>
      <c r="D28" s="113">
        <v>0.44367759428148879</v>
      </c>
      <c r="E28" s="115">
        <v>18</v>
      </c>
      <c r="F28" s="114">
        <v>4</v>
      </c>
      <c r="G28" s="114">
        <v>12</v>
      </c>
      <c r="H28" s="114">
        <v>4</v>
      </c>
      <c r="I28" s="140">
        <v>8</v>
      </c>
      <c r="J28" s="115">
        <v>10</v>
      </c>
      <c r="K28" s="116">
        <v>125</v>
      </c>
    </row>
    <row r="29" spans="1:11" ht="14.1" customHeight="1" x14ac:dyDescent="0.2">
      <c r="A29" s="306">
        <v>29</v>
      </c>
      <c r="B29" s="307" t="s">
        <v>246</v>
      </c>
      <c r="C29" s="308"/>
      <c r="D29" s="113">
        <v>4.4614246980527481</v>
      </c>
      <c r="E29" s="115">
        <v>181</v>
      </c>
      <c r="F29" s="114">
        <v>145</v>
      </c>
      <c r="G29" s="114">
        <v>173</v>
      </c>
      <c r="H29" s="114">
        <v>146</v>
      </c>
      <c r="I29" s="140">
        <v>132</v>
      </c>
      <c r="J29" s="115">
        <v>49</v>
      </c>
      <c r="K29" s="116">
        <v>37.121212121212125</v>
      </c>
    </row>
    <row r="30" spans="1:11" ht="14.1" customHeight="1" x14ac:dyDescent="0.2">
      <c r="A30" s="306" t="s">
        <v>247</v>
      </c>
      <c r="B30" s="307" t="s">
        <v>248</v>
      </c>
      <c r="C30" s="308"/>
      <c r="D30" s="113" t="s">
        <v>513</v>
      </c>
      <c r="E30" s="115" t="s">
        <v>513</v>
      </c>
      <c r="F30" s="114">
        <v>44</v>
      </c>
      <c r="G30" s="114">
        <v>63</v>
      </c>
      <c r="H30" s="114">
        <v>33</v>
      </c>
      <c r="I30" s="140">
        <v>42</v>
      </c>
      <c r="J30" s="115" t="s">
        <v>513</v>
      </c>
      <c r="K30" s="116" t="s">
        <v>513</v>
      </c>
    </row>
    <row r="31" spans="1:11" ht="14.1" customHeight="1" x14ac:dyDescent="0.2">
      <c r="A31" s="306" t="s">
        <v>249</v>
      </c>
      <c r="B31" s="307" t="s">
        <v>250</v>
      </c>
      <c r="C31" s="308"/>
      <c r="D31" s="113">
        <v>3.3029332018733055</v>
      </c>
      <c r="E31" s="115">
        <v>134</v>
      </c>
      <c r="F31" s="114">
        <v>101</v>
      </c>
      <c r="G31" s="114">
        <v>107</v>
      </c>
      <c r="H31" s="114">
        <v>110</v>
      </c>
      <c r="I31" s="140">
        <v>90</v>
      </c>
      <c r="J31" s="115">
        <v>44</v>
      </c>
      <c r="K31" s="116">
        <v>48.888888888888886</v>
      </c>
    </row>
    <row r="32" spans="1:11" ht="14.1" customHeight="1" x14ac:dyDescent="0.2">
      <c r="A32" s="306">
        <v>31</v>
      </c>
      <c r="B32" s="307" t="s">
        <v>251</v>
      </c>
      <c r="C32" s="308"/>
      <c r="D32" s="113">
        <v>0.29578506285432588</v>
      </c>
      <c r="E32" s="115">
        <v>12</v>
      </c>
      <c r="F32" s="114">
        <v>7</v>
      </c>
      <c r="G32" s="114">
        <v>14</v>
      </c>
      <c r="H32" s="114">
        <v>8</v>
      </c>
      <c r="I32" s="140">
        <v>18</v>
      </c>
      <c r="J32" s="115">
        <v>-6</v>
      </c>
      <c r="K32" s="116">
        <v>-33.333333333333336</v>
      </c>
    </row>
    <row r="33" spans="1:11" ht="14.1" customHeight="1" x14ac:dyDescent="0.2">
      <c r="A33" s="306">
        <v>32</v>
      </c>
      <c r="B33" s="307" t="s">
        <v>252</v>
      </c>
      <c r="C33" s="308"/>
      <c r="D33" s="113">
        <v>3.7712595513926548</v>
      </c>
      <c r="E33" s="115">
        <v>153</v>
      </c>
      <c r="F33" s="114">
        <v>182</v>
      </c>
      <c r="G33" s="114">
        <v>158</v>
      </c>
      <c r="H33" s="114">
        <v>132</v>
      </c>
      <c r="I33" s="140">
        <v>181</v>
      </c>
      <c r="J33" s="115">
        <v>-28</v>
      </c>
      <c r="K33" s="116">
        <v>-15.469613259668508</v>
      </c>
    </row>
    <row r="34" spans="1:11" ht="14.1" customHeight="1" x14ac:dyDescent="0.2">
      <c r="A34" s="306">
        <v>33</v>
      </c>
      <c r="B34" s="307" t="s">
        <v>253</v>
      </c>
      <c r="C34" s="308"/>
      <c r="D34" s="113">
        <v>1.5282228247473502</v>
      </c>
      <c r="E34" s="115">
        <v>62</v>
      </c>
      <c r="F34" s="114">
        <v>58</v>
      </c>
      <c r="G34" s="114">
        <v>103</v>
      </c>
      <c r="H34" s="114">
        <v>60</v>
      </c>
      <c r="I34" s="140">
        <v>90</v>
      </c>
      <c r="J34" s="115">
        <v>-28</v>
      </c>
      <c r="K34" s="116">
        <v>-31.111111111111111</v>
      </c>
    </row>
    <row r="35" spans="1:11" ht="14.1" customHeight="1" x14ac:dyDescent="0.2">
      <c r="A35" s="306">
        <v>34</v>
      </c>
      <c r="B35" s="307" t="s">
        <v>254</v>
      </c>
      <c r="C35" s="308"/>
      <c r="D35" s="113">
        <v>2.6127680552132118</v>
      </c>
      <c r="E35" s="115">
        <v>106</v>
      </c>
      <c r="F35" s="114">
        <v>77</v>
      </c>
      <c r="G35" s="114">
        <v>86</v>
      </c>
      <c r="H35" s="114">
        <v>84</v>
      </c>
      <c r="I35" s="140">
        <v>97</v>
      </c>
      <c r="J35" s="115">
        <v>9</v>
      </c>
      <c r="K35" s="116">
        <v>9.2783505154639183</v>
      </c>
    </row>
    <row r="36" spans="1:11" ht="14.1" customHeight="1" x14ac:dyDescent="0.2">
      <c r="A36" s="306">
        <v>41</v>
      </c>
      <c r="B36" s="307" t="s">
        <v>255</v>
      </c>
      <c r="C36" s="308"/>
      <c r="D36" s="113">
        <v>0.41902883904362831</v>
      </c>
      <c r="E36" s="115">
        <v>17</v>
      </c>
      <c r="F36" s="114">
        <v>17</v>
      </c>
      <c r="G36" s="114">
        <v>19</v>
      </c>
      <c r="H36" s="114">
        <v>26</v>
      </c>
      <c r="I36" s="140">
        <v>27</v>
      </c>
      <c r="J36" s="115">
        <v>-10</v>
      </c>
      <c r="K36" s="116">
        <v>-37.037037037037038</v>
      </c>
    </row>
    <row r="37" spans="1:11" ht="14.1" customHeight="1" x14ac:dyDescent="0.2">
      <c r="A37" s="306">
        <v>42</v>
      </c>
      <c r="B37" s="307" t="s">
        <v>256</v>
      </c>
      <c r="C37" s="308"/>
      <c r="D37" s="113">
        <v>0.39438008380576783</v>
      </c>
      <c r="E37" s="115">
        <v>16</v>
      </c>
      <c r="F37" s="114">
        <v>6</v>
      </c>
      <c r="G37" s="114">
        <v>11</v>
      </c>
      <c r="H37" s="114">
        <v>6</v>
      </c>
      <c r="I37" s="140">
        <v>11</v>
      </c>
      <c r="J37" s="115">
        <v>5</v>
      </c>
      <c r="K37" s="116">
        <v>45.454545454545453</v>
      </c>
    </row>
    <row r="38" spans="1:11" ht="14.1" customHeight="1" x14ac:dyDescent="0.2">
      <c r="A38" s="306">
        <v>43</v>
      </c>
      <c r="B38" s="307" t="s">
        <v>257</v>
      </c>
      <c r="C38" s="308"/>
      <c r="D38" s="113">
        <v>0.54227261523293069</v>
      </c>
      <c r="E38" s="115">
        <v>22</v>
      </c>
      <c r="F38" s="114">
        <v>18</v>
      </c>
      <c r="G38" s="114">
        <v>39</v>
      </c>
      <c r="H38" s="114">
        <v>16</v>
      </c>
      <c r="I38" s="140">
        <v>17</v>
      </c>
      <c r="J38" s="115">
        <v>5</v>
      </c>
      <c r="K38" s="116">
        <v>29.411764705882351</v>
      </c>
    </row>
    <row r="39" spans="1:11" ht="14.1" customHeight="1" x14ac:dyDescent="0.2">
      <c r="A39" s="306">
        <v>51</v>
      </c>
      <c r="B39" s="307" t="s">
        <v>258</v>
      </c>
      <c r="C39" s="308"/>
      <c r="D39" s="113">
        <v>7.0495439980280992</v>
      </c>
      <c r="E39" s="115">
        <v>286</v>
      </c>
      <c r="F39" s="114">
        <v>278</v>
      </c>
      <c r="G39" s="114">
        <v>308</v>
      </c>
      <c r="H39" s="114">
        <v>247</v>
      </c>
      <c r="I39" s="140">
        <v>291</v>
      </c>
      <c r="J39" s="115">
        <v>-5</v>
      </c>
      <c r="K39" s="116">
        <v>-1.7182130584192439</v>
      </c>
    </row>
    <row r="40" spans="1:11" ht="14.1" customHeight="1" x14ac:dyDescent="0.2">
      <c r="A40" s="306" t="s">
        <v>259</v>
      </c>
      <c r="B40" s="307" t="s">
        <v>260</v>
      </c>
      <c r="C40" s="308"/>
      <c r="D40" s="113">
        <v>6.4333251170815871</v>
      </c>
      <c r="E40" s="115">
        <v>261</v>
      </c>
      <c r="F40" s="114">
        <v>258</v>
      </c>
      <c r="G40" s="114">
        <v>282</v>
      </c>
      <c r="H40" s="114">
        <v>227</v>
      </c>
      <c r="I40" s="140">
        <v>276</v>
      </c>
      <c r="J40" s="115">
        <v>-15</v>
      </c>
      <c r="K40" s="116">
        <v>-5.4347826086956523</v>
      </c>
    </row>
    <row r="41" spans="1:11" ht="14.1" customHeight="1" x14ac:dyDescent="0.2">
      <c r="A41" s="306"/>
      <c r="B41" s="307" t="s">
        <v>261</v>
      </c>
      <c r="C41" s="308"/>
      <c r="D41" s="113">
        <v>5.3734286418535868</v>
      </c>
      <c r="E41" s="115">
        <v>218</v>
      </c>
      <c r="F41" s="114">
        <v>214</v>
      </c>
      <c r="G41" s="114">
        <v>243</v>
      </c>
      <c r="H41" s="114">
        <v>197</v>
      </c>
      <c r="I41" s="140">
        <v>234</v>
      </c>
      <c r="J41" s="115">
        <v>-16</v>
      </c>
      <c r="K41" s="116">
        <v>-6.8376068376068373</v>
      </c>
    </row>
    <row r="42" spans="1:11" ht="14.1" customHeight="1" x14ac:dyDescent="0.2">
      <c r="A42" s="306">
        <v>52</v>
      </c>
      <c r="B42" s="307" t="s">
        <v>262</v>
      </c>
      <c r="C42" s="308"/>
      <c r="D42" s="113">
        <v>6.2607838304165639</v>
      </c>
      <c r="E42" s="115">
        <v>254</v>
      </c>
      <c r="F42" s="114">
        <v>193</v>
      </c>
      <c r="G42" s="114">
        <v>213</v>
      </c>
      <c r="H42" s="114">
        <v>178</v>
      </c>
      <c r="I42" s="140">
        <v>231</v>
      </c>
      <c r="J42" s="115">
        <v>23</v>
      </c>
      <c r="K42" s="116">
        <v>9.9567099567099575</v>
      </c>
    </row>
    <row r="43" spans="1:11" ht="14.1" customHeight="1" x14ac:dyDescent="0.2">
      <c r="A43" s="306" t="s">
        <v>263</v>
      </c>
      <c r="B43" s="307" t="s">
        <v>264</v>
      </c>
      <c r="C43" s="308"/>
      <c r="D43" s="113">
        <v>5.3241311313778654</v>
      </c>
      <c r="E43" s="115">
        <v>216</v>
      </c>
      <c r="F43" s="114">
        <v>171</v>
      </c>
      <c r="G43" s="114">
        <v>189</v>
      </c>
      <c r="H43" s="114">
        <v>157</v>
      </c>
      <c r="I43" s="140">
        <v>201</v>
      </c>
      <c r="J43" s="115">
        <v>15</v>
      </c>
      <c r="K43" s="116">
        <v>7.4626865671641793</v>
      </c>
    </row>
    <row r="44" spans="1:11" ht="14.1" customHeight="1" x14ac:dyDescent="0.2">
      <c r="A44" s="306">
        <v>53</v>
      </c>
      <c r="B44" s="307" t="s">
        <v>265</v>
      </c>
      <c r="C44" s="308"/>
      <c r="D44" s="113">
        <v>1.5035740695094897</v>
      </c>
      <c r="E44" s="115">
        <v>61</v>
      </c>
      <c r="F44" s="114">
        <v>53</v>
      </c>
      <c r="G44" s="114">
        <v>59</v>
      </c>
      <c r="H44" s="114">
        <v>52</v>
      </c>
      <c r="I44" s="140">
        <v>54</v>
      </c>
      <c r="J44" s="115">
        <v>7</v>
      </c>
      <c r="K44" s="116">
        <v>12.962962962962964</v>
      </c>
    </row>
    <row r="45" spans="1:11" ht="14.1" customHeight="1" x14ac:dyDescent="0.2">
      <c r="A45" s="306" t="s">
        <v>266</v>
      </c>
      <c r="B45" s="307" t="s">
        <v>267</v>
      </c>
      <c r="C45" s="308"/>
      <c r="D45" s="113">
        <v>1.4296278037959083</v>
      </c>
      <c r="E45" s="115">
        <v>58</v>
      </c>
      <c r="F45" s="114">
        <v>51</v>
      </c>
      <c r="G45" s="114">
        <v>58</v>
      </c>
      <c r="H45" s="114">
        <v>50</v>
      </c>
      <c r="I45" s="140">
        <v>53</v>
      </c>
      <c r="J45" s="115">
        <v>5</v>
      </c>
      <c r="K45" s="116">
        <v>9.433962264150944</v>
      </c>
    </row>
    <row r="46" spans="1:11" ht="14.1" customHeight="1" x14ac:dyDescent="0.2">
      <c r="A46" s="306">
        <v>54</v>
      </c>
      <c r="B46" s="307" t="s">
        <v>268</v>
      </c>
      <c r="C46" s="308"/>
      <c r="D46" s="113">
        <v>2.8346068523539563</v>
      </c>
      <c r="E46" s="115">
        <v>115</v>
      </c>
      <c r="F46" s="114">
        <v>114</v>
      </c>
      <c r="G46" s="114">
        <v>112</v>
      </c>
      <c r="H46" s="114">
        <v>115</v>
      </c>
      <c r="I46" s="140">
        <v>104</v>
      </c>
      <c r="J46" s="115">
        <v>11</v>
      </c>
      <c r="K46" s="116">
        <v>10.576923076923077</v>
      </c>
    </row>
    <row r="47" spans="1:11" ht="14.1" customHeight="1" x14ac:dyDescent="0.2">
      <c r="A47" s="306">
        <v>61</v>
      </c>
      <c r="B47" s="307" t="s">
        <v>269</v>
      </c>
      <c r="C47" s="308"/>
      <c r="D47" s="113">
        <v>2.415578013310328</v>
      </c>
      <c r="E47" s="115">
        <v>98</v>
      </c>
      <c r="F47" s="114">
        <v>70</v>
      </c>
      <c r="G47" s="114">
        <v>92</v>
      </c>
      <c r="H47" s="114">
        <v>82</v>
      </c>
      <c r="I47" s="140">
        <v>66</v>
      </c>
      <c r="J47" s="115">
        <v>32</v>
      </c>
      <c r="K47" s="116">
        <v>48.484848484848484</v>
      </c>
    </row>
    <row r="48" spans="1:11" ht="14.1" customHeight="1" x14ac:dyDescent="0.2">
      <c r="A48" s="306">
        <v>62</v>
      </c>
      <c r="B48" s="307" t="s">
        <v>270</v>
      </c>
      <c r="C48" s="308"/>
      <c r="D48" s="113">
        <v>10.13063840276066</v>
      </c>
      <c r="E48" s="115">
        <v>411</v>
      </c>
      <c r="F48" s="114">
        <v>330</v>
      </c>
      <c r="G48" s="114">
        <v>430</v>
      </c>
      <c r="H48" s="114">
        <v>363</v>
      </c>
      <c r="I48" s="140">
        <v>347</v>
      </c>
      <c r="J48" s="115">
        <v>64</v>
      </c>
      <c r="K48" s="116">
        <v>18.443804034582133</v>
      </c>
    </row>
    <row r="49" spans="1:11" ht="14.1" customHeight="1" x14ac:dyDescent="0.2">
      <c r="A49" s="306">
        <v>63</v>
      </c>
      <c r="B49" s="307" t="s">
        <v>271</v>
      </c>
      <c r="C49" s="308"/>
      <c r="D49" s="113">
        <v>4.0670446142469805</v>
      </c>
      <c r="E49" s="115">
        <v>165</v>
      </c>
      <c r="F49" s="114">
        <v>135</v>
      </c>
      <c r="G49" s="114">
        <v>154</v>
      </c>
      <c r="H49" s="114">
        <v>110</v>
      </c>
      <c r="I49" s="140">
        <v>130</v>
      </c>
      <c r="J49" s="115">
        <v>35</v>
      </c>
      <c r="K49" s="116">
        <v>26.923076923076923</v>
      </c>
    </row>
    <row r="50" spans="1:11" ht="14.1" customHeight="1" x14ac:dyDescent="0.2">
      <c r="A50" s="306" t="s">
        <v>272</v>
      </c>
      <c r="B50" s="307" t="s">
        <v>273</v>
      </c>
      <c r="C50" s="308"/>
      <c r="D50" s="113">
        <v>0.49297510475720974</v>
      </c>
      <c r="E50" s="115">
        <v>20</v>
      </c>
      <c r="F50" s="114">
        <v>20</v>
      </c>
      <c r="G50" s="114">
        <v>22</v>
      </c>
      <c r="H50" s="114">
        <v>28</v>
      </c>
      <c r="I50" s="140">
        <v>26</v>
      </c>
      <c r="J50" s="115">
        <v>-6</v>
      </c>
      <c r="K50" s="116">
        <v>-23.076923076923077</v>
      </c>
    </row>
    <row r="51" spans="1:11" ht="14.1" customHeight="1" x14ac:dyDescent="0.2">
      <c r="A51" s="306" t="s">
        <v>274</v>
      </c>
      <c r="B51" s="307" t="s">
        <v>275</v>
      </c>
      <c r="C51" s="308"/>
      <c r="D51" s="113">
        <v>3.0071481390189794</v>
      </c>
      <c r="E51" s="115">
        <v>122</v>
      </c>
      <c r="F51" s="114">
        <v>102</v>
      </c>
      <c r="G51" s="114">
        <v>122</v>
      </c>
      <c r="H51" s="114">
        <v>77</v>
      </c>
      <c r="I51" s="140">
        <v>94</v>
      </c>
      <c r="J51" s="115">
        <v>28</v>
      </c>
      <c r="K51" s="116">
        <v>29.787234042553191</v>
      </c>
    </row>
    <row r="52" spans="1:11" ht="14.1" customHeight="1" x14ac:dyDescent="0.2">
      <c r="A52" s="306">
        <v>71</v>
      </c>
      <c r="B52" s="307" t="s">
        <v>276</v>
      </c>
      <c r="C52" s="308"/>
      <c r="D52" s="113">
        <v>8.3312792703968448</v>
      </c>
      <c r="E52" s="115">
        <v>338</v>
      </c>
      <c r="F52" s="114">
        <v>196</v>
      </c>
      <c r="G52" s="114">
        <v>345</v>
      </c>
      <c r="H52" s="114">
        <v>261</v>
      </c>
      <c r="I52" s="140">
        <v>314</v>
      </c>
      <c r="J52" s="115">
        <v>24</v>
      </c>
      <c r="K52" s="116">
        <v>7.6433121019108281</v>
      </c>
    </row>
    <row r="53" spans="1:11" ht="14.1" customHeight="1" x14ac:dyDescent="0.2">
      <c r="A53" s="306" t="s">
        <v>277</v>
      </c>
      <c r="B53" s="307" t="s">
        <v>278</v>
      </c>
      <c r="C53" s="308"/>
      <c r="D53" s="113">
        <v>2.7606605866403746</v>
      </c>
      <c r="E53" s="115">
        <v>112</v>
      </c>
      <c r="F53" s="114">
        <v>50</v>
      </c>
      <c r="G53" s="114">
        <v>89</v>
      </c>
      <c r="H53" s="114">
        <v>70</v>
      </c>
      <c r="I53" s="140">
        <v>101</v>
      </c>
      <c r="J53" s="115">
        <v>11</v>
      </c>
      <c r="K53" s="116">
        <v>10.891089108910892</v>
      </c>
    </row>
    <row r="54" spans="1:11" ht="14.1" customHeight="1" x14ac:dyDescent="0.2">
      <c r="A54" s="306" t="s">
        <v>279</v>
      </c>
      <c r="B54" s="307" t="s">
        <v>280</v>
      </c>
      <c r="C54" s="308"/>
      <c r="D54" s="113">
        <v>4.6093172294799114</v>
      </c>
      <c r="E54" s="115">
        <v>187</v>
      </c>
      <c r="F54" s="114">
        <v>123</v>
      </c>
      <c r="G54" s="114">
        <v>229</v>
      </c>
      <c r="H54" s="114">
        <v>170</v>
      </c>
      <c r="I54" s="140">
        <v>173</v>
      </c>
      <c r="J54" s="115">
        <v>14</v>
      </c>
      <c r="K54" s="116">
        <v>8.0924855491329488</v>
      </c>
    </row>
    <row r="55" spans="1:11" ht="14.1" customHeight="1" x14ac:dyDescent="0.2">
      <c r="A55" s="306">
        <v>72</v>
      </c>
      <c r="B55" s="307" t="s">
        <v>281</v>
      </c>
      <c r="C55" s="308"/>
      <c r="D55" s="113">
        <v>2.8099580971160956</v>
      </c>
      <c r="E55" s="115">
        <v>114</v>
      </c>
      <c r="F55" s="114">
        <v>44</v>
      </c>
      <c r="G55" s="114">
        <v>88</v>
      </c>
      <c r="H55" s="114">
        <v>63</v>
      </c>
      <c r="I55" s="140">
        <v>119</v>
      </c>
      <c r="J55" s="115">
        <v>-5</v>
      </c>
      <c r="K55" s="116">
        <v>-4.2016806722689077</v>
      </c>
    </row>
    <row r="56" spans="1:11" ht="14.1" customHeight="1" x14ac:dyDescent="0.2">
      <c r="A56" s="306" t="s">
        <v>282</v>
      </c>
      <c r="B56" s="307" t="s">
        <v>283</v>
      </c>
      <c r="C56" s="308"/>
      <c r="D56" s="113">
        <v>1.5035740695094897</v>
      </c>
      <c r="E56" s="115">
        <v>61</v>
      </c>
      <c r="F56" s="114">
        <v>22</v>
      </c>
      <c r="G56" s="114">
        <v>40</v>
      </c>
      <c r="H56" s="114">
        <v>33</v>
      </c>
      <c r="I56" s="140">
        <v>71</v>
      </c>
      <c r="J56" s="115">
        <v>-10</v>
      </c>
      <c r="K56" s="116">
        <v>-14.084507042253522</v>
      </c>
    </row>
    <row r="57" spans="1:11" ht="14.1" customHeight="1" x14ac:dyDescent="0.2">
      <c r="A57" s="306" t="s">
        <v>284</v>
      </c>
      <c r="B57" s="307" t="s">
        <v>285</v>
      </c>
      <c r="C57" s="308"/>
      <c r="D57" s="113">
        <v>0.7394626571358146</v>
      </c>
      <c r="E57" s="115">
        <v>30</v>
      </c>
      <c r="F57" s="114">
        <v>14</v>
      </c>
      <c r="G57" s="114">
        <v>24</v>
      </c>
      <c r="H57" s="114">
        <v>18</v>
      </c>
      <c r="I57" s="140">
        <v>28</v>
      </c>
      <c r="J57" s="115">
        <v>2</v>
      </c>
      <c r="K57" s="116">
        <v>7.1428571428571432</v>
      </c>
    </row>
    <row r="58" spans="1:11" ht="14.1" customHeight="1" x14ac:dyDescent="0.2">
      <c r="A58" s="306">
        <v>73</v>
      </c>
      <c r="B58" s="307" t="s">
        <v>286</v>
      </c>
      <c r="C58" s="308"/>
      <c r="D58" s="113">
        <v>1.6761153561745132</v>
      </c>
      <c r="E58" s="115">
        <v>68</v>
      </c>
      <c r="F58" s="114">
        <v>33</v>
      </c>
      <c r="G58" s="114">
        <v>62</v>
      </c>
      <c r="H58" s="114">
        <v>83</v>
      </c>
      <c r="I58" s="140">
        <v>85</v>
      </c>
      <c r="J58" s="115">
        <v>-17</v>
      </c>
      <c r="K58" s="116">
        <v>-20</v>
      </c>
    </row>
    <row r="59" spans="1:11" ht="14.1" customHeight="1" x14ac:dyDescent="0.2">
      <c r="A59" s="306" t="s">
        <v>287</v>
      </c>
      <c r="B59" s="307" t="s">
        <v>288</v>
      </c>
      <c r="C59" s="308"/>
      <c r="D59" s="113">
        <v>1.4789253142716292</v>
      </c>
      <c r="E59" s="115">
        <v>60</v>
      </c>
      <c r="F59" s="114">
        <v>21</v>
      </c>
      <c r="G59" s="114">
        <v>46</v>
      </c>
      <c r="H59" s="114">
        <v>70</v>
      </c>
      <c r="I59" s="140">
        <v>69</v>
      </c>
      <c r="J59" s="115">
        <v>-9</v>
      </c>
      <c r="K59" s="116">
        <v>-13.043478260869565</v>
      </c>
    </row>
    <row r="60" spans="1:11" ht="14.1" customHeight="1" x14ac:dyDescent="0.2">
      <c r="A60" s="306">
        <v>81</v>
      </c>
      <c r="B60" s="307" t="s">
        <v>289</v>
      </c>
      <c r="C60" s="308"/>
      <c r="D60" s="113">
        <v>7.8383041656396353</v>
      </c>
      <c r="E60" s="115">
        <v>318</v>
      </c>
      <c r="F60" s="114">
        <v>244</v>
      </c>
      <c r="G60" s="114">
        <v>334</v>
      </c>
      <c r="H60" s="114">
        <v>256</v>
      </c>
      <c r="I60" s="140">
        <v>305</v>
      </c>
      <c r="J60" s="115">
        <v>13</v>
      </c>
      <c r="K60" s="116">
        <v>4.2622950819672134</v>
      </c>
    </row>
    <row r="61" spans="1:11" ht="14.1" customHeight="1" x14ac:dyDescent="0.2">
      <c r="A61" s="306" t="s">
        <v>290</v>
      </c>
      <c r="B61" s="307" t="s">
        <v>291</v>
      </c>
      <c r="C61" s="308"/>
      <c r="D61" s="113">
        <v>2.1197929504560018</v>
      </c>
      <c r="E61" s="115">
        <v>86</v>
      </c>
      <c r="F61" s="114">
        <v>58</v>
      </c>
      <c r="G61" s="114">
        <v>77</v>
      </c>
      <c r="H61" s="114">
        <v>69</v>
      </c>
      <c r="I61" s="140">
        <v>72</v>
      </c>
      <c r="J61" s="115">
        <v>14</v>
      </c>
      <c r="K61" s="116">
        <v>19.444444444444443</v>
      </c>
    </row>
    <row r="62" spans="1:11" ht="14.1" customHeight="1" x14ac:dyDescent="0.2">
      <c r="A62" s="306" t="s">
        <v>292</v>
      </c>
      <c r="B62" s="307" t="s">
        <v>293</v>
      </c>
      <c r="C62" s="308"/>
      <c r="D62" s="113">
        <v>3.5247719990140496</v>
      </c>
      <c r="E62" s="115">
        <v>143</v>
      </c>
      <c r="F62" s="114">
        <v>94</v>
      </c>
      <c r="G62" s="114">
        <v>142</v>
      </c>
      <c r="H62" s="114">
        <v>77</v>
      </c>
      <c r="I62" s="140">
        <v>151</v>
      </c>
      <c r="J62" s="115">
        <v>-8</v>
      </c>
      <c r="K62" s="116">
        <v>-5.298013245033113</v>
      </c>
    </row>
    <row r="63" spans="1:11" ht="14.1" customHeight="1" x14ac:dyDescent="0.2">
      <c r="A63" s="306"/>
      <c r="B63" s="307" t="s">
        <v>294</v>
      </c>
      <c r="C63" s="308"/>
      <c r="D63" s="113">
        <v>3.081094404732561</v>
      </c>
      <c r="E63" s="115">
        <v>125</v>
      </c>
      <c r="F63" s="114">
        <v>77</v>
      </c>
      <c r="G63" s="114">
        <v>116</v>
      </c>
      <c r="H63" s="114">
        <v>68</v>
      </c>
      <c r="I63" s="140">
        <v>124</v>
      </c>
      <c r="J63" s="115">
        <v>1</v>
      </c>
      <c r="K63" s="116">
        <v>0.80645161290322576</v>
      </c>
    </row>
    <row r="64" spans="1:11" ht="14.1" customHeight="1" x14ac:dyDescent="0.2">
      <c r="A64" s="306" t="s">
        <v>295</v>
      </c>
      <c r="B64" s="307" t="s">
        <v>296</v>
      </c>
      <c r="C64" s="308"/>
      <c r="D64" s="113">
        <v>0.54227261523293069</v>
      </c>
      <c r="E64" s="115">
        <v>22</v>
      </c>
      <c r="F64" s="114">
        <v>27</v>
      </c>
      <c r="G64" s="114">
        <v>37</v>
      </c>
      <c r="H64" s="114">
        <v>29</v>
      </c>
      <c r="I64" s="140">
        <v>27</v>
      </c>
      <c r="J64" s="115">
        <v>-5</v>
      </c>
      <c r="K64" s="116">
        <v>-18.518518518518519</v>
      </c>
    </row>
    <row r="65" spans="1:11" ht="14.1" customHeight="1" x14ac:dyDescent="0.2">
      <c r="A65" s="306" t="s">
        <v>297</v>
      </c>
      <c r="B65" s="307" t="s">
        <v>298</v>
      </c>
      <c r="C65" s="308"/>
      <c r="D65" s="113">
        <v>0.88735518856297757</v>
      </c>
      <c r="E65" s="115">
        <v>36</v>
      </c>
      <c r="F65" s="114">
        <v>31</v>
      </c>
      <c r="G65" s="114">
        <v>30</v>
      </c>
      <c r="H65" s="114">
        <v>36</v>
      </c>
      <c r="I65" s="140">
        <v>30</v>
      </c>
      <c r="J65" s="115">
        <v>6</v>
      </c>
      <c r="K65" s="116">
        <v>20</v>
      </c>
    </row>
    <row r="66" spans="1:11" ht="14.1" customHeight="1" x14ac:dyDescent="0.2">
      <c r="A66" s="306">
        <v>82</v>
      </c>
      <c r="B66" s="307" t="s">
        <v>299</v>
      </c>
      <c r="C66" s="308"/>
      <c r="D66" s="113">
        <v>5.3980773970914466</v>
      </c>
      <c r="E66" s="115">
        <v>219</v>
      </c>
      <c r="F66" s="114">
        <v>195</v>
      </c>
      <c r="G66" s="114">
        <v>208</v>
      </c>
      <c r="H66" s="114">
        <v>217</v>
      </c>
      <c r="I66" s="140">
        <v>231</v>
      </c>
      <c r="J66" s="115">
        <v>-12</v>
      </c>
      <c r="K66" s="116">
        <v>-5.1948051948051948</v>
      </c>
    </row>
    <row r="67" spans="1:11" ht="14.1" customHeight="1" x14ac:dyDescent="0.2">
      <c r="A67" s="306" t="s">
        <v>300</v>
      </c>
      <c r="B67" s="307" t="s">
        <v>301</v>
      </c>
      <c r="C67" s="308"/>
      <c r="D67" s="113">
        <v>3.9684495932955386</v>
      </c>
      <c r="E67" s="115">
        <v>161</v>
      </c>
      <c r="F67" s="114">
        <v>161</v>
      </c>
      <c r="G67" s="114">
        <v>153</v>
      </c>
      <c r="H67" s="114">
        <v>169</v>
      </c>
      <c r="I67" s="140">
        <v>164</v>
      </c>
      <c r="J67" s="115">
        <v>-3</v>
      </c>
      <c r="K67" s="116">
        <v>-1.8292682926829269</v>
      </c>
    </row>
    <row r="68" spans="1:11" ht="14.1" customHeight="1" x14ac:dyDescent="0.2">
      <c r="A68" s="306" t="s">
        <v>302</v>
      </c>
      <c r="B68" s="307" t="s">
        <v>303</v>
      </c>
      <c r="C68" s="308"/>
      <c r="D68" s="113">
        <v>1.2570865171308849</v>
      </c>
      <c r="E68" s="115">
        <v>51</v>
      </c>
      <c r="F68" s="114">
        <v>23</v>
      </c>
      <c r="G68" s="114">
        <v>30</v>
      </c>
      <c r="H68" s="114">
        <v>32</v>
      </c>
      <c r="I68" s="140">
        <v>45</v>
      </c>
      <c r="J68" s="115">
        <v>6</v>
      </c>
      <c r="K68" s="116">
        <v>13.333333333333334</v>
      </c>
    </row>
    <row r="69" spans="1:11" ht="14.1" customHeight="1" x14ac:dyDescent="0.2">
      <c r="A69" s="306">
        <v>83</v>
      </c>
      <c r="B69" s="307" t="s">
        <v>304</v>
      </c>
      <c r="C69" s="308"/>
      <c r="D69" s="113">
        <v>6.2361350751787032</v>
      </c>
      <c r="E69" s="115">
        <v>253</v>
      </c>
      <c r="F69" s="114">
        <v>170</v>
      </c>
      <c r="G69" s="114">
        <v>344</v>
      </c>
      <c r="H69" s="114">
        <v>189</v>
      </c>
      <c r="I69" s="140">
        <v>268</v>
      </c>
      <c r="J69" s="115">
        <v>-15</v>
      </c>
      <c r="K69" s="116">
        <v>-5.5970149253731343</v>
      </c>
    </row>
    <row r="70" spans="1:11" ht="14.1" customHeight="1" x14ac:dyDescent="0.2">
      <c r="A70" s="306" t="s">
        <v>305</v>
      </c>
      <c r="B70" s="307" t="s">
        <v>306</v>
      </c>
      <c r="C70" s="308"/>
      <c r="D70" s="113">
        <v>5.0283460685235397</v>
      </c>
      <c r="E70" s="115">
        <v>204</v>
      </c>
      <c r="F70" s="114">
        <v>140</v>
      </c>
      <c r="G70" s="114">
        <v>304</v>
      </c>
      <c r="H70" s="114">
        <v>158</v>
      </c>
      <c r="I70" s="140">
        <v>218</v>
      </c>
      <c r="J70" s="115">
        <v>-14</v>
      </c>
      <c r="K70" s="116">
        <v>-6.4220183486238529</v>
      </c>
    </row>
    <row r="71" spans="1:11" ht="14.1" customHeight="1" x14ac:dyDescent="0.2">
      <c r="A71" s="306"/>
      <c r="B71" s="307" t="s">
        <v>307</v>
      </c>
      <c r="C71" s="308"/>
      <c r="D71" s="113">
        <v>3.0317968942568401</v>
      </c>
      <c r="E71" s="115">
        <v>123</v>
      </c>
      <c r="F71" s="114">
        <v>80</v>
      </c>
      <c r="G71" s="114">
        <v>191</v>
      </c>
      <c r="H71" s="114">
        <v>109</v>
      </c>
      <c r="I71" s="140">
        <v>153</v>
      </c>
      <c r="J71" s="115">
        <v>-30</v>
      </c>
      <c r="K71" s="116">
        <v>-19.607843137254903</v>
      </c>
    </row>
    <row r="72" spans="1:11" ht="14.1" customHeight="1" x14ac:dyDescent="0.2">
      <c r="A72" s="306">
        <v>84</v>
      </c>
      <c r="B72" s="307" t="s">
        <v>308</v>
      </c>
      <c r="C72" s="308"/>
      <c r="D72" s="113">
        <v>1.6514666009366528</v>
      </c>
      <c r="E72" s="115">
        <v>67</v>
      </c>
      <c r="F72" s="114">
        <v>37</v>
      </c>
      <c r="G72" s="114">
        <v>96</v>
      </c>
      <c r="H72" s="114">
        <v>27</v>
      </c>
      <c r="I72" s="140">
        <v>66</v>
      </c>
      <c r="J72" s="115">
        <v>1</v>
      </c>
      <c r="K72" s="116">
        <v>1.5151515151515151</v>
      </c>
    </row>
    <row r="73" spans="1:11" ht="14.1" customHeight="1" x14ac:dyDescent="0.2">
      <c r="A73" s="306" t="s">
        <v>309</v>
      </c>
      <c r="B73" s="307" t="s">
        <v>310</v>
      </c>
      <c r="C73" s="308"/>
      <c r="D73" s="113">
        <v>1.0598964752280009</v>
      </c>
      <c r="E73" s="115">
        <v>43</v>
      </c>
      <c r="F73" s="114">
        <v>17</v>
      </c>
      <c r="G73" s="114">
        <v>60</v>
      </c>
      <c r="H73" s="114">
        <v>14</v>
      </c>
      <c r="I73" s="140">
        <v>32</v>
      </c>
      <c r="J73" s="115">
        <v>11</v>
      </c>
      <c r="K73" s="116">
        <v>34.375</v>
      </c>
    </row>
    <row r="74" spans="1:11" ht="14.1" customHeight="1" x14ac:dyDescent="0.2">
      <c r="A74" s="306" t="s">
        <v>311</v>
      </c>
      <c r="B74" s="307" t="s">
        <v>312</v>
      </c>
      <c r="C74" s="308"/>
      <c r="D74" s="113">
        <v>0.12324377618930243</v>
      </c>
      <c r="E74" s="115">
        <v>5</v>
      </c>
      <c r="F74" s="114">
        <v>3</v>
      </c>
      <c r="G74" s="114">
        <v>13</v>
      </c>
      <c r="H74" s="114">
        <v>3</v>
      </c>
      <c r="I74" s="140">
        <v>16</v>
      </c>
      <c r="J74" s="115">
        <v>-11</v>
      </c>
      <c r="K74" s="116">
        <v>-68.75</v>
      </c>
    </row>
    <row r="75" spans="1:11" ht="14.1" customHeight="1" x14ac:dyDescent="0.2">
      <c r="A75" s="306" t="s">
        <v>313</v>
      </c>
      <c r="B75" s="307" t="s">
        <v>314</v>
      </c>
      <c r="C75" s="308"/>
      <c r="D75" s="113">
        <v>0.14789253142716294</v>
      </c>
      <c r="E75" s="115">
        <v>6</v>
      </c>
      <c r="F75" s="114">
        <v>5</v>
      </c>
      <c r="G75" s="114">
        <v>8</v>
      </c>
      <c r="H75" s="114">
        <v>5</v>
      </c>
      <c r="I75" s="140">
        <v>6</v>
      </c>
      <c r="J75" s="115">
        <v>0</v>
      </c>
      <c r="K75" s="116">
        <v>0</v>
      </c>
    </row>
    <row r="76" spans="1:11" ht="14.1" customHeight="1" x14ac:dyDescent="0.2">
      <c r="A76" s="306">
        <v>91</v>
      </c>
      <c r="B76" s="307" t="s">
        <v>315</v>
      </c>
      <c r="C76" s="308"/>
      <c r="D76" s="113">
        <v>0.22183879714074439</v>
      </c>
      <c r="E76" s="115">
        <v>9</v>
      </c>
      <c r="F76" s="114">
        <v>5</v>
      </c>
      <c r="G76" s="114">
        <v>6</v>
      </c>
      <c r="H76" s="114">
        <v>5</v>
      </c>
      <c r="I76" s="140">
        <v>6</v>
      </c>
      <c r="J76" s="115">
        <v>3</v>
      </c>
      <c r="K76" s="116">
        <v>50</v>
      </c>
    </row>
    <row r="77" spans="1:11" ht="14.1" customHeight="1" x14ac:dyDescent="0.2">
      <c r="A77" s="306">
        <v>92</v>
      </c>
      <c r="B77" s="307" t="s">
        <v>316</v>
      </c>
      <c r="C77" s="308"/>
      <c r="D77" s="113">
        <v>0.61621888094651223</v>
      </c>
      <c r="E77" s="115">
        <v>25</v>
      </c>
      <c r="F77" s="114">
        <v>21</v>
      </c>
      <c r="G77" s="114">
        <v>23</v>
      </c>
      <c r="H77" s="114">
        <v>12</v>
      </c>
      <c r="I77" s="140">
        <v>30</v>
      </c>
      <c r="J77" s="115">
        <v>-5</v>
      </c>
      <c r="K77" s="116">
        <v>-16.666666666666668</v>
      </c>
    </row>
    <row r="78" spans="1:11" ht="14.1" customHeight="1" x14ac:dyDescent="0.2">
      <c r="A78" s="306">
        <v>93</v>
      </c>
      <c r="B78" s="307" t="s">
        <v>317</v>
      </c>
      <c r="C78" s="308"/>
      <c r="D78" s="113">
        <v>9.8595020951441958E-2</v>
      </c>
      <c r="E78" s="115">
        <v>4</v>
      </c>
      <c r="F78" s="114">
        <v>7</v>
      </c>
      <c r="G78" s="114" t="s">
        <v>513</v>
      </c>
      <c r="H78" s="114">
        <v>7</v>
      </c>
      <c r="I78" s="140" t="s">
        <v>513</v>
      </c>
      <c r="J78" s="115" t="s">
        <v>513</v>
      </c>
      <c r="K78" s="116" t="s">
        <v>513</v>
      </c>
    </row>
    <row r="79" spans="1:11" ht="14.1" customHeight="1" x14ac:dyDescent="0.2">
      <c r="A79" s="306">
        <v>94</v>
      </c>
      <c r="B79" s="307" t="s">
        <v>318</v>
      </c>
      <c r="C79" s="308"/>
      <c r="D79" s="113">
        <v>0.39438008380576783</v>
      </c>
      <c r="E79" s="115">
        <v>16</v>
      </c>
      <c r="F79" s="114">
        <v>20</v>
      </c>
      <c r="G79" s="114">
        <v>14</v>
      </c>
      <c r="H79" s="114">
        <v>9</v>
      </c>
      <c r="I79" s="140">
        <v>13</v>
      </c>
      <c r="J79" s="115">
        <v>3</v>
      </c>
      <c r="K79" s="116">
        <v>23.076923076923077</v>
      </c>
    </row>
    <row r="80" spans="1:11" ht="14.1" customHeight="1" x14ac:dyDescent="0.2">
      <c r="A80" s="306" t="s">
        <v>319</v>
      </c>
      <c r="B80" s="307" t="s">
        <v>320</v>
      </c>
      <c r="C80" s="308"/>
      <c r="D80" s="113">
        <v>0</v>
      </c>
      <c r="E80" s="115">
        <v>0</v>
      </c>
      <c r="F80" s="114">
        <v>0</v>
      </c>
      <c r="G80" s="114">
        <v>0</v>
      </c>
      <c r="H80" s="114">
        <v>0</v>
      </c>
      <c r="I80" s="140" t="s">
        <v>513</v>
      </c>
      <c r="J80" s="115" t="s">
        <v>513</v>
      </c>
      <c r="K80" s="116" t="s">
        <v>513</v>
      </c>
    </row>
    <row r="81" spans="1:11" ht="14.1" customHeight="1" x14ac:dyDescent="0.2">
      <c r="A81" s="310" t="s">
        <v>321</v>
      </c>
      <c r="B81" s="311" t="s">
        <v>333</v>
      </c>
      <c r="C81" s="312"/>
      <c r="D81" s="125">
        <v>0.17254128666502341</v>
      </c>
      <c r="E81" s="143">
        <v>7</v>
      </c>
      <c r="F81" s="144">
        <v>19</v>
      </c>
      <c r="G81" s="144">
        <v>14</v>
      </c>
      <c r="H81" s="144">
        <v>6</v>
      </c>
      <c r="I81" s="145">
        <v>4</v>
      </c>
      <c r="J81" s="143">
        <v>3</v>
      </c>
      <c r="K81" s="146">
        <v>75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39774</v>
      </c>
      <c r="C10" s="114">
        <v>20175</v>
      </c>
      <c r="D10" s="114">
        <v>19599</v>
      </c>
      <c r="E10" s="114">
        <v>29623</v>
      </c>
      <c r="F10" s="114">
        <v>9592</v>
      </c>
      <c r="G10" s="114">
        <v>4912</v>
      </c>
      <c r="H10" s="114">
        <v>10457</v>
      </c>
      <c r="I10" s="115">
        <v>13091</v>
      </c>
      <c r="J10" s="114">
        <v>9414</v>
      </c>
      <c r="K10" s="114">
        <v>3677</v>
      </c>
      <c r="L10" s="423">
        <v>3112</v>
      </c>
      <c r="M10" s="424">
        <v>3321</v>
      </c>
    </row>
    <row r="11" spans="1:13" ht="11.1" customHeight="1" x14ac:dyDescent="0.2">
      <c r="A11" s="422" t="s">
        <v>387</v>
      </c>
      <c r="B11" s="115">
        <v>40650</v>
      </c>
      <c r="C11" s="114">
        <v>20925</v>
      </c>
      <c r="D11" s="114">
        <v>19725</v>
      </c>
      <c r="E11" s="114">
        <v>30404</v>
      </c>
      <c r="F11" s="114">
        <v>9690</v>
      </c>
      <c r="G11" s="114">
        <v>4875</v>
      </c>
      <c r="H11" s="114">
        <v>10853</v>
      </c>
      <c r="I11" s="115">
        <v>13475</v>
      </c>
      <c r="J11" s="114">
        <v>9642</v>
      </c>
      <c r="K11" s="114">
        <v>3833</v>
      </c>
      <c r="L11" s="423">
        <v>3281</v>
      </c>
      <c r="M11" s="424">
        <v>2601</v>
      </c>
    </row>
    <row r="12" spans="1:13" ht="11.1" customHeight="1" x14ac:dyDescent="0.2">
      <c r="A12" s="422" t="s">
        <v>388</v>
      </c>
      <c r="B12" s="115">
        <v>41445</v>
      </c>
      <c r="C12" s="114">
        <v>21372</v>
      </c>
      <c r="D12" s="114">
        <v>20073</v>
      </c>
      <c r="E12" s="114">
        <v>31079</v>
      </c>
      <c r="F12" s="114">
        <v>9803</v>
      </c>
      <c r="G12" s="114">
        <v>5337</v>
      </c>
      <c r="H12" s="114">
        <v>11083</v>
      </c>
      <c r="I12" s="115">
        <v>13497</v>
      </c>
      <c r="J12" s="114">
        <v>9623</v>
      </c>
      <c r="K12" s="114">
        <v>3874</v>
      </c>
      <c r="L12" s="423">
        <v>4426</v>
      </c>
      <c r="M12" s="424">
        <v>3758</v>
      </c>
    </row>
    <row r="13" spans="1:13" s="110" customFormat="1" ht="11.1" customHeight="1" x14ac:dyDescent="0.2">
      <c r="A13" s="422" t="s">
        <v>389</v>
      </c>
      <c r="B13" s="115">
        <v>41038</v>
      </c>
      <c r="C13" s="114">
        <v>21018</v>
      </c>
      <c r="D13" s="114">
        <v>20020</v>
      </c>
      <c r="E13" s="114">
        <v>30640</v>
      </c>
      <c r="F13" s="114">
        <v>9837</v>
      </c>
      <c r="G13" s="114">
        <v>5098</v>
      </c>
      <c r="H13" s="114">
        <v>11177</v>
      </c>
      <c r="I13" s="115">
        <v>13359</v>
      </c>
      <c r="J13" s="114">
        <v>9571</v>
      </c>
      <c r="K13" s="114">
        <v>3788</v>
      </c>
      <c r="L13" s="423">
        <v>2398</v>
      </c>
      <c r="M13" s="424">
        <v>2979</v>
      </c>
    </row>
    <row r="14" spans="1:13" ht="15" customHeight="1" x14ac:dyDescent="0.2">
      <c r="A14" s="422" t="s">
        <v>390</v>
      </c>
      <c r="B14" s="115">
        <v>41049</v>
      </c>
      <c r="C14" s="114">
        <v>20952</v>
      </c>
      <c r="D14" s="114">
        <v>20097</v>
      </c>
      <c r="E14" s="114">
        <v>29649</v>
      </c>
      <c r="F14" s="114">
        <v>10968</v>
      </c>
      <c r="G14" s="114">
        <v>4908</v>
      </c>
      <c r="H14" s="114">
        <v>11329</v>
      </c>
      <c r="I14" s="115">
        <v>13382</v>
      </c>
      <c r="J14" s="114">
        <v>9599</v>
      </c>
      <c r="K14" s="114">
        <v>3783</v>
      </c>
      <c r="L14" s="423">
        <v>3083</v>
      </c>
      <c r="M14" s="424">
        <v>3181</v>
      </c>
    </row>
    <row r="15" spans="1:13" ht="11.1" customHeight="1" x14ac:dyDescent="0.2">
      <c r="A15" s="422" t="s">
        <v>387</v>
      </c>
      <c r="B15" s="115">
        <v>41521</v>
      </c>
      <c r="C15" s="114">
        <v>21304</v>
      </c>
      <c r="D15" s="114">
        <v>20217</v>
      </c>
      <c r="E15" s="114">
        <v>29755</v>
      </c>
      <c r="F15" s="114">
        <v>11343</v>
      </c>
      <c r="G15" s="114">
        <v>4782</v>
      </c>
      <c r="H15" s="114">
        <v>11589</v>
      </c>
      <c r="I15" s="115">
        <v>13637</v>
      </c>
      <c r="J15" s="114">
        <v>9752</v>
      </c>
      <c r="K15" s="114">
        <v>3885</v>
      </c>
      <c r="L15" s="423">
        <v>3563</v>
      </c>
      <c r="M15" s="424">
        <v>3180</v>
      </c>
    </row>
    <row r="16" spans="1:13" ht="11.1" customHeight="1" x14ac:dyDescent="0.2">
      <c r="A16" s="422" t="s">
        <v>388</v>
      </c>
      <c r="B16" s="115">
        <v>42589</v>
      </c>
      <c r="C16" s="114">
        <v>21837</v>
      </c>
      <c r="D16" s="114">
        <v>20752</v>
      </c>
      <c r="E16" s="114">
        <v>30530</v>
      </c>
      <c r="F16" s="114">
        <v>11607</v>
      </c>
      <c r="G16" s="114">
        <v>5376</v>
      </c>
      <c r="H16" s="114">
        <v>11756</v>
      </c>
      <c r="I16" s="115">
        <v>13852</v>
      </c>
      <c r="J16" s="114">
        <v>9688</v>
      </c>
      <c r="K16" s="114">
        <v>4164</v>
      </c>
      <c r="L16" s="423">
        <v>4267</v>
      </c>
      <c r="M16" s="424">
        <v>3339</v>
      </c>
    </row>
    <row r="17" spans="1:13" s="110" customFormat="1" ht="11.1" customHeight="1" x14ac:dyDescent="0.2">
      <c r="A17" s="422" t="s">
        <v>389</v>
      </c>
      <c r="B17" s="115">
        <v>42270</v>
      </c>
      <c r="C17" s="114">
        <v>21533</v>
      </c>
      <c r="D17" s="114">
        <v>20737</v>
      </c>
      <c r="E17" s="114">
        <v>30584</v>
      </c>
      <c r="F17" s="114">
        <v>11649</v>
      </c>
      <c r="G17" s="114">
        <v>5161</v>
      </c>
      <c r="H17" s="114">
        <v>11835</v>
      </c>
      <c r="I17" s="115">
        <v>13618</v>
      </c>
      <c r="J17" s="114">
        <v>9492</v>
      </c>
      <c r="K17" s="114">
        <v>4126</v>
      </c>
      <c r="L17" s="423">
        <v>2601</v>
      </c>
      <c r="M17" s="424">
        <v>3062</v>
      </c>
    </row>
    <row r="18" spans="1:13" ht="15" customHeight="1" x14ac:dyDescent="0.2">
      <c r="A18" s="422" t="s">
        <v>391</v>
      </c>
      <c r="B18" s="115">
        <v>42295</v>
      </c>
      <c r="C18" s="114">
        <v>21484</v>
      </c>
      <c r="D18" s="114">
        <v>20811</v>
      </c>
      <c r="E18" s="114">
        <v>30290</v>
      </c>
      <c r="F18" s="114">
        <v>11962</v>
      </c>
      <c r="G18" s="114">
        <v>4960</v>
      </c>
      <c r="H18" s="114">
        <v>11973</v>
      </c>
      <c r="I18" s="115">
        <v>13489</v>
      </c>
      <c r="J18" s="114">
        <v>9444</v>
      </c>
      <c r="K18" s="114">
        <v>4045</v>
      </c>
      <c r="L18" s="423">
        <v>3267</v>
      </c>
      <c r="M18" s="424">
        <v>3282</v>
      </c>
    </row>
    <row r="19" spans="1:13" ht="11.1" customHeight="1" x14ac:dyDescent="0.2">
      <c r="A19" s="422" t="s">
        <v>387</v>
      </c>
      <c r="B19" s="115">
        <v>42729</v>
      </c>
      <c r="C19" s="114">
        <v>21806</v>
      </c>
      <c r="D19" s="114">
        <v>20923</v>
      </c>
      <c r="E19" s="114">
        <v>30366</v>
      </c>
      <c r="F19" s="114">
        <v>12305</v>
      </c>
      <c r="G19" s="114">
        <v>4827</v>
      </c>
      <c r="H19" s="114">
        <v>12262</v>
      </c>
      <c r="I19" s="115">
        <v>13794</v>
      </c>
      <c r="J19" s="114">
        <v>9591</v>
      </c>
      <c r="K19" s="114">
        <v>4203</v>
      </c>
      <c r="L19" s="423">
        <v>3311</v>
      </c>
      <c r="M19" s="424">
        <v>2850</v>
      </c>
    </row>
    <row r="20" spans="1:13" ht="11.1" customHeight="1" x14ac:dyDescent="0.2">
      <c r="A20" s="422" t="s">
        <v>388</v>
      </c>
      <c r="B20" s="115">
        <v>43558</v>
      </c>
      <c r="C20" s="114">
        <v>22235</v>
      </c>
      <c r="D20" s="114">
        <v>21323</v>
      </c>
      <c r="E20" s="114">
        <v>31070</v>
      </c>
      <c r="F20" s="114">
        <v>12410</v>
      </c>
      <c r="G20" s="114">
        <v>5267</v>
      </c>
      <c r="H20" s="114">
        <v>12430</v>
      </c>
      <c r="I20" s="115">
        <v>13913</v>
      </c>
      <c r="J20" s="114">
        <v>9444</v>
      </c>
      <c r="K20" s="114">
        <v>4469</v>
      </c>
      <c r="L20" s="423">
        <v>4210</v>
      </c>
      <c r="M20" s="424">
        <v>3452</v>
      </c>
    </row>
    <row r="21" spans="1:13" s="110" customFormat="1" ht="11.1" customHeight="1" x14ac:dyDescent="0.2">
      <c r="A21" s="422" t="s">
        <v>389</v>
      </c>
      <c r="B21" s="115">
        <v>43065</v>
      </c>
      <c r="C21" s="114">
        <v>21702</v>
      </c>
      <c r="D21" s="114">
        <v>21363</v>
      </c>
      <c r="E21" s="114">
        <v>30705</v>
      </c>
      <c r="F21" s="114">
        <v>12332</v>
      </c>
      <c r="G21" s="114">
        <v>5105</v>
      </c>
      <c r="H21" s="114">
        <v>12446</v>
      </c>
      <c r="I21" s="115">
        <v>13821</v>
      </c>
      <c r="J21" s="114">
        <v>9424</v>
      </c>
      <c r="K21" s="114">
        <v>4397</v>
      </c>
      <c r="L21" s="423">
        <v>2718</v>
      </c>
      <c r="M21" s="424">
        <v>3320</v>
      </c>
    </row>
    <row r="22" spans="1:13" ht="15" customHeight="1" x14ac:dyDescent="0.2">
      <c r="A22" s="422" t="s">
        <v>392</v>
      </c>
      <c r="B22" s="115">
        <v>42919</v>
      </c>
      <c r="C22" s="114">
        <v>21604</v>
      </c>
      <c r="D22" s="114">
        <v>21315</v>
      </c>
      <c r="E22" s="114">
        <v>30485</v>
      </c>
      <c r="F22" s="114">
        <v>12354</v>
      </c>
      <c r="G22" s="114">
        <v>4851</v>
      </c>
      <c r="H22" s="114">
        <v>12650</v>
      </c>
      <c r="I22" s="115">
        <v>13618</v>
      </c>
      <c r="J22" s="114">
        <v>9322</v>
      </c>
      <c r="K22" s="114">
        <v>4296</v>
      </c>
      <c r="L22" s="423">
        <v>3206</v>
      </c>
      <c r="M22" s="424">
        <v>3411</v>
      </c>
    </row>
    <row r="23" spans="1:13" ht="11.1" customHeight="1" x14ac:dyDescent="0.2">
      <c r="A23" s="422" t="s">
        <v>387</v>
      </c>
      <c r="B23" s="115">
        <v>43218</v>
      </c>
      <c r="C23" s="114">
        <v>21918</v>
      </c>
      <c r="D23" s="114">
        <v>21300</v>
      </c>
      <c r="E23" s="114">
        <v>30530</v>
      </c>
      <c r="F23" s="114">
        <v>12584</v>
      </c>
      <c r="G23" s="114">
        <v>4634</v>
      </c>
      <c r="H23" s="114">
        <v>12995</v>
      </c>
      <c r="I23" s="115">
        <v>13919</v>
      </c>
      <c r="J23" s="114">
        <v>9594</v>
      </c>
      <c r="K23" s="114">
        <v>4325</v>
      </c>
      <c r="L23" s="423">
        <v>2970</v>
      </c>
      <c r="M23" s="424">
        <v>2747</v>
      </c>
    </row>
    <row r="24" spans="1:13" ht="11.1" customHeight="1" x14ac:dyDescent="0.2">
      <c r="A24" s="422" t="s">
        <v>388</v>
      </c>
      <c r="B24" s="115">
        <v>44334</v>
      </c>
      <c r="C24" s="114">
        <v>22537</v>
      </c>
      <c r="D24" s="114">
        <v>21797</v>
      </c>
      <c r="E24" s="114">
        <v>30897</v>
      </c>
      <c r="F24" s="114">
        <v>12846</v>
      </c>
      <c r="G24" s="114">
        <v>5206</v>
      </c>
      <c r="H24" s="114">
        <v>13259</v>
      </c>
      <c r="I24" s="115">
        <v>13995</v>
      </c>
      <c r="J24" s="114">
        <v>9520</v>
      </c>
      <c r="K24" s="114">
        <v>4475</v>
      </c>
      <c r="L24" s="423">
        <v>4191</v>
      </c>
      <c r="M24" s="424">
        <v>3414</v>
      </c>
    </row>
    <row r="25" spans="1:13" s="110" customFormat="1" ht="11.1" customHeight="1" x14ac:dyDescent="0.2">
      <c r="A25" s="422" t="s">
        <v>389</v>
      </c>
      <c r="B25" s="115">
        <v>43683</v>
      </c>
      <c r="C25" s="114">
        <v>22020</v>
      </c>
      <c r="D25" s="114">
        <v>21663</v>
      </c>
      <c r="E25" s="114">
        <v>30358</v>
      </c>
      <c r="F25" s="114">
        <v>12726</v>
      </c>
      <c r="G25" s="114">
        <v>4953</v>
      </c>
      <c r="H25" s="114">
        <v>13256</v>
      </c>
      <c r="I25" s="115">
        <v>13865</v>
      </c>
      <c r="J25" s="114">
        <v>9503</v>
      </c>
      <c r="K25" s="114">
        <v>4362</v>
      </c>
      <c r="L25" s="423">
        <v>2677</v>
      </c>
      <c r="M25" s="424">
        <v>3253</v>
      </c>
    </row>
    <row r="26" spans="1:13" ht="15" customHeight="1" x14ac:dyDescent="0.2">
      <c r="A26" s="422" t="s">
        <v>393</v>
      </c>
      <c r="B26" s="115">
        <v>43521</v>
      </c>
      <c r="C26" s="114">
        <v>22045</v>
      </c>
      <c r="D26" s="114">
        <v>21476</v>
      </c>
      <c r="E26" s="114">
        <v>30180</v>
      </c>
      <c r="F26" s="114">
        <v>12734</v>
      </c>
      <c r="G26" s="114">
        <v>4714</v>
      </c>
      <c r="H26" s="114">
        <v>13420</v>
      </c>
      <c r="I26" s="115">
        <v>13699</v>
      </c>
      <c r="J26" s="114">
        <v>9444</v>
      </c>
      <c r="K26" s="114">
        <v>4255</v>
      </c>
      <c r="L26" s="423">
        <v>3406</v>
      </c>
      <c r="M26" s="424">
        <v>3421</v>
      </c>
    </row>
    <row r="27" spans="1:13" ht="11.1" customHeight="1" x14ac:dyDescent="0.2">
      <c r="A27" s="422" t="s">
        <v>387</v>
      </c>
      <c r="B27" s="115">
        <v>43912</v>
      </c>
      <c r="C27" s="114">
        <v>22353</v>
      </c>
      <c r="D27" s="114">
        <v>21559</v>
      </c>
      <c r="E27" s="114">
        <v>30327</v>
      </c>
      <c r="F27" s="114">
        <v>12986</v>
      </c>
      <c r="G27" s="114">
        <v>4624</v>
      </c>
      <c r="H27" s="114">
        <v>13710</v>
      </c>
      <c r="I27" s="115">
        <v>13918</v>
      </c>
      <c r="J27" s="114">
        <v>9534</v>
      </c>
      <c r="K27" s="114">
        <v>4384</v>
      </c>
      <c r="L27" s="423">
        <v>3054</v>
      </c>
      <c r="M27" s="424">
        <v>2730</v>
      </c>
    </row>
    <row r="28" spans="1:13" ht="11.1" customHeight="1" x14ac:dyDescent="0.2">
      <c r="A28" s="422" t="s">
        <v>388</v>
      </c>
      <c r="B28" s="115">
        <v>44557</v>
      </c>
      <c r="C28" s="114">
        <v>22659</v>
      </c>
      <c r="D28" s="114">
        <v>21898</v>
      </c>
      <c r="E28" s="114">
        <v>31249</v>
      </c>
      <c r="F28" s="114">
        <v>13238</v>
      </c>
      <c r="G28" s="114">
        <v>5051</v>
      </c>
      <c r="H28" s="114">
        <v>13876</v>
      </c>
      <c r="I28" s="115">
        <v>13951</v>
      </c>
      <c r="J28" s="114">
        <v>9432</v>
      </c>
      <c r="K28" s="114">
        <v>4519</v>
      </c>
      <c r="L28" s="423">
        <v>4391</v>
      </c>
      <c r="M28" s="424">
        <v>3773</v>
      </c>
    </row>
    <row r="29" spans="1:13" s="110" customFormat="1" ht="11.1" customHeight="1" x14ac:dyDescent="0.2">
      <c r="A29" s="422" t="s">
        <v>389</v>
      </c>
      <c r="B29" s="115">
        <v>44150</v>
      </c>
      <c r="C29" s="114">
        <v>22324</v>
      </c>
      <c r="D29" s="114">
        <v>21826</v>
      </c>
      <c r="E29" s="114">
        <v>30886</v>
      </c>
      <c r="F29" s="114">
        <v>13237</v>
      </c>
      <c r="G29" s="114">
        <v>4870</v>
      </c>
      <c r="H29" s="114">
        <v>13915</v>
      </c>
      <c r="I29" s="115">
        <v>13512</v>
      </c>
      <c r="J29" s="114">
        <v>9110</v>
      </c>
      <c r="K29" s="114">
        <v>4402</v>
      </c>
      <c r="L29" s="423">
        <v>2512</v>
      </c>
      <c r="M29" s="424">
        <v>3046</v>
      </c>
    </row>
    <row r="30" spans="1:13" ht="15" customHeight="1" x14ac:dyDescent="0.2">
      <c r="A30" s="422" t="s">
        <v>394</v>
      </c>
      <c r="B30" s="115">
        <v>44253</v>
      </c>
      <c r="C30" s="114">
        <v>22372</v>
      </c>
      <c r="D30" s="114">
        <v>21881</v>
      </c>
      <c r="E30" s="114">
        <v>30671</v>
      </c>
      <c r="F30" s="114">
        <v>13563</v>
      </c>
      <c r="G30" s="114">
        <v>4648</v>
      </c>
      <c r="H30" s="114">
        <v>14112</v>
      </c>
      <c r="I30" s="115">
        <v>13198</v>
      </c>
      <c r="J30" s="114">
        <v>8809</v>
      </c>
      <c r="K30" s="114">
        <v>4389</v>
      </c>
      <c r="L30" s="423">
        <v>3542</v>
      </c>
      <c r="M30" s="424">
        <v>3439</v>
      </c>
    </row>
    <row r="31" spans="1:13" ht="11.1" customHeight="1" x14ac:dyDescent="0.2">
      <c r="A31" s="422" t="s">
        <v>387</v>
      </c>
      <c r="B31" s="115">
        <v>44717</v>
      </c>
      <c r="C31" s="114">
        <v>22718</v>
      </c>
      <c r="D31" s="114">
        <v>21999</v>
      </c>
      <c r="E31" s="114">
        <v>30849</v>
      </c>
      <c r="F31" s="114">
        <v>13852</v>
      </c>
      <c r="G31" s="114">
        <v>4560</v>
      </c>
      <c r="H31" s="114">
        <v>14430</v>
      </c>
      <c r="I31" s="115">
        <v>13404</v>
      </c>
      <c r="J31" s="114">
        <v>8907</v>
      </c>
      <c r="K31" s="114">
        <v>4497</v>
      </c>
      <c r="L31" s="423">
        <v>3035</v>
      </c>
      <c r="M31" s="424">
        <v>2642</v>
      </c>
    </row>
    <row r="32" spans="1:13" ht="11.1" customHeight="1" x14ac:dyDescent="0.2">
      <c r="A32" s="422" t="s">
        <v>388</v>
      </c>
      <c r="B32" s="115">
        <v>45548</v>
      </c>
      <c r="C32" s="114">
        <v>23161</v>
      </c>
      <c r="D32" s="114">
        <v>22387</v>
      </c>
      <c r="E32" s="114">
        <v>31590</v>
      </c>
      <c r="F32" s="114">
        <v>13955</v>
      </c>
      <c r="G32" s="114">
        <v>5093</v>
      </c>
      <c r="H32" s="114">
        <v>14655</v>
      </c>
      <c r="I32" s="115">
        <v>13415</v>
      </c>
      <c r="J32" s="114">
        <v>8835</v>
      </c>
      <c r="K32" s="114">
        <v>4580</v>
      </c>
      <c r="L32" s="423">
        <v>4496</v>
      </c>
      <c r="M32" s="424">
        <v>3708</v>
      </c>
    </row>
    <row r="33" spans="1:13" s="110" customFormat="1" ht="11.1" customHeight="1" x14ac:dyDescent="0.2">
      <c r="A33" s="422" t="s">
        <v>389</v>
      </c>
      <c r="B33" s="115">
        <v>45126</v>
      </c>
      <c r="C33" s="114">
        <v>22863</v>
      </c>
      <c r="D33" s="114">
        <v>22263</v>
      </c>
      <c r="E33" s="114">
        <v>31191</v>
      </c>
      <c r="F33" s="114">
        <v>13933</v>
      </c>
      <c r="G33" s="114">
        <v>4903</v>
      </c>
      <c r="H33" s="114">
        <v>14751</v>
      </c>
      <c r="I33" s="115">
        <v>13367</v>
      </c>
      <c r="J33" s="114">
        <v>8903</v>
      </c>
      <c r="K33" s="114">
        <v>4464</v>
      </c>
      <c r="L33" s="423">
        <v>2605</v>
      </c>
      <c r="M33" s="424">
        <v>3083</v>
      </c>
    </row>
    <row r="34" spans="1:13" ht="15" customHeight="1" x14ac:dyDescent="0.2">
      <c r="A34" s="422" t="s">
        <v>395</v>
      </c>
      <c r="B34" s="115">
        <v>45406</v>
      </c>
      <c r="C34" s="114">
        <v>22942</v>
      </c>
      <c r="D34" s="114">
        <v>22464</v>
      </c>
      <c r="E34" s="114">
        <v>31186</v>
      </c>
      <c r="F34" s="114">
        <v>14219</v>
      </c>
      <c r="G34" s="114">
        <v>4788</v>
      </c>
      <c r="H34" s="114">
        <v>15048</v>
      </c>
      <c r="I34" s="115">
        <v>13275</v>
      </c>
      <c r="J34" s="114">
        <v>8747</v>
      </c>
      <c r="K34" s="114">
        <v>4528</v>
      </c>
      <c r="L34" s="423">
        <v>3601</v>
      </c>
      <c r="M34" s="424">
        <v>3439</v>
      </c>
    </row>
    <row r="35" spans="1:13" ht="11.1" customHeight="1" x14ac:dyDescent="0.2">
      <c r="A35" s="422" t="s">
        <v>387</v>
      </c>
      <c r="B35" s="115">
        <v>45562</v>
      </c>
      <c r="C35" s="114">
        <v>23007</v>
      </c>
      <c r="D35" s="114">
        <v>22555</v>
      </c>
      <c r="E35" s="114">
        <v>31121</v>
      </c>
      <c r="F35" s="114">
        <v>14440</v>
      </c>
      <c r="G35" s="114">
        <v>4643</v>
      </c>
      <c r="H35" s="114">
        <v>15222</v>
      </c>
      <c r="I35" s="115">
        <v>13543</v>
      </c>
      <c r="J35" s="114">
        <v>8914</v>
      </c>
      <c r="K35" s="114">
        <v>4629</v>
      </c>
      <c r="L35" s="423">
        <v>3049</v>
      </c>
      <c r="M35" s="424">
        <v>2723</v>
      </c>
    </row>
    <row r="36" spans="1:13" ht="11.1" customHeight="1" x14ac:dyDescent="0.2">
      <c r="A36" s="422" t="s">
        <v>388</v>
      </c>
      <c r="B36" s="115">
        <v>46594</v>
      </c>
      <c r="C36" s="114">
        <v>23543</v>
      </c>
      <c r="D36" s="114">
        <v>23051</v>
      </c>
      <c r="E36" s="114">
        <v>31771</v>
      </c>
      <c r="F36" s="114">
        <v>14823</v>
      </c>
      <c r="G36" s="114">
        <v>5143</v>
      </c>
      <c r="H36" s="114">
        <v>15543</v>
      </c>
      <c r="I36" s="115">
        <v>13457</v>
      </c>
      <c r="J36" s="114">
        <v>8665</v>
      </c>
      <c r="K36" s="114">
        <v>4792</v>
      </c>
      <c r="L36" s="423">
        <v>4769</v>
      </c>
      <c r="M36" s="424">
        <v>3955</v>
      </c>
    </row>
    <row r="37" spans="1:13" s="110" customFormat="1" ht="11.1" customHeight="1" x14ac:dyDescent="0.2">
      <c r="A37" s="422" t="s">
        <v>389</v>
      </c>
      <c r="B37" s="115">
        <v>46799</v>
      </c>
      <c r="C37" s="114">
        <v>23562</v>
      </c>
      <c r="D37" s="114">
        <v>23237</v>
      </c>
      <c r="E37" s="114">
        <v>31902</v>
      </c>
      <c r="F37" s="114">
        <v>14897</v>
      </c>
      <c r="G37" s="114">
        <v>5007</v>
      </c>
      <c r="H37" s="114">
        <v>15761</v>
      </c>
      <c r="I37" s="115">
        <v>13383</v>
      </c>
      <c r="J37" s="114">
        <v>8687</v>
      </c>
      <c r="K37" s="114">
        <v>4696</v>
      </c>
      <c r="L37" s="423">
        <v>3010</v>
      </c>
      <c r="M37" s="424">
        <v>3200</v>
      </c>
    </row>
    <row r="38" spans="1:13" ht="15" customHeight="1" x14ac:dyDescent="0.2">
      <c r="A38" s="425" t="s">
        <v>396</v>
      </c>
      <c r="B38" s="115">
        <v>46777</v>
      </c>
      <c r="C38" s="114">
        <v>23540</v>
      </c>
      <c r="D38" s="114">
        <v>23237</v>
      </c>
      <c r="E38" s="114">
        <v>31769</v>
      </c>
      <c r="F38" s="114">
        <v>15008</v>
      </c>
      <c r="G38" s="114">
        <v>4854</v>
      </c>
      <c r="H38" s="114">
        <v>15935</v>
      </c>
      <c r="I38" s="115">
        <v>13253</v>
      </c>
      <c r="J38" s="114">
        <v>8553</v>
      </c>
      <c r="K38" s="114">
        <v>4700</v>
      </c>
      <c r="L38" s="423">
        <v>3635</v>
      </c>
      <c r="M38" s="424">
        <v>3622</v>
      </c>
    </row>
    <row r="39" spans="1:13" ht="11.1" customHeight="1" x14ac:dyDescent="0.2">
      <c r="A39" s="422" t="s">
        <v>387</v>
      </c>
      <c r="B39" s="115">
        <v>47177</v>
      </c>
      <c r="C39" s="114">
        <v>23760</v>
      </c>
      <c r="D39" s="114">
        <v>23417</v>
      </c>
      <c r="E39" s="114">
        <v>31850</v>
      </c>
      <c r="F39" s="114">
        <v>15327</v>
      </c>
      <c r="G39" s="114">
        <v>4769</v>
      </c>
      <c r="H39" s="114">
        <v>16240</v>
      </c>
      <c r="I39" s="115">
        <v>13603</v>
      </c>
      <c r="J39" s="114">
        <v>8769</v>
      </c>
      <c r="K39" s="114">
        <v>4834</v>
      </c>
      <c r="L39" s="423">
        <v>3224</v>
      </c>
      <c r="M39" s="424">
        <v>2832</v>
      </c>
    </row>
    <row r="40" spans="1:13" ht="11.1" customHeight="1" x14ac:dyDescent="0.2">
      <c r="A40" s="425" t="s">
        <v>388</v>
      </c>
      <c r="B40" s="115">
        <v>48053</v>
      </c>
      <c r="C40" s="114">
        <v>24230</v>
      </c>
      <c r="D40" s="114">
        <v>23823</v>
      </c>
      <c r="E40" s="114">
        <v>32419</v>
      </c>
      <c r="F40" s="114">
        <v>15634</v>
      </c>
      <c r="G40" s="114">
        <v>5337</v>
      </c>
      <c r="H40" s="114">
        <v>16450</v>
      </c>
      <c r="I40" s="115">
        <v>13926</v>
      </c>
      <c r="J40" s="114">
        <v>8906</v>
      </c>
      <c r="K40" s="114">
        <v>5020</v>
      </c>
      <c r="L40" s="423">
        <v>5140</v>
      </c>
      <c r="M40" s="424">
        <v>4339</v>
      </c>
    </row>
    <row r="41" spans="1:13" s="110" customFormat="1" ht="11.1" customHeight="1" x14ac:dyDescent="0.2">
      <c r="A41" s="422" t="s">
        <v>389</v>
      </c>
      <c r="B41" s="115">
        <v>47805</v>
      </c>
      <c r="C41" s="114">
        <v>24061</v>
      </c>
      <c r="D41" s="114">
        <v>23744</v>
      </c>
      <c r="E41" s="114">
        <v>32157</v>
      </c>
      <c r="F41" s="114">
        <v>15648</v>
      </c>
      <c r="G41" s="114">
        <v>5197</v>
      </c>
      <c r="H41" s="114">
        <v>16535</v>
      </c>
      <c r="I41" s="115">
        <v>13723</v>
      </c>
      <c r="J41" s="114">
        <v>8726</v>
      </c>
      <c r="K41" s="114">
        <v>4997</v>
      </c>
      <c r="L41" s="423">
        <v>2954</v>
      </c>
      <c r="M41" s="424">
        <v>3317</v>
      </c>
    </row>
    <row r="42" spans="1:13" ht="15" customHeight="1" x14ac:dyDescent="0.2">
      <c r="A42" s="422" t="s">
        <v>397</v>
      </c>
      <c r="B42" s="115">
        <v>47784</v>
      </c>
      <c r="C42" s="114">
        <v>23946</v>
      </c>
      <c r="D42" s="114">
        <v>23838</v>
      </c>
      <c r="E42" s="114">
        <v>32023</v>
      </c>
      <c r="F42" s="114">
        <v>15761</v>
      </c>
      <c r="G42" s="114">
        <v>4982</v>
      </c>
      <c r="H42" s="114">
        <v>16684</v>
      </c>
      <c r="I42" s="115">
        <v>13667</v>
      </c>
      <c r="J42" s="114">
        <v>8679</v>
      </c>
      <c r="K42" s="114">
        <v>4988</v>
      </c>
      <c r="L42" s="423">
        <v>3991</v>
      </c>
      <c r="M42" s="424">
        <v>3949</v>
      </c>
    </row>
    <row r="43" spans="1:13" ht="11.1" customHeight="1" x14ac:dyDescent="0.2">
      <c r="A43" s="422" t="s">
        <v>387</v>
      </c>
      <c r="B43" s="115">
        <v>47871</v>
      </c>
      <c r="C43" s="114">
        <v>24067</v>
      </c>
      <c r="D43" s="114">
        <v>23804</v>
      </c>
      <c r="E43" s="114">
        <v>31904</v>
      </c>
      <c r="F43" s="114">
        <v>15967</v>
      </c>
      <c r="G43" s="114">
        <v>4848</v>
      </c>
      <c r="H43" s="114">
        <v>16825</v>
      </c>
      <c r="I43" s="115">
        <v>14057</v>
      </c>
      <c r="J43" s="114">
        <v>8913</v>
      </c>
      <c r="K43" s="114">
        <v>5144</v>
      </c>
      <c r="L43" s="423">
        <v>3441</v>
      </c>
      <c r="M43" s="424">
        <v>3140</v>
      </c>
    </row>
    <row r="44" spans="1:13" ht="11.1" customHeight="1" x14ac:dyDescent="0.2">
      <c r="A44" s="422" t="s">
        <v>388</v>
      </c>
      <c r="B44" s="115">
        <v>48713</v>
      </c>
      <c r="C44" s="114">
        <v>24446</v>
      </c>
      <c r="D44" s="114">
        <v>24267</v>
      </c>
      <c r="E44" s="114">
        <v>32580</v>
      </c>
      <c r="F44" s="114">
        <v>16133</v>
      </c>
      <c r="G44" s="114">
        <v>5344</v>
      </c>
      <c r="H44" s="114">
        <v>16984</v>
      </c>
      <c r="I44" s="115">
        <v>14008</v>
      </c>
      <c r="J44" s="114">
        <v>8669</v>
      </c>
      <c r="K44" s="114">
        <v>5339</v>
      </c>
      <c r="L44" s="423">
        <v>5187</v>
      </c>
      <c r="M44" s="424">
        <v>4512</v>
      </c>
    </row>
    <row r="45" spans="1:13" s="110" customFormat="1" ht="11.1" customHeight="1" x14ac:dyDescent="0.2">
      <c r="A45" s="422" t="s">
        <v>389</v>
      </c>
      <c r="B45" s="115">
        <v>48570</v>
      </c>
      <c r="C45" s="114">
        <v>24227</v>
      </c>
      <c r="D45" s="114">
        <v>24343</v>
      </c>
      <c r="E45" s="114">
        <v>32387</v>
      </c>
      <c r="F45" s="114">
        <v>16183</v>
      </c>
      <c r="G45" s="114">
        <v>5228</v>
      </c>
      <c r="H45" s="114">
        <v>17068</v>
      </c>
      <c r="I45" s="115">
        <v>13926</v>
      </c>
      <c r="J45" s="114">
        <v>8609</v>
      </c>
      <c r="K45" s="114">
        <v>5317</v>
      </c>
      <c r="L45" s="423">
        <v>3221</v>
      </c>
      <c r="M45" s="424">
        <v>3521</v>
      </c>
    </row>
    <row r="46" spans="1:13" ht="15" customHeight="1" x14ac:dyDescent="0.2">
      <c r="A46" s="422" t="s">
        <v>398</v>
      </c>
      <c r="B46" s="115">
        <v>48516</v>
      </c>
      <c r="C46" s="114">
        <v>24150</v>
      </c>
      <c r="D46" s="114">
        <v>24366</v>
      </c>
      <c r="E46" s="114">
        <v>32172</v>
      </c>
      <c r="F46" s="114">
        <v>16344</v>
      </c>
      <c r="G46" s="114">
        <v>5030</v>
      </c>
      <c r="H46" s="114">
        <v>17246</v>
      </c>
      <c r="I46" s="115">
        <v>13836</v>
      </c>
      <c r="J46" s="114">
        <v>8521</v>
      </c>
      <c r="K46" s="114">
        <v>5315</v>
      </c>
      <c r="L46" s="423">
        <v>3859</v>
      </c>
      <c r="M46" s="424">
        <v>3916</v>
      </c>
    </row>
    <row r="47" spans="1:13" ht="11.1" customHeight="1" x14ac:dyDescent="0.2">
      <c r="A47" s="422" t="s">
        <v>387</v>
      </c>
      <c r="B47" s="115">
        <v>48811</v>
      </c>
      <c r="C47" s="114">
        <v>24387</v>
      </c>
      <c r="D47" s="114">
        <v>24424</v>
      </c>
      <c r="E47" s="114">
        <v>32256</v>
      </c>
      <c r="F47" s="114">
        <v>16555</v>
      </c>
      <c r="G47" s="114">
        <v>4935</v>
      </c>
      <c r="H47" s="114">
        <v>17408</v>
      </c>
      <c r="I47" s="115">
        <v>14205</v>
      </c>
      <c r="J47" s="114">
        <v>8735</v>
      </c>
      <c r="K47" s="114">
        <v>5470</v>
      </c>
      <c r="L47" s="423">
        <v>3461</v>
      </c>
      <c r="M47" s="424">
        <v>3283</v>
      </c>
    </row>
    <row r="48" spans="1:13" ht="11.1" customHeight="1" x14ac:dyDescent="0.2">
      <c r="A48" s="422" t="s">
        <v>388</v>
      </c>
      <c r="B48" s="115">
        <v>49727</v>
      </c>
      <c r="C48" s="114">
        <v>24841</v>
      </c>
      <c r="D48" s="114">
        <v>24886</v>
      </c>
      <c r="E48" s="114">
        <v>32912</v>
      </c>
      <c r="F48" s="114">
        <v>16815</v>
      </c>
      <c r="G48" s="114">
        <v>5564</v>
      </c>
      <c r="H48" s="114">
        <v>17523</v>
      </c>
      <c r="I48" s="115">
        <v>14119</v>
      </c>
      <c r="J48" s="114">
        <v>8462</v>
      </c>
      <c r="K48" s="114">
        <v>5657</v>
      </c>
      <c r="L48" s="423">
        <v>5116</v>
      </c>
      <c r="M48" s="424">
        <v>4188</v>
      </c>
    </row>
    <row r="49" spans="1:17" s="110" customFormat="1" ht="11.1" customHeight="1" x14ac:dyDescent="0.2">
      <c r="A49" s="422" t="s">
        <v>389</v>
      </c>
      <c r="B49" s="115">
        <v>49356</v>
      </c>
      <c r="C49" s="114">
        <v>24638</v>
      </c>
      <c r="D49" s="114">
        <v>24718</v>
      </c>
      <c r="E49" s="114">
        <v>32693</v>
      </c>
      <c r="F49" s="114">
        <v>16663</v>
      </c>
      <c r="G49" s="114">
        <v>5329</v>
      </c>
      <c r="H49" s="114">
        <v>17539</v>
      </c>
      <c r="I49" s="115">
        <v>13973</v>
      </c>
      <c r="J49" s="114">
        <v>8345</v>
      </c>
      <c r="K49" s="114">
        <v>5628</v>
      </c>
      <c r="L49" s="423">
        <v>2995</v>
      </c>
      <c r="M49" s="424">
        <v>3299</v>
      </c>
    </row>
    <row r="50" spans="1:17" ht="15" customHeight="1" x14ac:dyDescent="0.2">
      <c r="A50" s="422" t="s">
        <v>399</v>
      </c>
      <c r="B50" s="143">
        <v>49300</v>
      </c>
      <c r="C50" s="144">
        <v>24680</v>
      </c>
      <c r="D50" s="144">
        <v>24620</v>
      </c>
      <c r="E50" s="144">
        <v>32585</v>
      </c>
      <c r="F50" s="144">
        <v>16715</v>
      </c>
      <c r="G50" s="144">
        <v>5177</v>
      </c>
      <c r="H50" s="144">
        <v>17685</v>
      </c>
      <c r="I50" s="143">
        <v>13346</v>
      </c>
      <c r="J50" s="144">
        <v>7973</v>
      </c>
      <c r="K50" s="144">
        <v>5373</v>
      </c>
      <c r="L50" s="426">
        <v>3892</v>
      </c>
      <c r="M50" s="427">
        <v>4057</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1.6159617445791079</v>
      </c>
      <c r="C6" s="480">
        <f>'Tabelle 3.3'!J11</f>
        <v>-3.5414859786065338</v>
      </c>
      <c r="D6" s="481">
        <f t="shared" ref="D6:E9" si="0">IF(OR(AND(B6&gt;=-50,B6&lt;=50),ISNUMBER(B6)=FALSE),B6,"")</f>
        <v>1.6159617445791079</v>
      </c>
      <c r="E6" s="481">
        <f t="shared" si="0"/>
        <v>-3.5414859786065338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1.4790279868316203</v>
      </c>
      <c r="C7" s="480">
        <f>'Tabelle 3.1'!J23</f>
        <v>-3.3674488838723948</v>
      </c>
      <c r="D7" s="481">
        <f t="shared" si="0"/>
        <v>1.4790279868316203</v>
      </c>
      <c r="E7" s="481">
        <f>IF(OR(AND(C7&gt;=-50,C7&lt;=50),ISNUMBER(C7)=FALSE),C7,"")</f>
        <v>-3.3674488838723948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1.6159617445791079</v>
      </c>
      <c r="C14" s="480">
        <f>'Tabelle 3.3'!J11</f>
        <v>-3.5414859786065338</v>
      </c>
      <c r="D14" s="481">
        <f>IF(OR(AND(B14&gt;=-50,B14&lt;=50),ISNUMBER(B14)=FALSE),B14,"")</f>
        <v>1.6159617445791079</v>
      </c>
      <c r="E14" s="481">
        <f>IF(OR(AND(C14&gt;=-50,C14&lt;=50),ISNUMBER(C14)=FALSE),C14,"")</f>
        <v>-3.5414859786065338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2.1367521367521367</v>
      </c>
      <c r="C15" s="480">
        <f>'Tabelle 3.3'!J12</f>
        <v>7.9096045197740112</v>
      </c>
      <c r="D15" s="481">
        <f t="shared" ref="D15:E45" si="3">IF(OR(AND(B15&gt;=-50,B15&lt;=50),ISNUMBER(B15)=FALSE),B15,"")</f>
        <v>2.1367521367521367</v>
      </c>
      <c r="E15" s="481">
        <f t="shared" si="3"/>
        <v>7.9096045197740112</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2.4146544546211492</v>
      </c>
      <c r="C16" s="480">
        <f>'Tabelle 3.3'!J13</f>
        <v>13.725490196078431</v>
      </c>
      <c r="D16" s="481">
        <f t="shared" si="3"/>
        <v>2.4146544546211492</v>
      </c>
      <c r="E16" s="481">
        <f t="shared" si="3"/>
        <v>13.725490196078431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-0.70254673190314887</v>
      </c>
      <c r="C17" s="480">
        <f>'Tabelle 3.3'!J14</f>
        <v>-4.1310541310541309</v>
      </c>
      <c r="D17" s="481">
        <f t="shared" si="3"/>
        <v>-0.70254673190314887</v>
      </c>
      <c r="E17" s="481">
        <f t="shared" si="3"/>
        <v>-4.1310541310541309</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4.0827740492170026</v>
      </c>
      <c r="C18" s="480">
        <f>'Tabelle 3.3'!J15</f>
        <v>-3.7453183520599249</v>
      </c>
      <c r="D18" s="481">
        <f t="shared" si="3"/>
        <v>4.0827740492170026</v>
      </c>
      <c r="E18" s="481">
        <f t="shared" si="3"/>
        <v>-3.7453183520599249</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-2.5307797537619701</v>
      </c>
      <c r="C19" s="480">
        <f>'Tabelle 3.3'!J16</f>
        <v>-4.7619047619047619</v>
      </c>
      <c r="D19" s="481">
        <f t="shared" si="3"/>
        <v>-2.5307797537619701</v>
      </c>
      <c r="E19" s="481">
        <f t="shared" si="3"/>
        <v>-4.7619047619047619</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-1.001669449081803</v>
      </c>
      <c r="C20" s="480">
        <f>'Tabelle 3.3'!J17</f>
        <v>-3.0303030303030303</v>
      </c>
      <c r="D20" s="481">
        <f t="shared" si="3"/>
        <v>-1.001669449081803</v>
      </c>
      <c r="E20" s="481">
        <f t="shared" si="3"/>
        <v>-3.0303030303030303</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5.0818746470920386</v>
      </c>
      <c r="C21" s="480">
        <f>'Tabelle 3.3'!J18</f>
        <v>-3.0487804878048781</v>
      </c>
      <c r="D21" s="481">
        <f t="shared" si="3"/>
        <v>5.0818746470920386</v>
      </c>
      <c r="E21" s="481">
        <f t="shared" si="3"/>
        <v>-3.0487804878048781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-2.0326636117964987</v>
      </c>
      <c r="C22" s="480">
        <f>'Tabelle 3.3'!J19</f>
        <v>-5.7385398981324283</v>
      </c>
      <c r="D22" s="481">
        <f t="shared" si="3"/>
        <v>-2.0326636117964987</v>
      </c>
      <c r="E22" s="481">
        <f t="shared" si="3"/>
        <v>-5.7385398981324283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1.9692603266090298</v>
      </c>
      <c r="C23" s="480">
        <f>'Tabelle 3.3'!J20</f>
        <v>-2.3210831721470018</v>
      </c>
      <c r="D23" s="481">
        <f t="shared" si="3"/>
        <v>1.9692603266090298</v>
      </c>
      <c r="E23" s="481">
        <f t="shared" si="3"/>
        <v>-2.3210831721470018</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0.88183421516754845</v>
      </c>
      <c r="C24" s="480">
        <f>'Tabelle 3.3'!J21</f>
        <v>-14.681440443213296</v>
      </c>
      <c r="D24" s="481">
        <f t="shared" si="3"/>
        <v>0.88183421516754845</v>
      </c>
      <c r="E24" s="481">
        <f t="shared" si="3"/>
        <v>-14.681440443213296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-1.0324483775811208</v>
      </c>
      <c r="C25" s="480">
        <f>'Tabelle 3.3'!J22</f>
        <v>-6.1983471074380168</v>
      </c>
      <c r="D25" s="481">
        <f t="shared" si="3"/>
        <v>-1.0324483775811208</v>
      </c>
      <c r="E25" s="481">
        <f t="shared" si="3"/>
        <v>-6.1983471074380168</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-2.7805362462760677</v>
      </c>
      <c r="C26" s="480">
        <f>'Tabelle 3.3'!J23</f>
        <v>3.7037037037037037</v>
      </c>
      <c r="D26" s="481">
        <f t="shared" si="3"/>
        <v>-2.7805362462760677</v>
      </c>
      <c r="E26" s="481">
        <f t="shared" si="3"/>
        <v>3.7037037037037037</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5.0068587105624145</v>
      </c>
      <c r="C27" s="480">
        <f>'Tabelle 3.3'!J24</f>
        <v>-4.4031311154598827</v>
      </c>
      <c r="D27" s="481">
        <f t="shared" si="3"/>
        <v>5.0068587105624145</v>
      </c>
      <c r="E27" s="481">
        <f t="shared" si="3"/>
        <v>-4.4031311154598827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-12.418627941912868</v>
      </c>
      <c r="C28" s="480">
        <f>'Tabelle 3.3'!J25</f>
        <v>-2.9756537421100089</v>
      </c>
      <c r="D28" s="481">
        <f t="shared" si="3"/>
        <v>-12.418627941912868</v>
      </c>
      <c r="E28" s="481">
        <f t="shared" si="3"/>
        <v>-2.9756537421100089</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14.171122994652407</v>
      </c>
      <c r="C29" s="480">
        <f>'Tabelle 3.3'!J26</f>
        <v>-1.2269938650306749</v>
      </c>
      <c r="D29" s="481">
        <f t="shared" si="3"/>
        <v>14.171122994652407</v>
      </c>
      <c r="E29" s="481">
        <f t="shared" si="3"/>
        <v>-1.2269938650306749</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4.0293040293040292</v>
      </c>
      <c r="C30" s="480">
        <f>'Tabelle 3.3'!J27</f>
        <v>3.9370078740157481</v>
      </c>
      <c r="D30" s="481">
        <f t="shared" si="3"/>
        <v>4.0293040293040292</v>
      </c>
      <c r="E30" s="481">
        <f t="shared" si="3"/>
        <v>3.9370078740157481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4.2151162790697674</v>
      </c>
      <c r="C31" s="480">
        <f>'Tabelle 3.3'!J28</f>
        <v>1.3840830449826989</v>
      </c>
      <c r="D31" s="481">
        <f t="shared" si="3"/>
        <v>4.2151162790697674</v>
      </c>
      <c r="E31" s="481">
        <f t="shared" si="3"/>
        <v>1.3840830449826989</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3.1337698783910195</v>
      </c>
      <c r="C32" s="480">
        <f>'Tabelle 3.3'!J29</f>
        <v>-0.11750881316098707</v>
      </c>
      <c r="D32" s="481">
        <f t="shared" si="3"/>
        <v>3.1337698783910195</v>
      </c>
      <c r="E32" s="481">
        <f t="shared" si="3"/>
        <v>-0.11750881316098707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1.5036125756688148</v>
      </c>
      <c r="C33" s="480">
        <f>'Tabelle 3.3'!J30</f>
        <v>-0.80924855491329484</v>
      </c>
      <c r="D33" s="481">
        <f t="shared" si="3"/>
        <v>1.5036125756688148</v>
      </c>
      <c r="E33" s="481">
        <f t="shared" si="3"/>
        <v>-0.80924855491329484</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20.821114369501466</v>
      </c>
      <c r="C34" s="480">
        <f>'Tabelle 3.3'!J31</f>
        <v>-1.5287295730100159</v>
      </c>
      <c r="D34" s="481">
        <f t="shared" si="3"/>
        <v>20.821114369501466</v>
      </c>
      <c r="E34" s="481">
        <f t="shared" si="3"/>
        <v>-1.5287295730100159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8.3333333333333339</v>
      </c>
      <c r="C35" s="480">
        <f>'Tabelle 3.3'!J32</f>
        <v>37.142857142857146</v>
      </c>
      <c r="D35" s="481">
        <f t="shared" si="3"/>
        <v>8.3333333333333339</v>
      </c>
      <c r="E35" s="481">
        <f t="shared" si="3"/>
        <v>37.142857142857146</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2.1367521367521367</v>
      </c>
      <c r="C37" s="480">
        <f>'Tabelle 3.3'!J34</f>
        <v>7.9096045197740112</v>
      </c>
      <c r="D37" s="481">
        <f t="shared" si="3"/>
        <v>2.1367521367521367</v>
      </c>
      <c r="E37" s="481">
        <f t="shared" si="3"/>
        <v>7.9096045197740112</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1.2033978291647003</v>
      </c>
      <c r="C38" s="480">
        <f>'Tabelle 3.3'!J35</f>
        <v>-2.3972602739726026</v>
      </c>
      <c r="D38" s="481">
        <f t="shared" si="3"/>
        <v>1.2033978291647003</v>
      </c>
      <c r="E38" s="481">
        <f t="shared" si="3"/>
        <v>-2.3972602739726026</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1.7527359781121752</v>
      </c>
      <c r="C39" s="480">
        <f>'Tabelle 3.3'!J36</f>
        <v>-4.1378159672979065</v>
      </c>
      <c r="D39" s="481">
        <f t="shared" si="3"/>
        <v>1.7527359781121752</v>
      </c>
      <c r="E39" s="481">
        <f t="shared" si="3"/>
        <v>-4.1378159672979065</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1.7527359781121752</v>
      </c>
      <c r="C45" s="480">
        <f>'Tabelle 3.3'!J36</f>
        <v>-4.1378159672979065</v>
      </c>
      <c r="D45" s="481">
        <f t="shared" si="3"/>
        <v>1.7527359781121752</v>
      </c>
      <c r="E45" s="481">
        <f t="shared" si="3"/>
        <v>-4.1378159672979065</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43521</v>
      </c>
      <c r="C51" s="487">
        <v>9444</v>
      </c>
      <c r="D51" s="487">
        <v>4255</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43912</v>
      </c>
      <c r="C52" s="487">
        <v>9534</v>
      </c>
      <c r="D52" s="487">
        <v>4384</v>
      </c>
      <c r="E52" s="488">
        <f t="shared" ref="E52:G70" si="11">IF($A$51=37802,IF(COUNTBLANK(B$51:B$70)&gt;0,#N/A,B52/B$51*100),IF(COUNTBLANK(B$51:B$75)&gt;0,#N/A,B52/B$51*100))</f>
        <v>100.89841685623033</v>
      </c>
      <c r="F52" s="488">
        <f t="shared" si="11"/>
        <v>100.95298602287166</v>
      </c>
      <c r="G52" s="488">
        <f t="shared" si="11"/>
        <v>103.03172737955346</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44557</v>
      </c>
      <c r="C53" s="487">
        <v>9432</v>
      </c>
      <c r="D53" s="487">
        <v>4519</v>
      </c>
      <c r="E53" s="488">
        <f t="shared" si="11"/>
        <v>102.38046000781232</v>
      </c>
      <c r="F53" s="488">
        <f t="shared" si="11"/>
        <v>99.872935196950436</v>
      </c>
      <c r="G53" s="488">
        <f t="shared" si="11"/>
        <v>106.20446533490011</v>
      </c>
      <c r="H53" s="489">
        <f>IF(ISERROR(L53)=TRUE,IF(MONTH(A53)=MONTH(MAX(A$51:A$75)),A53,""),"")</f>
        <v>41883</v>
      </c>
      <c r="I53" s="488">
        <f t="shared" si="12"/>
        <v>102.38046000781232</v>
      </c>
      <c r="J53" s="488">
        <f t="shared" si="10"/>
        <v>99.872935196950436</v>
      </c>
      <c r="K53" s="488">
        <f t="shared" si="10"/>
        <v>106.20446533490011</v>
      </c>
      <c r="L53" s="488" t="e">
        <f t="shared" si="13"/>
        <v>#N/A</v>
      </c>
    </row>
    <row r="54" spans="1:14" ht="15" customHeight="1" x14ac:dyDescent="0.2">
      <c r="A54" s="490" t="s">
        <v>462</v>
      </c>
      <c r="B54" s="487">
        <v>44150</v>
      </c>
      <c r="C54" s="487">
        <v>9110</v>
      </c>
      <c r="D54" s="487">
        <v>4402</v>
      </c>
      <c r="E54" s="488">
        <f t="shared" si="11"/>
        <v>101.44527929045748</v>
      </c>
      <c r="F54" s="488">
        <f t="shared" si="11"/>
        <v>96.463362981787384</v>
      </c>
      <c r="G54" s="488">
        <f t="shared" si="11"/>
        <v>103.45475910693303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44253</v>
      </c>
      <c r="C55" s="487">
        <v>8809</v>
      </c>
      <c r="D55" s="487">
        <v>4389</v>
      </c>
      <c r="E55" s="488">
        <f t="shared" si="11"/>
        <v>101.68194664644655</v>
      </c>
      <c r="F55" s="488">
        <f t="shared" si="11"/>
        <v>93.276154171961039</v>
      </c>
      <c r="G55" s="488">
        <f t="shared" si="11"/>
        <v>103.14923619271445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44717</v>
      </c>
      <c r="C56" s="487">
        <v>8907</v>
      </c>
      <c r="D56" s="487">
        <v>4497</v>
      </c>
      <c r="E56" s="488">
        <f t="shared" si="11"/>
        <v>102.74809861905747</v>
      </c>
      <c r="F56" s="488">
        <f t="shared" si="11"/>
        <v>94.313850063532399</v>
      </c>
      <c r="G56" s="488">
        <f t="shared" si="11"/>
        <v>105.68742655699177</v>
      </c>
      <c r="H56" s="489" t="str">
        <f t="shared" si="14"/>
        <v/>
      </c>
      <c r="I56" s="488" t="str">
        <f t="shared" si="12"/>
        <v/>
      </c>
      <c r="J56" s="488" t="str">
        <f t="shared" si="10"/>
        <v/>
      </c>
      <c r="K56" s="488" t="str">
        <f t="shared" si="10"/>
        <v/>
      </c>
      <c r="L56" s="488" t="e">
        <f t="shared" si="13"/>
        <v>#N/A</v>
      </c>
    </row>
    <row r="57" spans="1:14" ht="15" customHeight="1" x14ac:dyDescent="0.2">
      <c r="A57" s="490">
        <v>42248</v>
      </c>
      <c r="B57" s="487">
        <v>45548</v>
      </c>
      <c r="C57" s="487">
        <v>8835</v>
      </c>
      <c r="D57" s="487">
        <v>4580</v>
      </c>
      <c r="E57" s="488">
        <f t="shared" si="11"/>
        <v>104.65752165621194</v>
      </c>
      <c r="F57" s="488">
        <f t="shared" si="11"/>
        <v>93.551461245235075</v>
      </c>
      <c r="G57" s="488">
        <f t="shared" si="11"/>
        <v>107.63807285546416</v>
      </c>
      <c r="H57" s="489">
        <f t="shared" si="14"/>
        <v>42248</v>
      </c>
      <c r="I57" s="488">
        <f t="shared" si="12"/>
        <v>104.65752165621194</v>
      </c>
      <c r="J57" s="488">
        <f t="shared" si="10"/>
        <v>93.551461245235075</v>
      </c>
      <c r="K57" s="488">
        <f t="shared" si="10"/>
        <v>107.63807285546416</v>
      </c>
      <c r="L57" s="488" t="e">
        <f t="shared" si="13"/>
        <v>#N/A</v>
      </c>
    </row>
    <row r="58" spans="1:14" ht="15" customHeight="1" x14ac:dyDescent="0.2">
      <c r="A58" s="490" t="s">
        <v>465</v>
      </c>
      <c r="B58" s="487">
        <v>45126</v>
      </c>
      <c r="C58" s="487">
        <v>8903</v>
      </c>
      <c r="D58" s="487">
        <v>4464</v>
      </c>
      <c r="E58" s="488">
        <f t="shared" si="11"/>
        <v>103.68787481905287</v>
      </c>
      <c r="F58" s="488">
        <f t="shared" si="11"/>
        <v>94.271495129182554</v>
      </c>
      <c r="G58" s="488">
        <f t="shared" si="11"/>
        <v>104.91186839012927</v>
      </c>
      <c r="H58" s="489" t="str">
        <f t="shared" si="14"/>
        <v/>
      </c>
      <c r="I58" s="488" t="str">
        <f t="shared" si="12"/>
        <v/>
      </c>
      <c r="J58" s="488" t="str">
        <f t="shared" si="10"/>
        <v/>
      </c>
      <c r="K58" s="488" t="str">
        <f t="shared" si="10"/>
        <v/>
      </c>
      <c r="L58" s="488" t="e">
        <f t="shared" si="13"/>
        <v>#N/A</v>
      </c>
    </row>
    <row r="59" spans="1:14" ht="15" customHeight="1" x14ac:dyDescent="0.2">
      <c r="A59" s="490" t="s">
        <v>466</v>
      </c>
      <c r="B59" s="487">
        <v>45406</v>
      </c>
      <c r="C59" s="487">
        <v>8747</v>
      </c>
      <c r="D59" s="487">
        <v>4528</v>
      </c>
      <c r="E59" s="488">
        <f t="shared" si="11"/>
        <v>104.33124238873188</v>
      </c>
      <c r="F59" s="488">
        <f t="shared" si="11"/>
        <v>92.619652689538327</v>
      </c>
      <c r="G59" s="488">
        <f t="shared" si="11"/>
        <v>106.4159811985899</v>
      </c>
      <c r="H59" s="489" t="str">
        <f t="shared" si="14"/>
        <v/>
      </c>
      <c r="I59" s="488" t="str">
        <f t="shared" si="12"/>
        <v/>
      </c>
      <c r="J59" s="488" t="str">
        <f t="shared" si="10"/>
        <v/>
      </c>
      <c r="K59" s="488" t="str">
        <f t="shared" si="10"/>
        <v/>
      </c>
      <c r="L59" s="488" t="e">
        <f t="shared" si="13"/>
        <v>#N/A</v>
      </c>
    </row>
    <row r="60" spans="1:14" ht="15" customHeight="1" x14ac:dyDescent="0.2">
      <c r="A60" s="490" t="s">
        <v>467</v>
      </c>
      <c r="B60" s="487">
        <v>45562</v>
      </c>
      <c r="C60" s="487">
        <v>8914</v>
      </c>
      <c r="D60" s="487">
        <v>4629</v>
      </c>
      <c r="E60" s="488">
        <f t="shared" si="11"/>
        <v>104.6896900346959</v>
      </c>
      <c r="F60" s="488">
        <f t="shared" si="11"/>
        <v>94.387971198644635</v>
      </c>
      <c r="G60" s="488">
        <f t="shared" si="11"/>
        <v>108.78965922444183</v>
      </c>
      <c r="H60" s="489" t="str">
        <f t="shared" si="14"/>
        <v/>
      </c>
      <c r="I60" s="488" t="str">
        <f t="shared" si="12"/>
        <v/>
      </c>
      <c r="J60" s="488" t="str">
        <f t="shared" si="10"/>
        <v/>
      </c>
      <c r="K60" s="488" t="str">
        <f t="shared" si="10"/>
        <v/>
      </c>
      <c r="L60" s="488" t="e">
        <f t="shared" si="13"/>
        <v>#N/A</v>
      </c>
    </row>
    <row r="61" spans="1:14" ht="15" customHeight="1" x14ac:dyDescent="0.2">
      <c r="A61" s="490">
        <v>42614</v>
      </c>
      <c r="B61" s="487">
        <v>46594</v>
      </c>
      <c r="C61" s="487">
        <v>8665</v>
      </c>
      <c r="D61" s="487">
        <v>4792</v>
      </c>
      <c r="E61" s="488">
        <f t="shared" si="11"/>
        <v>107.06095907722708</v>
      </c>
      <c r="F61" s="488">
        <f t="shared" si="11"/>
        <v>91.751376535366376</v>
      </c>
      <c r="G61" s="488">
        <f t="shared" si="11"/>
        <v>112.62044653349001</v>
      </c>
      <c r="H61" s="489">
        <f t="shared" si="14"/>
        <v>42614</v>
      </c>
      <c r="I61" s="488">
        <f t="shared" si="12"/>
        <v>107.06095907722708</v>
      </c>
      <c r="J61" s="488">
        <f t="shared" si="10"/>
        <v>91.751376535366376</v>
      </c>
      <c r="K61" s="488">
        <f t="shared" si="10"/>
        <v>112.62044653349001</v>
      </c>
      <c r="L61" s="488" t="e">
        <f t="shared" si="13"/>
        <v>#N/A</v>
      </c>
    </row>
    <row r="62" spans="1:14" ht="15" customHeight="1" x14ac:dyDescent="0.2">
      <c r="A62" s="490" t="s">
        <v>468</v>
      </c>
      <c r="B62" s="487">
        <v>46799</v>
      </c>
      <c r="C62" s="487">
        <v>8687</v>
      </c>
      <c r="D62" s="487">
        <v>4696</v>
      </c>
      <c r="E62" s="488">
        <f t="shared" si="11"/>
        <v>107.53199604788493</v>
      </c>
      <c r="F62" s="488">
        <f t="shared" si="11"/>
        <v>91.984328674290552</v>
      </c>
      <c r="G62" s="488">
        <f t="shared" si="11"/>
        <v>110.36427732079905</v>
      </c>
      <c r="H62" s="489" t="str">
        <f t="shared" si="14"/>
        <v/>
      </c>
      <c r="I62" s="488" t="str">
        <f t="shared" si="12"/>
        <v/>
      </c>
      <c r="J62" s="488" t="str">
        <f t="shared" si="10"/>
        <v/>
      </c>
      <c r="K62" s="488" t="str">
        <f t="shared" si="10"/>
        <v/>
      </c>
      <c r="L62" s="488" t="e">
        <f t="shared" si="13"/>
        <v>#N/A</v>
      </c>
    </row>
    <row r="63" spans="1:14" ht="15" customHeight="1" x14ac:dyDescent="0.2">
      <c r="A63" s="490" t="s">
        <v>469</v>
      </c>
      <c r="B63" s="487">
        <v>46777</v>
      </c>
      <c r="C63" s="487">
        <v>8553</v>
      </c>
      <c r="D63" s="487">
        <v>4700</v>
      </c>
      <c r="E63" s="488">
        <f t="shared" si="11"/>
        <v>107.48144573883873</v>
      </c>
      <c r="F63" s="488">
        <f t="shared" si="11"/>
        <v>90.565438373570515</v>
      </c>
      <c r="G63" s="488">
        <f t="shared" si="11"/>
        <v>110.45828437132785</v>
      </c>
      <c r="H63" s="489" t="str">
        <f t="shared" si="14"/>
        <v/>
      </c>
      <c r="I63" s="488" t="str">
        <f t="shared" si="12"/>
        <v/>
      </c>
      <c r="J63" s="488" t="str">
        <f t="shared" si="10"/>
        <v/>
      </c>
      <c r="K63" s="488" t="str">
        <f t="shared" si="10"/>
        <v/>
      </c>
      <c r="L63" s="488" t="e">
        <f t="shared" si="13"/>
        <v>#N/A</v>
      </c>
    </row>
    <row r="64" spans="1:14" ht="15" customHeight="1" x14ac:dyDescent="0.2">
      <c r="A64" s="490" t="s">
        <v>470</v>
      </c>
      <c r="B64" s="487">
        <v>47177</v>
      </c>
      <c r="C64" s="487">
        <v>8769</v>
      </c>
      <c r="D64" s="487">
        <v>4834</v>
      </c>
      <c r="E64" s="488">
        <f t="shared" si="11"/>
        <v>108.40054226695159</v>
      </c>
      <c r="F64" s="488">
        <f t="shared" si="11"/>
        <v>92.852604828462518</v>
      </c>
      <c r="G64" s="488">
        <f t="shared" si="11"/>
        <v>113.6075205640423</v>
      </c>
      <c r="H64" s="489" t="str">
        <f t="shared" si="14"/>
        <v/>
      </c>
      <c r="I64" s="488" t="str">
        <f t="shared" si="12"/>
        <v/>
      </c>
      <c r="J64" s="488" t="str">
        <f t="shared" si="10"/>
        <v/>
      </c>
      <c r="K64" s="488" t="str">
        <f t="shared" si="10"/>
        <v/>
      </c>
      <c r="L64" s="488" t="e">
        <f t="shared" si="13"/>
        <v>#N/A</v>
      </c>
    </row>
    <row r="65" spans="1:12" ht="15" customHeight="1" x14ac:dyDescent="0.2">
      <c r="A65" s="490">
        <v>42979</v>
      </c>
      <c r="B65" s="487">
        <v>48053</v>
      </c>
      <c r="C65" s="487">
        <v>8906</v>
      </c>
      <c r="D65" s="487">
        <v>5020</v>
      </c>
      <c r="E65" s="488">
        <f t="shared" si="11"/>
        <v>110.41336366351877</v>
      </c>
      <c r="F65" s="488">
        <f t="shared" si="11"/>
        <v>94.303261329944945</v>
      </c>
      <c r="G65" s="488">
        <f t="shared" si="11"/>
        <v>117.97884841363103</v>
      </c>
      <c r="H65" s="489">
        <f t="shared" si="14"/>
        <v>42979</v>
      </c>
      <c r="I65" s="488">
        <f t="shared" si="12"/>
        <v>110.41336366351877</v>
      </c>
      <c r="J65" s="488">
        <f t="shared" si="10"/>
        <v>94.303261329944945</v>
      </c>
      <c r="K65" s="488">
        <f t="shared" si="10"/>
        <v>117.97884841363103</v>
      </c>
      <c r="L65" s="488" t="e">
        <f t="shared" si="13"/>
        <v>#N/A</v>
      </c>
    </row>
    <row r="66" spans="1:12" ht="15" customHeight="1" x14ac:dyDescent="0.2">
      <c r="A66" s="490" t="s">
        <v>471</v>
      </c>
      <c r="B66" s="487">
        <v>47805</v>
      </c>
      <c r="C66" s="487">
        <v>8726</v>
      </c>
      <c r="D66" s="487">
        <v>4997</v>
      </c>
      <c r="E66" s="488">
        <f t="shared" si="11"/>
        <v>109.84352381608879</v>
      </c>
      <c r="F66" s="488">
        <f t="shared" si="11"/>
        <v>92.397289284201605</v>
      </c>
      <c r="G66" s="488">
        <f t="shared" si="11"/>
        <v>117.43830787309048</v>
      </c>
      <c r="H66" s="489" t="str">
        <f t="shared" si="14"/>
        <v/>
      </c>
      <c r="I66" s="488" t="str">
        <f t="shared" si="12"/>
        <v/>
      </c>
      <c r="J66" s="488" t="str">
        <f t="shared" si="10"/>
        <v/>
      </c>
      <c r="K66" s="488" t="str">
        <f t="shared" si="10"/>
        <v/>
      </c>
      <c r="L66" s="488" t="e">
        <f t="shared" si="13"/>
        <v>#N/A</v>
      </c>
    </row>
    <row r="67" spans="1:12" ht="15" customHeight="1" x14ac:dyDescent="0.2">
      <c r="A67" s="490" t="s">
        <v>472</v>
      </c>
      <c r="B67" s="487">
        <v>47784</v>
      </c>
      <c r="C67" s="487">
        <v>8679</v>
      </c>
      <c r="D67" s="487">
        <v>4988</v>
      </c>
      <c r="E67" s="488">
        <f t="shared" si="11"/>
        <v>109.79527124836285</v>
      </c>
      <c r="F67" s="488">
        <f t="shared" si="11"/>
        <v>91.899618805590848</v>
      </c>
      <c r="G67" s="488">
        <f t="shared" si="11"/>
        <v>117.22679200940071</v>
      </c>
      <c r="H67" s="489" t="str">
        <f t="shared" si="14"/>
        <v/>
      </c>
      <c r="I67" s="488" t="str">
        <f t="shared" si="12"/>
        <v/>
      </c>
      <c r="J67" s="488" t="str">
        <f t="shared" si="12"/>
        <v/>
      </c>
      <c r="K67" s="488" t="str">
        <f t="shared" si="12"/>
        <v/>
      </c>
      <c r="L67" s="488" t="e">
        <f t="shared" si="13"/>
        <v>#N/A</v>
      </c>
    </row>
    <row r="68" spans="1:12" ht="15" customHeight="1" x14ac:dyDescent="0.2">
      <c r="A68" s="490" t="s">
        <v>473</v>
      </c>
      <c r="B68" s="487">
        <v>47871</v>
      </c>
      <c r="C68" s="487">
        <v>8913</v>
      </c>
      <c r="D68" s="487">
        <v>5144</v>
      </c>
      <c r="E68" s="488">
        <f t="shared" si="11"/>
        <v>109.99517474322739</v>
      </c>
      <c r="F68" s="488">
        <f t="shared" si="11"/>
        <v>94.377382465057181</v>
      </c>
      <c r="G68" s="488">
        <f t="shared" si="11"/>
        <v>120.89306698002351</v>
      </c>
      <c r="H68" s="489" t="str">
        <f t="shared" si="14"/>
        <v/>
      </c>
      <c r="I68" s="488" t="str">
        <f t="shared" si="12"/>
        <v/>
      </c>
      <c r="J68" s="488" t="str">
        <f t="shared" si="12"/>
        <v/>
      </c>
      <c r="K68" s="488" t="str">
        <f t="shared" si="12"/>
        <v/>
      </c>
      <c r="L68" s="488" t="e">
        <f t="shared" si="13"/>
        <v>#N/A</v>
      </c>
    </row>
    <row r="69" spans="1:12" ht="15" customHeight="1" x14ac:dyDescent="0.2">
      <c r="A69" s="490">
        <v>43344</v>
      </c>
      <c r="B69" s="487">
        <v>48713</v>
      </c>
      <c r="C69" s="487">
        <v>8669</v>
      </c>
      <c r="D69" s="487">
        <v>5339</v>
      </c>
      <c r="E69" s="488">
        <f t="shared" si="11"/>
        <v>111.92987293490499</v>
      </c>
      <c r="F69" s="488">
        <f t="shared" si="11"/>
        <v>91.793731469716221</v>
      </c>
      <c r="G69" s="488">
        <f t="shared" si="11"/>
        <v>125.475910693302</v>
      </c>
      <c r="H69" s="489">
        <f t="shared" si="14"/>
        <v>43344</v>
      </c>
      <c r="I69" s="488">
        <f t="shared" si="12"/>
        <v>111.92987293490499</v>
      </c>
      <c r="J69" s="488">
        <f t="shared" si="12"/>
        <v>91.793731469716221</v>
      </c>
      <c r="K69" s="488">
        <f t="shared" si="12"/>
        <v>125.475910693302</v>
      </c>
      <c r="L69" s="488" t="e">
        <f t="shared" si="13"/>
        <v>#N/A</v>
      </c>
    </row>
    <row r="70" spans="1:12" ht="15" customHeight="1" x14ac:dyDescent="0.2">
      <c r="A70" s="490" t="s">
        <v>474</v>
      </c>
      <c r="B70" s="487">
        <v>48570</v>
      </c>
      <c r="C70" s="487">
        <v>8609</v>
      </c>
      <c r="D70" s="487">
        <v>5317</v>
      </c>
      <c r="E70" s="488">
        <f t="shared" si="11"/>
        <v>111.60129592610464</v>
      </c>
      <c r="F70" s="488">
        <f t="shared" si="11"/>
        <v>91.158407454468446</v>
      </c>
      <c r="G70" s="488">
        <f t="shared" si="11"/>
        <v>124.95887191539366</v>
      </c>
      <c r="H70" s="489" t="str">
        <f t="shared" si="14"/>
        <v/>
      </c>
      <c r="I70" s="488" t="str">
        <f t="shared" si="12"/>
        <v/>
      </c>
      <c r="J70" s="488" t="str">
        <f t="shared" si="12"/>
        <v/>
      </c>
      <c r="K70" s="488" t="str">
        <f t="shared" si="12"/>
        <v/>
      </c>
      <c r="L70" s="488" t="e">
        <f t="shared" si="13"/>
        <v>#N/A</v>
      </c>
    </row>
    <row r="71" spans="1:12" ht="15" customHeight="1" x14ac:dyDescent="0.2">
      <c r="A71" s="490" t="s">
        <v>475</v>
      </c>
      <c r="B71" s="487">
        <v>48516</v>
      </c>
      <c r="C71" s="487">
        <v>8521</v>
      </c>
      <c r="D71" s="487">
        <v>5315</v>
      </c>
      <c r="E71" s="491">
        <f t="shared" ref="E71:G75" si="15">IF($A$51=37802,IF(COUNTBLANK(B$51:B$70)&gt;0,#N/A,IF(ISBLANK(B71)=FALSE,B71/B$51*100,#N/A)),IF(COUNTBLANK(B$51:B$75)&gt;0,#N/A,B71/B$51*100))</f>
        <v>111.4772178948094</v>
      </c>
      <c r="F71" s="491">
        <f t="shared" si="15"/>
        <v>90.226598898771698</v>
      </c>
      <c r="G71" s="491">
        <f t="shared" si="15"/>
        <v>124.91186839012927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48811</v>
      </c>
      <c r="C72" s="487">
        <v>8735</v>
      </c>
      <c r="D72" s="487">
        <v>5470</v>
      </c>
      <c r="E72" s="491">
        <f t="shared" si="15"/>
        <v>112.15505158429264</v>
      </c>
      <c r="F72" s="491">
        <f t="shared" si="15"/>
        <v>92.492587886488778</v>
      </c>
      <c r="G72" s="491">
        <f t="shared" si="15"/>
        <v>128.55464159811987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49727</v>
      </c>
      <c r="C73" s="487">
        <v>8462</v>
      </c>
      <c r="D73" s="487">
        <v>5657</v>
      </c>
      <c r="E73" s="491">
        <f t="shared" si="15"/>
        <v>114.25978263367109</v>
      </c>
      <c r="F73" s="491">
        <f t="shared" si="15"/>
        <v>89.601863617111391</v>
      </c>
      <c r="G73" s="491">
        <f t="shared" si="15"/>
        <v>132.94947121034079</v>
      </c>
      <c r="H73" s="492">
        <f>IF(A$51=37802,IF(ISERROR(L73)=TRUE,IF(ISBLANK(A73)=FALSE,IF(MONTH(A73)=MONTH(MAX(A$51:A$75)),A73,""),""),""),IF(ISERROR(L73)=TRUE,IF(MONTH(A73)=MONTH(MAX(A$51:A$75)),A73,""),""))</f>
        <v>43709</v>
      </c>
      <c r="I73" s="488">
        <f t="shared" si="12"/>
        <v>114.25978263367109</v>
      </c>
      <c r="J73" s="488">
        <f t="shared" si="12"/>
        <v>89.601863617111391</v>
      </c>
      <c r="K73" s="488">
        <f t="shared" si="12"/>
        <v>132.94947121034079</v>
      </c>
      <c r="L73" s="488" t="e">
        <f t="shared" si="13"/>
        <v>#N/A</v>
      </c>
    </row>
    <row r="74" spans="1:12" ht="15" customHeight="1" x14ac:dyDescent="0.2">
      <c r="A74" s="490" t="s">
        <v>477</v>
      </c>
      <c r="B74" s="487">
        <v>49356</v>
      </c>
      <c r="C74" s="487">
        <v>8345</v>
      </c>
      <c r="D74" s="487">
        <v>5628</v>
      </c>
      <c r="E74" s="491">
        <f t="shared" si="15"/>
        <v>113.40732060384641</v>
      </c>
      <c r="F74" s="491">
        <f t="shared" si="15"/>
        <v>88.362981787378232</v>
      </c>
      <c r="G74" s="491">
        <f t="shared" si="15"/>
        <v>132.26792009400705</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49300</v>
      </c>
      <c r="C75" s="493">
        <v>7973</v>
      </c>
      <c r="D75" s="493">
        <v>5373</v>
      </c>
      <c r="E75" s="491">
        <f t="shared" si="15"/>
        <v>113.27864708991062</v>
      </c>
      <c r="F75" s="491">
        <f t="shared" si="15"/>
        <v>84.423972892842016</v>
      </c>
      <c r="G75" s="491">
        <f t="shared" si="15"/>
        <v>126.27497062279672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114.25978263367109</v>
      </c>
      <c r="J77" s="488">
        <f>IF(J75&lt;&gt;"",J75,IF(J74&lt;&gt;"",J74,IF(J73&lt;&gt;"",J73,IF(J72&lt;&gt;"",J72,IF(J71&lt;&gt;"",J71,IF(J70&lt;&gt;"",J70,""))))))</f>
        <v>89.601863617111391</v>
      </c>
      <c r="K77" s="488">
        <f>IF(K75&lt;&gt;"",K75,IF(K74&lt;&gt;"",K74,IF(K73&lt;&gt;"",K73,IF(K72&lt;&gt;"",K72,IF(K71&lt;&gt;"",K71,IF(K70&lt;&gt;"",K70,""))))))</f>
        <v>132.94947121034079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+14,3%</v>
      </c>
      <c r="J79" s="488" t="str">
        <f>"GeB - ausschließlich: "&amp;IF(J77&gt;100,"+","")&amp;TEXT(J77-100,"0,0")&amp;"%"</f>
        <v>GeB - ausschließlich: -10,4%</v>
      </c>
      <c r="K79" s="488" t="str">
        <f>"GeB - im Nebenjob: "&amp;IF(K77&gt;100,"+","")&amp;TEXT(K77-100,"0,0")&amp;"%"</f>
        <v>GeB - im Nebenjob: +32,9%</v>
      </c>
    </row>
    <row r="81" spans="9:9" ht="15" customHeight="1" x14ac:dyDescent="0.2">
      <c r="I81" s="488" t="str">
        <f>IF(ISERROR(HLOOKUP(1,I$78:K$79,2,FALSE)),"",HLOOKUP(1,I$78:K$79,2,FALSE))</f>
        <v>GeB - im Nebenjob: +32,9%</v>
      </c>
    </row>
    <row r="82" spans="9:9" ht="15" customHeight="1" x14ac:dyDescent="0.2">
      <c r="I82" s="488" t="str">
        <f>IF(ISERROR(HLOOKUP(2,I$78:K$79,2,FALSE)),"",HLOOKUP(2,I$78:K$79,2,FALSE))</f>
        <v>SvB: +14,3%</v>
      </c>
    </row>
    <row r="83" spans="9:9" ht="15" customHeight="1" x14ac:dyDescent="0.2">
      <c r="I83" s="488" t="str">
        <f>IF(ISERROR(HLOOKUP(3,I$78:K$79,2,FALSE)),"",HLOOKUP(3,I$78:K$79,2,FALSE))</f>
        <v>GeB - ausschließlich: -10,4%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49300</v>
      </c>
      <c r="E12" s="114">
        <v>49356</v>
      </c>
      <c r="F12" s="114">
        <v>49727</v>
      </c>
      <c r="G12" s="114">
        <v>48811</v>
      </c>
      <c r="H12" s="114">
        <v>48516</v>
      </c>
      <c r="I12" s="115">
        <v>784</v>
      </c>
      <c r="J12" s="116">
        <v>1.6159617445791079</v>
      </c>
      <c r="N12" s="117"/>
    </row>
    <row r="13" spans="1:15" s="110" customFormat="1" ht="13.5" customHeight="1" x14ac:dyDescent="0.2">
      <c r="A13" s="118" t="s">
        <v>105</v>
      </c>
      <c r="B13" s="119" t="s">
        <v>106</v>
      </c>
      <c r="C13" s="113">
        <v>50.060851926977691</v>
      </c>
      <c r="D13" s="114">
        <v>24680</v>
      </c>
      <c r="E13" s="114">
        <v>24638</v>
      </c>
      <c r="F13" s="114">
        <v>24841</v>
      </c>
      <c r="G13" s="114">
        <v>24387</v>
      </c>
      <c r="H13" s="114">
        <v>24150</v>
      </c>
      <c r="I13" s="115">
        <v>530</v>
      </c>
      <c r="J13" s="116">
        <v>2.1946169772256727</v>
      </c>
    </row>
    <row r="14" spans="1:15" s="110" customFormat="1" ht="13.5" customHeight="1" x14ac:dyDescent="0.2">
      <c r="A14" s="120"/>
      <c r="B14" s="119" t="s">
        <v>107</v>
      </c>
      <c r="C14" s="113">
        <v>49.939148073022309</v>
      </c>
      <c r="D14" s="114">
        <v>24620</v>
      </c>
      <c r="E14" s="114">
        <v>24718</v>
      </c>
      <c r="F14" s="114">
        <v>24886</v>
      </c>
      <c r="G14" s="114">
        <v>24424</v>
      </c>
      <c r="H14" s="114">
        <v>24366</v>
      </c>
      <c r="I14" s="115">
        <v>254</v>
      </c>
      <c r="J14" s="116">
        <v>1.0424361815644752</v>
      </c>
    </row>
    <row r="15" spans="1:15" s="110" customFormat="1" ht="13.5" customHeight="1" x14ac:dyDescent="0.2">
      <c r="A15" s="118" t="s">
        <v>105</v>
      </c>
      <c r="B15" s="121" t="s">
        <v>108</v>
      </c>
      <c r="C15" s="113">
        <v>10.501014198782961</v>
      </c>
      <c r="D15" s="114">
        <v>5177</v>
      </c>
      <c r="E15" s="114">
        <v>5329</v>
      </c>
      <c r="F15" s="114">
        <v>5564</v>
      </c>
      <c r="G15" s="114">
        <v>4935</v>
      </c>
      <c r="H15" s="114">
        <v>5030</v>
      </c>
      <c r="I15" s="115">
        <v>147</v>
      </c>
      <c r="J15" s="116">
        <v>2.9224652087475147</v>
      </c>
    </row>
    <row r="16" spans="1:15" s="110" customFormat="1" ht="13.5" customHeight="1" x14ac:dyDescent="0.2">
      <c r="A16" s="118"/>
      <c r="B16" s="121" t="s">
        <v>109</v>
      </c>
      <c r="C16" s="113">
        <v>66.653144016227174</v>
      </c>
      <c r="D16" s="114">
        <v>32860</v>
      </c>
      <c r="E16" s="114">
        <v>32975</v>
      </c>
      <c r="F16" s="114">
        <v>33183</v>
      </c>
      <c r="G16" s="114">
        <v>33121</v>
      </c>
      <c r="H16" s="114">
        <v>32927</v>
      </c>
      <c r="I16" s="115">
        <v>-67</v>
      </c>
      <c r="J16" s="116">
        <v>-0.20348042639778904</v>
      </c>
    </row>
    <row r="17" spans="1:10" s="110" customFormat="1" ht="13.5" customHeight="1" x14ac:dyDescent="0.2">
      <c r="A17" s="118"/>
      <c r="B17" s="121" t="s">
        <v>110</v>
      </c>
      <c r="C17" s="113">
        <v>21.373225152129816</v>
      </c>
      <c r="D17" s="114">
        <v>10537</v>
      </c>
      <c r="E17" s="114">
        <v>10358</v>
      </c>
      <c r="F17" s="114">
        <v>10286</v>
      </c>
      <c r="G17" s="114">
        <v>10089</v>
      </c>
      <c r="H17" s="114">
        <v>9912</v>
      </c>
      <c r="I17" s="115">
        <v>625</v>
      </c>
      <c r="J17" s="116">
        <v>6.3054882970137207</v>
      </c>
    </row>
    <row r="18" spans="1:10" s="110" customFormat="1" ht="13.5" customHeight="1" x14ac:dyDescent="0.2">
      <c r="A18" s="120"/>
      <c r="B18" s="121" t="s">
        <v>111</v>
      </c>
      <c r="C18" s="113">
        <v>1.4726166328600405</v>
      </c>
      <c r="D18" s="114">
        <v>726</v>
      </c>
      <c r="E18" s="114">
        <v>694</v>
      </c>
      <c r="F18" s="114">
        <v>694</v>
      </c>
      <c r="G18" s="114">
        <v>666</v>
      </c>
      <c r="H18" s="114">
        <v>647</v>
      </c>
      <c r="I18" s="115">
        <v>79</v>
      </c>
      <c r="J18" s="116">
        <v>12.210200927357032</v>
      </c>
    </row>
    <row r="19" spans="1:10" s="110" customFormat="1" ht="13.5" customHeight="1" x14ac:dyDescent="0.2">
      <c r="A19" s="120"/>
      <c r="B19" s="121" t="s">
        <v>112</v>
      </c>
      <c r="C19" s="113">
        <v>0.38539553752535499</v>
      </c>
      <c r="D19" s="114">
        <v>190</v>
      </c>
      <c r="E19" s="114">
        <v>164</v>
      </c>
      <c r="F19" s="114">
        <v>164</v>
      </c>
      <c r="G19" s="114">
        <v>141</v>
      </c>
      <c r="H19" s="114">
        <v>145</v>
      </c>
      <c r="I19" s="115">
        <v>45</v>
      </c>
      <c r="J19" s="116">
        <v>31.03448275862069</v>
      </c>
    </row>
    <row r="20" spans="1:10" s="110" customFormat="1" ht="13.5" customHeight="1" x14ac:dyDescent="0.2">
      <c r="A20" s="118" t="s">
        <v>113</v>
      </c>
      <c r="B20" s="122" t="s">
        <v>114</v>
      </c>
      <c r="C20" s="113">
        <v>66.095334685598374</v>
      </c>
      <c r="D20" s="114">
        <v>32585</v>
      </c>
      <c r="E20" s="114">
        <v>32693</v>
      </c>
      <c r="F20" s="114">
        <v>32912</v>
      </c>
      <c r="G20" s="114">
        <v>32256</v>
      </c>
      <c r="H20" s="114">
        <v>32172</v>
      </c>
      <c r="I20" s="115">
        <v>413</v>
      </c>
      <c r="J20" s="116">
        <v>1.2837249782419495</v>
      </c>
    </row>
    <row r="21" spans="1:10" s="110" customFormat="1" ht="13.5" customHeight="1" x14ac:dyDescent="0.2">
      <c r="A21" s="120"/>
      <c r="B21" s="122" t="s">
        <v>115</v>
      </c>
      <c r="C21" s="113">
        <v>33.904665314401626</v>
      </c>
      <c r="D21" s="114">
        <v>16715</v>
      </c>
      <c r="E21" s="114">
        <v>16663</v>
      </c>
      <c r="F21" s="114">
        <v>16815</v>
      </c>
      <c r="G21" s="114">
        <v>16555</v>
      </c>
      <c r="H21" s="114">
        <v>16344</v>
      </c>
      <c r="I21" s="115">
        <v>371</v>
      </c>
      <c r="J21" s="116">
        <v>2.269946157611356</v>
      </c>
    </row>
    <row r="22" spans="1:10" s="110" customFormat="1" ht="13.5" customHeight="1" x14ac:dyDescent="0.2">
      <c r="A22" s="118" t="s">
        <v>113</v>
      </c>
      <c r="B22" s="122" t="s">
        <v>116</v>
      </c>
      <c r="C22" s="113">
        <v>91.62677484787018</v>
      </c>
      <c r="D22" s="114">
        <v>45172</v>
      </c>
      <c r="E22" s="114">
        <v>45249</v>
      </c>
      <c r="F22" s="114">
        <v>45590</v>
      </c>
      <c r="G22" s="114">
        <v>44874</v>
      </c>
      <c r="H22" s="114">
        <v>44839</v>
      </c>
      <c r="I22" s="115">
        <v>333</v>
      </c>
      <c r="J22" s="116">
        <v>0.74265706193269254</v>
      </c>
    </row>
    <row r="23" spans="1:10" s="110" customFormat="1" ht="13.5" customHeight="1" x14ac:dyDescent="0.2">
      <c r="A23" s="123"/>
      <c r="B23" s="124" t="s">
        <v>117</v>
      </c>
      <c r="C23" s="125">
        <v>8.3225152129817452</v>
      </c>
      <c r="D23" s="114">
        <v>4103</v>
      </c>
      <c r="E23" s="114">
        <v>4078</v>
      </c>
      <c r="F23" s="114">
        <v>4109</v>
      </c>
      <c r="G23" s="114">
        <v>3907</v>
      </c>
      <c r="H23" s="114">
        <v>3645</v>
      </c>
      <c r="I23" s="115">
        <v>458</v>
      </c>
      <c r="J23" s="116">
        <v>12.565157750342935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13346</v>
      </c>
      <c r="E26" s="114">
        <v>13973</v>
      </c>
      <c r="F26" s="114">
        <v>14119</v>
      </c>
      <c r="G26" s="114">
        <v>14205</v>
      </c>
      <c r="H26" s="140">
        <v>13836</v>
      </c>
      <c r="I26" s="115">
        <v>-490</v>
      </c>
      <c r="J26" s="116">
        <v>-3.5414859786065338</v>
      </c>
    </row>
    <row r="27" spans="1:10" s="110" customFormat="1" ht="13.5" customHeight="1" x14ac:dyDescent="0.2">
      <c r="A27" s="118" t="s">
        <v>105</v>
      </c>
      <c r="B27" s="119" t="s">
        <v>106</v>
      </c>
      <c r="C27" s="113">
        <v>40.379139817173687</v>
      </c>
      <c r="D27" s="115">
        <v>5389</v>
      </c>
      <c r="E27" s="114">
        <v>5588</v>
      </c>
      <c r="F27" s="114">
        <v>5648</v>
      </c>
      <c r="G27" s="114">
        <v>5654</v>
      </c>
      <c r="H27" s="140">
        <v>5502</v>
      </c>
      <c r="I27" s="115">
        <v>-113</v>
      </c>
      <c r="J27" s="116">
        <v>-2.0537986186841151</v>
      </c>
    </row>
    <row r="28" spans="1:10" s="110" customFormat="1" ht="13.5" customHeight="1" x14ac:dyDescent="0.2">
      <c r="A28" s="120"/>
      <c r="B28" s="119" t="s">
        <v>107</v>
      </c>
      <c r="C28" s="113">
        <v>59.620860182826313</v>
      </c>
      <c r="D28" s="115">
        <v>7957</v>
      </c>
      <c r="E28" s="114">
        <v>8385</v>
      </c>
      <c r="F28" s="114">
        <v>8471</v>
      </c>
      <c r="G28" s="114">
        <v>8551</v>
      </c>
      <c r="H28" s="140">
        <v>8334</v>
      </c>
      <c r="I28" s="115">
        <v>-377</v>
      </c>
      <c r="J28" s="116">
        <v>-4.5236381089512836</v>
      </c>
    </row>
    <row r="29" spans="1:10" s="110" customFormat="1" ht="13.5" customHeight="1" x14ac:dyDescent="0.2">
      <c r="A29" s="118" t="s">
        <v>105</v>
      </c>
      <c r="B29" s="121" t="s">
        <v>108</v>
      </c>
      <c r="C29" s="113">
        <v>14.303911284279934</v>
      </c>
      <c r="D29" s="115">
        <v>1909</v>
      </c>
      <c r="E29" s="114">
        <v>2018</v>
      </c>
      <c r="F29" s="114">
        <v>2103</v>
      </c>
      <c r="G29" s="114">
        <v>2258</v>
      </c>
      <c r="H29" s="140">
        <v>2036</v>
      </c>
      <c r="I29" s="115">
        <v>-127</v>
      </c>
      <c r="J29" s="116">
        <v>-6.2377210216110024</v>
      </c>
    </row>
    <row r="30" spans="1:10" s="110" customFormat="1" ht="13.5" customHeight="1" x14ac:dyDescent="0.2">
      <c r="A30" s="118"/>
      <c r="B30" s="121" t="s">
        <v>109</v>
      </c>
      <c r="C30" s="113">
        <v>47.594784954293424</v>
      </c>
      <c r="D30" s="115">
        <v>6352</v>
      </c>
      <c r="E30" s="114">
        <v>6711</v>
      </c>
      <c r="F30" s="114">
        <v>6759</v>
      </c>
      <c r="G30" s="114">
        <v>6772</v>
      </c>
      <c r="H30" s="140">
        <v>6701</v>
      </c>
      <c r="I30" s="115">
        <v>-349</v>
      </c>
      <c r="J30" s="116">
        <v>-5.2081778838979256</v>
      </c>
    </row>
    <row r="31" spans="1:10" s="110" customFormat="1" ht="13.5" customHeight="1" x14ac:dyDescent="0.2">
      <c r="A31" s="118"/>
      <c r="B31" s="121" t="s">
        <v>110</v>
      </c>
      <c r="C31" s="113">
        <v>20.582946201108946</v>
      </c>
      <c r="D31" s="115">
        <v>2747</v>
      </c>
      <c r="E31" s="114">
        <v>2845</v>
      </c>
      <c r="F31" s="114">
        <v>2888</v>
      </c>
      <c r="G31" s="114">
        <v>2818</v>
      </c>
      <c r="H31" s="140">
        <v>2781</v>
      </c>
      <c r="I31" s="115">
        <v>-34</v>
      </c>
      <c r="J31" s="116">
        <v>-1.2225818051060771</v>
      </c>
    </row>
    <row r="32" spans="1:10" s="110" customFormat="1" ht="13.5" customHeight="1" x14ac:dyDescent="0.2">
      <c r="A32" s="120"/>
      <c r="B32" s="121" t="s">
        <v>111</v>
      </c>
      <c r="C32" s="113">
        <v>17.5183575603177</v>
      </c>
      <c r="D32" s="115">
        <v>2338</v>
      </c>
      <c r="E32" s="114">
        <v>2399</v>
      </c>
      <c r="F32" s="114">
        <v>2369</v>
      </c>
      <c r="G32" s="114">
        <v>2357</v>
      </c>
      <c r="H32" s="140">
        <v>2318</v>
      </c>
      <c r="I32" s="115">
        <v>20</v>
      </c>
      <c r="J32" s="116">
        <v>0.86281276962899056</v>
      </c>
    </row>
    <row r="33" spans="1:10" s="110" customFormat="1" ht="13.5" customHeight="1" x14ac:dyDescent="0.2">
      <c r="A33" s="120"/>
      <c r="B33" s="121" t="s">
        <v>112</v>
      </c>
      <c r="C33" s="113">
        <v>1.7458414506219091</v>
      </c>
      <c r="D33" s="115">
        <v>233</v>
      </c>
      <c r="E33" s="114">
        <v>224</v>
      </c>
      <c r="F33" s="114">
        <v>218</v>
      </c>
      <c r="G33" s="114">
        <v>202</v>
      </c>
      <c r="H33" s="140">
        <v>173</v>
      </c>
      <c r="I33" s="115">
        <v>60</v>
      </c>
      <c r="J33" s="116">
        <v>34.682080924855491</v>
      </c>
    </row>
    <row r="34" spans="1:10" s="110" customFormat="1" ht="13.5" customHeight="1" x14ac:dyDescent="0.2">
      <c r="A34" s="118" t="s">
        <v>113</v>
      </c>
      <c r="B34" s="122" t="s">
        <v>116</v>
      </c>
      <c r="C34" s="113">
        <v>92.552075528248167</v>
      </c>
      <c r="D34" s="115">
        <v>12352</v>
      </c>
      <c r="E34" s="114">
        <v>12934</v>
      </c>
      <c r="F34" s="114">
        <v>13114</v>
      </c>
      <c r="G34" s="114">
        <v>13181</v>
      </c>
      <c r="H34" s="140">
        <v>12859</v>
      </c>
      <c r="I34" s="115">
        <v>-507</v>
      </c>
      <c r="J34" s="116">
        <v>-3.9427638230033439</v>
      </c>
    </row>
    <row r="35" spans="1:10" s="110" customFormat="1" ht="13.5" customHeight="1" x14ac:dyDescent="0.2">
      <c r="A35" s="118"/>
      <c r="B35" s="119" t="s">
        <v>117</v>
      </c>
      <c r="C35" s="113">
        <v>7.2755881912183424</v>
      </c>
      <c r="D35" s="115">
        <v>971</v>
      </c>
      <c r="E35" s="114">
        <v>1013</v>
      </c>
      <c r="F35" s="114">
        <v>976</v>
      </c>
      <c r="G35" s="114">
        <v>994</v>
      </c>
      <c r="H35" s="140">
        <v>950</v>
      </c>
      <c r="I35" s="115">
        <v>21</v>
      </c>
      <c r="J35" s="116">
        <v>2.2105263157894739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7973</v>
      </c>
      <c r="E37" s="114">
        <v>8345</v>
      </c>
      <c r="F37" s="114">
        <v>8462</v>
      </c>
      <c r="G37" s="114">
        <v>8735</v>
      </c>
      <c r="H37" s="140">
        <v>8521</v>
      </c>
      <c r="I37" s="115">
        <v>-548</v>
      </c>
      <c r="J37" s="116">
        <v>-6.4311700504635603</v>
      </c>
    </row>
    <row r="38" spans="1:10" s="110" customFormat="1" ht="13.5" customHeight="1" x14ac:dyDescent="0.2">
      <c r="A38" s="118" t="s">
        <v>105</v>
      </c>
      <c r="B38" s="119" t="s">
        <v>106</v>
      </c>
      <c r="C38" s="113">
        <v>40.712404364730965</v>
      </c>
      <c r="D38" s="115">
        <v>3246</v>
      </c>
      <c r="E38" s="114">
        <v>3355</v>
      </c>
      <c r="F38" s="114">
        <v>3413</v>
      </c>
      <c r="G38" s="114">
        <v>3503</v>
      </c>
      <c r="H38" s="140">
        <v>3408</v>
      </c>
      <c r="I38" s="115">
        <v>-162</v>
      </c>
      <c r="J38" s="116">
        <v>-4.753521126760563</v>
      </c>
    </row>
    <row r="39" spans="1:10" s="110" customFormat="1" ht="13.5" customHeight="1" x14ac:dyDescent="0.2">
      <c r="A39" s="120"/>
      <c r="B39" s="119" t="s">
        <v>107</v>
      </c>
      <c r="C39" s="113">
        <v>59.287595635269035</v>
      </c>
      <c r="D39" s="115">
        <v>4727</v>
      </c>
      <c r="E39" s="114">
        <v>4990</v>
      </c>
      <c r="F39" s="114">
        <v>5049</v>
      </c>
      <c r="G39" s="114">
        <v>5232</v>
      </c>
      <c r="H39" s="140">
        <v>5113</v>
      </c>
      <c r="I39" s="115">
        <v>-386</v>
      </c>
      <c r="J39" s="116">
        <v>-7.5493839233326812</v>
      </c>
    </row>
    <row r="40" spans="1:10" s="110" customFormat="1" ht="13.5" customHeight="1" x14ac:dyDescent="0.2">
      <c r="A40" s="118" t="s">
        <v>105</v>
      </c>
      <c r="B40" s="121" t="s">
        <v>108</v>
      </c>
      <c r="C40" s="113">
        <v>17.42129687695974</v>
      </c>
      <c r="D40" s="115">
        <v>1389</v>
      </c>
      <c r="E40" s="114">
        <v>1431</v>
      </c>
      <c r="F40" s="114">
        <v>1511</v>
      </c>
      <c r="G40" s="114">
        <v>1705</v>
      </c>
      <c r="H40" s="140">
        <v>1524</v>
      </c>
      <c r="I40" s="115">
        <v>-135</v>
      </c>
      <c r="J40" s="116">
        <v>-8.8582677165354333</v>
      </c>
    </row>
    <row r="41" spans="1:10" s="110" customFormat="1" ht="13.5" customHeight="1" x14ac:dyDescent="0.2">
      <c r="A41" s="118"/>
      <c r="B41" s="121" t="s">
        <v>109</v>
      </c>
      <c r="C41" s="113">
        <v>32.346670011288097</v>
      </c>
      <c r="D41" s="115">
        <v>2579</v>
      </c>
      <c r="E41" s="114">
        <v>2772</v>
      </c>
      <c r="F41" s="114">
        <v>2806</v>
      </c>
      <c r="G41" s="114">
        <v>2904</v>
      </c>
      <c r="H41" s="140">
        <v>2899</v>
      </c>
      <c r="I41" s="115">
        <v>-320</v>
      </c>
      <c r="J41" s="116">
        <v>-11.038289065194895</v>
      </c>
    </row>
    <row r="42" spans="1:10" s="110" customFormat="1" ht="13.5" customHeight="1" x14ac:dyDescent="0.2">
      <c r="A42" s="118"/>
      <c r="B42" s="121" t="s">
        <v>110</v>
      </c>
      <c r="C42" s="113">
        <v>21.660604540323593</v>
      </c>
      <c r="D42" s="115">
        <v>1727</v>
      </c>
      <c r="E42" s="114">
        <v>1810</v>
      </c>
      <c r="F42" s="114">
        <v>1839</v>
      </c>
      <c r="G42" s="114">
        <v>1831</v>
      </c>
      <c r="H42" s="140">
        <v>1834</v>
      </c>
      <c r="I42" s="115">
        <v>-107</v>
      </c>
      <c r="J42" s="116">
        <v>-5.8342420937840789</v>
      </c>
    </row>
    <row r="43" spans="1:10" s="110" customFormat="1" ht="13.5" customHeight="1" x14ac:dyDescent="0.2">
      <c r="A43" s="120"/>
      <c r="B43" s="121" t="s">
        <v>111</v>
      </c>
      <c r="C43" s="113">
        <v>28.571428571428573</v>
      </c>
      <c r="D43" s="115">
        <v>2278</v>
      </c>
      <c r="E43" s="114">
        <v>2332</v>
      </c>
      <c r="F43" s="114">
        <v>2306</v>
      </c>
      <c r="G43" s="114">
        <v>2295</v>
      </c>
      <c r="H43" s="140">
        <v>2264</v>
      </c>
      <c r="I43" s="115">
        <v>14</v>
      </c>
      <c r="J43" s="116">
        <v>0.61837455830388688</v>
      </c>
    </row>
    <row r="44" spans="1:10" s="110" customFormat="1" ht="13.5" customHeight="1" x14ac:dyDescent="0.2">
      <c r="A44" s="120"/>
      <c r="B44" s="121" t="s">
        <v>112</v>
      </c>
      <c r="C44" s="113">
        <v>2.7216856892010535</v>
      </c>
      <c r="D44" s="115">
        <v>217</v>
      </c>
      <c r="E44" s="114">
        <v>212</v>
      </c>
      <c r="F44" s="114">
        <v>210</v>
      </c>
      <c r="G44" s="114">
        <v>192</v>
      </c>
      <c r="H44" s="140">
        <v>166</v>
      </c>
      <c r="I44" s="115">
        <v>51</v>
      </c>
      <c r="J44" s="116">
        <v>30.722891566265059</v>
      </c>
    </row>
    <row r="45" spans="1:10" s="110" customFormat="1" ht="13.5" customHeight="1" x14ac:dyDescent="0.2">
      <c r="A45" s="118" t="s">
        <v>113</v>
      </c>
      <c r="B45" s="122" t="s">
        <v>116</v>
      </c>
      <c r="C45" s="113">
        <v>92.14850119152139</v>
      </c>
      <c r="D45" s="115">
        <v>7347</v>
      </c>
      <c r="E45" s="114">
        <v>7675</v>
      </c>
      <c r="F45" s="114">
        <v>7814</v>
      </c>
      <c r="G45" s="114">
        <v>8077</v>
      </c>
      <c r="H45" s="140">
        <v>7888</v>
      </c>
      <c r="I45" s="115">
        <v>-541</v>
      </c>
      <c r="J45" s="116">
        <v>-6.8585192697768766</v>
      </c>
    </row>
    <row r="46" spans="1:10" s="110" customFormat="1" ht="13.5" customHeight="1" x14ac:dyDescent="0.2">
      <c r="A46" s="118"/>
      <c r="B46" s="119" t="s">
        <v>117</v>
      </c>
      <c r="C46" s="113">
        <v>7.5630252100840334</v>
      </c>
      <c r="D46" s="115">
        <v>603</v>
      </c>
      <c r="E46" s="114">
        <v>644</v>
      </c>
      <c r="F46" s="114">
        <v>619</v>
      </c>
      <c r="G46" s="114">
        <v>628</v>
      </c>
      <c r="H46" s="140">
        <v>606</v>
      </c>
      <c r="I46" s="115">
        <v>-3</v>
      </c>
      <c r="J46" s="116">
        <v>-0.49504950495049505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5373</v>
      </c>
      <c r="E48" s="114">
        <v>5628</v>
      </c>
      <c r="F48" s="114">
        <v>5657</v>
      </c>
      <c r="G48" s="114">
        <v>5470</v>
      </c>
      <c r="H48" s="140">
        <v>5315</v>
      </c>
      <c r="I48" s="115">
        <v>58</v>
      </c>
      <c r="J48" s="116">
        <v>1.0912511759172154</v>
      </c>
    </row>
    <row r="49" spans="1:12" s="110" customFormat="1" ht="13.5" customHeight="1" x14ac:dyDescent="0.2">
      <c r="A49" s="118" t="s">
        <v>105</v>
      </c>
      <c r="B49" s="119" t="s">
        <v>106</v>
      </c>
      <c r="C49" s="113">
        <v>39.884608226316772</v>
      </c>
      <c r="D49" s="115">
        <v>2143</v>
      </c>
      <c r="E49" s="114">
        <v>2233</v>
      </c>
      <c r="F49" s="114">
        <v>2235</v>
      </c>
      <c r="G49" s="114">
        <v>2151</v>
      </c>
      <c r="H49" s="140">
        <v>2094</v>
      </c>
      <c r="I49" s="115">
        <v>49</v>
      </c>
      <c r="J49" s="116">
        <v>2.3400191021967527</v>
      </c>
    </row>
    <row r="50" spans="1:12" s="110" customFormat="1" ht="13.5" customHeight="1" x14ac:dyDescent="0.2">
      <c r="A50" s="120"/>
      <c r="B50" s="119" t="s">
        <v>107</v>
      </c>
      <c r="C50" s="113">
        <v>60.115391773683228</v>
      </c>
      <c r="D50" s="115">
        <v>3230</v>
      </c>
      <c r="E50" s="114">
        <v>3395</v>
      </c>
      <c r="F50" s="114">
        <v>3422</v>
      </c>
      <c r="G50" s="114">
        <v>3319</v>
      </c>
      <c r="H50" s="140">
        <v>3221</v>
      </c>
      <c r="I50" s="115">
        <v>9</v>
      </c>
      <c r="J50" s="116">
        <v>0.27941633033219498</v>
      </c>
    </row>
    <row r="51" spans="1:12" s="110" customFormat="1" ht="13.5" customHeight="1" x14ac:dyDescent="0.2">
      <c r="A51" s="118" t="s">
        <v>105</v>
      </c>
      <c r="B51" s="121" t="s">
        <v>108</v>
      </c>
      <c r="C51" s="113">
        <v>9.6780197282709839</v>
      </c>
      <c r="D51" s="115">
        <v>520</v>
      </c>
      <c r="E51" s="114">
        <v>587</v>
      </c>
      <c r="F51" s="114">
        <v>592</v>
      </c>
      <c r="G51" s="114">
        <v>553</v>
      </c>
      <c r="H51" s="140">
        <v>512</v>
      </c>
      <c r="I51" s="115">
        <v>8</v>
      </c>
      <c r="J51" s="116">
        <v>1.5625</v>
      </c>
    </row>
    <row r="52" spans="1:12" s="110" customFormat="1" ht="13.5" customHeight="1" x14ac:dyDescent="0.2">
      <c r="A52" s="118"/>
      <c r="B52" s="121" t="s">
        <v>109</v>
      </c>
      <c r="C52" s="113">
        <v>70.221477759166206</v>
      </c>
      <c r="D52" s="115">
        <v>3773</v>
      </c>
      <c r="E52" s="114">
        <v>3939</v>
      </c>
      <c r="F52" s="114">
        <v>3953</v>
      </c>
      <c r="G52" s="114">
        <v>3868</v>
      </c>
      <c r="H52" s="140">
        <v>3802</v>
      </c>
      <c r="I52" s="115">
        <v>-29</v>
      </c>
      <c r="J52" s="116">
        <v>-0.76275644397685427</v>
      </c>
    </row>
    <row r="53" spans="1:12" s="110" customFormat="1" ht="13.5" customHeight="1" x14ac:dyDescent="0.2">
      <c r="A53" s="118"/>
      <c r="B53" s="121" t="s">
        <v>110</v>
      </c>
      <c r="C53" s="113">
        <v>18.983807928531547</v>
      </c>
      <c r="D53" s="115">
        <v>1020</v>
      </c>
      <c r="E53" s="114">
        <v>1035</v>
      </c>
      <c r="F53" s="114">
        <v>1049</v>
      </c>
      <c r="G53" s="114">
        <v>987</v>
      </c>
      <c r="H53" s="140">
        <v>947</v>
      </c>
      <c r="I53" s="115">
        <v>73</v>
      </c>
      <c r="J53" s="116">
        <v>7.7085533262935586</v>
      </c>
    </row>
    <row r="54" spans="1:12" s="110" customFormat="1" ht="13.5" customHeight="1" x14ac:dyDescent="0.2">
      <c r="A54" s="120"/>
      <c r="B54" s="121" t="s">
        <v>111</v>
      </c>
      <c r="C54" s="113">
        <v>1.1166945840312674</v>
      </c>
      <c r="D54" s="115">
        <v>60</v>
      </c>
      <c r="E54" s="114">
        <v>67</v>
      </c>
      <c r="F54" s="114">
        <v>63</v>
      </c>
      <c r="G54" s="114">
        <v>62</v>
      </c>
      <c r="H54" s="140">
        <v>54</v>
      </c>
      <c r="I54" s="115">
        <v>6</v>
      </c>
      <c r="J54" s="116">
        <v>11.111111111111111</v>
      </c>
    </row>
    <row r="55" spans="1:12" s="110" customFormat="1" ht="13.5" customHeight="1" x14ac:dyDescent="0.2">
      <c r="A55" s="120"/>
      <c r="B55" s="121" t="s">
        <v>112</v>
      </c>
      <c r="C55" s="113">
        <v>0.29778522240833799</v>
      </c>
      <c r="D55" s="115">
        <v>16</v>
      </c>
      <c r="E55" s="114">
        <v>12</v>
      </c>
      <c r="F55" s="114">
        <v>8</v>
      </c>
      <c r="G55" s="114">
        <v>10</v>
      </c>
      <c r="H55" s="140">
        <v>7</v>
      </c>
      <c r="I55" s="115">
        <v>9</v>
      </c>
      <c r="J55" s="116">
        <v>128.57142857142858</v>
      </c>
    </row>
    <row r="56" spans="1:12" s="110" customFormat="1" ht="13.5" customHeight="1" x14ac:dyDescent="0.2">
      <c r="A56" s="118" t="s">
        <v>113</v>
      </c>
      <c r="B56" s="122" t="s">
        <v>116</v>
      </c>
      <c r="C56" s="113">
        <v>93.150939884608221</v>
      </c>
      <c r="D56" s="115">
        <v>5005</v>
      </c>
      <c r="E56" s="114">
        <v>5259</v>
      </c>
      <c r="F56" s="114">
        <v>5300</v>
      </c>
      <c r="G56" s="114">
        <v>5104</v>
      </c>
      <c r="H56" s="140">
        <v>4971</v>
      </c>
      <c r="I56" s="115">
        <v>34</v>
      </c>
      <c r="J56" s="116">
        <v>0.68396700865017102</v>
      </c>
    </row>
    <row r="57" spans="1:12" s="110" customFormat="1" ht="13.5" customHeight="1" x14ac:dyDescent="0.2">
      <c r="A57" s="142"/>
      <c r="B57" s="124" t="s">
        <v>117</v>
      </c>
      <c r="C57" s="125">
        <v>6.8490601153917741</v>
      </c>
      <c r="D57" s="143">
        <v>368</v>
      </c>
      <c r="E57" s="144">
        <v>369</v>
      </c>
      <c r="F57" s="144">
        <v>357</v>
      </c>
      <c r="G57" s="144">
        <v>366</v>
      </c>
      <c r="H57" s="145">
        <v>344</v>
      </c>
      <c r="I57" s="143">
        <v>24</v>
      </c>
      <c r="J57" s="146">
        <v>6.9767441860465116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49300</v>
      </c>
      <c r="E12" s="236">
        <v>49356</v>
      </c>
      <c r="F12" s="114">
        <v>49727</v>
      </c>
      <c r="G12" s="114">
        <v>48811</v>
      </c>
      <c r="H12" s="140">
        <v>48516</v>
      </c>
      <c r="I12" s="115">
        <v>784</v>
      </c>
      <c r="J12" s="116">
        <v>1.6159617445791079</v>
      </c>
    </row>
    <row r="13" spans="1:15" s="110" customFormat="1" ht="12" customHeight="1" x14ac:dyDescent="0.2">
      <c r="A13" s="118" t="s">
        <v>105</v>
      </c>
      <c r="B13" s="119" t="s">
        <v>106</v>
      </c>
      <c r="C13" s="113">
        <v>50.060851926977691</v>
      </c>
      <c r="D13" s="115">
        <v>24680</v>
      </c>
      <c r="E13" s="114">
        <v>24638</v>
      </c>
      <c r="F13" s="114">
        <v>24841</v>
      </c>
      <c r="G13" s="114">
        <v>24387</v>
      </c>
      <c r="H13" s="140">
        <v>24150</v>
      </c>
      <c r="I13" s="115">
        <v>530</v>
      </c>
      <c r="J13" s="116">
        <v>2.1946169772256727</v>
      </c>
    </row>
    <row r="14" spans="1:15" s="110" customFormat="1" ht="12" customHeight="1" x14ac:dyDescent="0.2">
      <c r="A14" s="118"/>
      <c r="B14" s="119" t="s">
        <v>107</v>
      </c>
      <c r="C14" s="113">
        <v>49.939148073022309</v>
      </c>
      <c r="D14" s="115">
        <v>24620</v>
      </c>
      <c r="E14" s="114">
        <v>24718</v>
      </c>
      <c r="F14" s="114">
        <v>24886</v>
      </c>
      <c r="G14" s="114">
        <v>24424</v>
      </c>
      <c r="H14" s="140">
        <v>24366</v>
      </c>
      <c r="I14" s="115">
        <v>254</v>
      </c>
      <c r="J14" s="116">
        <v>1.0424361815644752</v>
      </c>
    </row>
    <row r="15" spans="1:15" s="110" customFormat="1" ht="12" customHeight="1" x14ac:dyDescent="0.2">
      <c r="A15" s="118" t="s">
        <v>105</v>
      </c>
      <c r="B15" s="121" t="s">
        <v>108</v>
      </c>
      <c r="C15" s="113">
        <v>10.501014198782961</v>
      </c>
      <c r="D15" s="115">
        <v>5177</v>
      </c>
      <c r="E15" s="114">
        <v>5329</v>
      </c>
      <c r="F15" s="114">
        <v>5564</v>
      </c>
      <c r="G15" s="114">
        <v>4935</v>
      </c>
      <c r="H15" s="140">
        <v>5030</v>
      </c>
      <c r="I15" s="115">
        <v>147</v>
      </c>
      <c r="J15" s="116">
        <v>2.9224652087475147</v>
      </c>
    </row>
    <row r="16" spans="1:15" s="110" customFormat="1" ht="12" customHeight="1" x14ac:dyDescent="0.2">
      <c r="A16" s="118"/>
      <c r="B16" s="121" t="s">
        <v>109</v>
      </c>
      <c r="C16" s="113">
        <v>66.653144016227174</v>
      </c>
      <c r="D16" s="115">
        <v>32860</v>
      </c>
      <c r="E16" s="114">
        <v>32975</v>
      </c>
      <c r="F16" s="114">
        <v>33183</v>
      </c>
      <c r="G16" s="114">
        <v>33121</v>
      </c>
      <c r="H16" s="140">
        <v>32927</v>
      </c>
      <c r="I16" s="115">
        <v>-67</v>
      </c>
      <c r="J16" s="116">
        <v>-0.20348042639778904</v>
      </c>
    </row>
    <row r="17" spans="1:10" s="110" customFormat="1" ht="12" customHeight="1" x14ac:dyDescent="0.2">
      <c r="A17" s="118"/>
      <c r="B17" s="121" t="s">
        <v>110</v>
      </c>
      <c r="C17" s="113">
        <v>21.373225152129816</v>
      </c>
      <c r="D17" s="115">
        <v>10537</v>
      </c>
      <c r="E17" s="114">
        <v>10358</v>
      </c>
      <c r="F17" s="114">
        <v>10286</v>
      </c>
      <c r="G17" s="114">
        <v>10089</v>
      </c>
      <c r="H17" s="140">
        <v>9912</v>
      </c>
      <c r="I17" s="115">
        <v>625</v>
      </c>
      <c r="J17" s="116">
        <v>6.3054882970137207</v>
      </c>
    </row>
    <row r="18" spans="1:10" s="110" customFormat="1" ht="12" customHeight="1" x14ac:dyDescent="0.2">
      <c r="A18" s="120"/>
      <c r="B18" s="121" t="s">
        <v>111</v>
      </c>
      <c r="C18" s="113">
        <v>1.4726166328600405</v>
      </c>
      <c r="D18" s="115">
        <v>726</v>
      </c>
      <c r="E18" s="114">
        <v>694</v>
      </c>
      <c r="F18" s="114">
        <v>694</v>
      </c>
      <c r="G18" s="114">
        <v>666</v>
      </c>
      <c r="H18" s="140">
        <v>647</v>
      </c>
      <c r="I18" s="115">
        <v>79</v>
      </c>
      <c r="J18" s="116">
        <v>12.210200927357032</v>
      </c>
    </row>
    <row r="19" spans="1:10" s="110" customFormat="1" ht="12" customHeight="1" x14ac:dyDescent="0.2">
      <c r="A19" s="120"/>
      <c r="B19" s="121" t="s">
        <v>112</v>
      </c>
      <c r="C19" s="113">
        <v>0.38539553752535499</v>
      </c>
      <c r="D19" s="115">
        <v>190</v>
      </c>
      <c r="E19" s="114">
        <v>164</v>
      </c>
      <c r="F19" s="114">
        <v>164</v>
      </c>
      <c r="G19" s="114">
        <v>141</v>
      </c>
      <c r="H19" s="140">
        <v>145</v>
      </c>
      <c r="I19" s="115">
        <v>45</v>
      </c>
      <c r="J19" s="116">
        <v>31.03448275862069</v>
      </c>
    </row>
    <row r="20" spans="1:10" s="110" customFormat="1" ht="12" customHeight="1" x14ac:dyDescent="0.2">
      <c r="A20" s="118" t="s">
        <v>113</v>
      </c>
      <c r="B20" s="119" t="s">
        <v>181</v>
      </c>
      <c r="C20" s="113">
        <v>66.095334685598374</v>
      </c>
      <c r="D20" s="115">
        <v>32585</v>
      </c>
      <c r="E20" s="114">
        <v>32693</v>
      </c>
      <c r="F20" s="114">
        <v>32912</v>
      </c>
      <c r="G20" s="114">
        <v>32256</v>
      </c>
      <c r="H20" s="140">
        <v>32172</v>
      </c>
      <c r="I20" s="115">
        <v>413</v>
      </c>
      <c r="J20" s="116">
        <v>1.2837249782419495</v>
      </c>
    </row>
    <row r="21" spans="1:10" s="110" customFormat="1" ht="12" customHeight="1" x14ac:dyDescent="0.2">
      <c r="A21" s="118"/>
      <c r="B21" s="119" t="s">
        <v>182</v>
      </c>
      <c r="C21" s="113">
        <v>33.904665314401626</v>
      </c>
      <c r="D21" s="115">
        <v>16715</v>
      </c>
      <c r="E21" s="114">
        <v>16663</v>
      </c>
      <c r="F21" s="114">
        <v>16815</v>
      </c>
      <c r="G21" s="114">
        <v>16555</v>
      </c>
      <c r="H21" s="140">
        <v>16344</v>
      </c>
      <c r="I21" s="115">
        <v>371</v>
      </c>
      <c r="J21" s="116">
        <v>2.269946157611356</v>
      </c>
    </row>
    <row r="22" spans="1:10" s="110" customFormat="1" ht="12" customHeight="1" x14ac:dyDescent="0.2">
      <c r="A22" s="118" t="s">
        <v>113</v>
      </c>
      <c r="B22" s="119" t="s">
        <v>116</v>
      </c>
      <c r="C22" s="113">
        <v>91.62677484787018</v>
      </c>
      <c r="D22" s="115">
        <v>45172</v>
      </c>
      <c r="E22" s="114">
        <v>45249</v>
      </c>
      <c r="F22" s="114">
        <v>45590</v>
      </c>
      <c r="G22" s="114">
        <v>44874</v>
      </c>
      <c r="H22" s="140">
        <v>44839</v>
      </c>
      <c r="I22" s="115">
        <v>333</v>
      </c>
      <c r="J22" s="116">
        <v>0.74265706193269254</v>
      </c>
    </row>
    <row r="23" spans="1:10" s="110" customFormat="1" ht="12" customHeight="1" x14ac:dyDescent="0.2">
      <c r="A23" s="118"/>
      <c r="B23" s="119" t="s">
        <v>117</v>
      </c>
      <c r="C23" s="113">
        <v>8.3225152129817452</v>
      </c>
      <c r="D23" s="115">
        <v>4103</v>
      </c>
      <c r="E23" s="114">
        <v>4078</v>
      </c>
      <c r="F23" s="114">
        <v>4109</v>
      </c>
      <c r="G23" s="114">
        <v>3907</v>
      </c>
      <c r="H23" s="140">
        <v>3645</v>
      </c>
      <c r="I23" s="115">
        <v>458</v>
      </c>
      <c r="J23" s="116">
        <v>12.565157750342935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1008596</v>
      </c>
      <c r="E25" s="236">
        <v>1010233</v>
      </c>
      <c r="F25" s="236">
        <v>1020350</v>
      </c>
      <c r="G25" s="236">
        <v>1000213</v>
      </c>
      <c r="H25" s="241">
        <v>993896</v>
      </c>
      <c r="I25" s="235">
        <v>14700</v>
      </c>
      <c r="J25" s="116">
        <v>1.4790279868316203</v>
      </c>
    </row>
    <row r="26" spans="1:10" s="110" customFormat="1" ht="12" customHeight="1" x14ac:dyDescent="0.2">
      <c r="A26" s="118" t="s">
        <v>105</v>
      </c>
      <c r="B26" s="119" t="s">
        <v>106</v>
      </c>
      <c r="C26" s="113">
        <v>52.121067305442416</v>
      </c>
      <c r="D26" s="115">
        <v>525691</v>
      </c>
      <c r="E26" s="114">
        <v>526634</v>
      </c>
      <c r="F26" s="114">
        <v>533874</v>
      </c>
      <c r="G26" s="114">
        <v>522807</v>
      </c>
      <c r="H26" s="140">
        <v>518954</v>
      </c>
      <c r="I26" s="115">
        <v>6737</v>
      </c>
      <c r="J26" s="116">
        <v>1.2981882787299066</v>
      </c>
    </row>
    <row r="27" spans="1:10" s="110" customFormat="1" ht="12" customHeight="1" x14ac:dyDescent="0.2">
      <c r="A27" s="118"/>
      <c r="B27" s="119" t="s">
        <v>107</v>
      </c>
      <c r="C27" s="113">
        <v>47.878932694557584</v>
      </c>
      <c r="D27" s="115">
        <v>482905</v>
      </c>
      <c r="E27" s="114">
        <v>483599</v>
      </c>
      <c r="F27" s="114">
        <v>486476</v>
      </c>
      <c r="G27" s="114">
        <v>477406</v>
      </c>
      <c r="H27" s="140">
        <v>474942</v>
      </c>
      <c r="I27" s="115">
        <v>7963</v>
      </c>
      <c r="J27" s="116">
        <v>1.6766257774633535</v>
      </c>
    </row>
    <row r="28" spans="1:10" s="110" customFormat="1" ht="12" customHeight="1" x14ac:dyDescent="0.2">
      <c r="A28" s="118" t="s">
        <v>105</v>
      </c>
      <c r="B28" s="121" t="s">
        <v>108</v>
      </c>
      <c r="C28" s="113">
        <v>10.789850445569881</v>
      </c>
      <c r="D28" s="115">
        <v>108826</v>
      </c>
      <c r="E28" s="114">
        <v>112394</v>
      </c>
      <c r="F28" s="114">
        <v>116347</v>
      </c>
      <c r="G28" s="114">
        <v>104394</v>
      </c>
      <c r="H28" s="140">
        <v>107581</v>
      </c>
      <c r="I28" s="115">
        <v>1245</v>
      </c>
      <c r="J28" s="116">
        <v>1.1572675472434724</v>
      </c>
    </row>
    <row r="29" spans="1:10" s="110" customFormat="1" ht="12" customHeight="1" x14ac:dyDescent="0.2">
      <c r="A29" s="118"/>
      <c r="B29" s="121" t="s">
        <v>109</v>
      </c>
      <c r="C29" s="113">
        <v>67.290867701240145</v>
      </c>
      <c r="D29" s="115">
        <v>678693</v>
      </c>
      <c r="E29" s="114">
        <v>679359</v>
      </c>
      <c r="F29" s="114">
        <v>686923</v>
      </c>
      <c r="G29" s="114">
        <v>683386</v>
      </c>
      <c r="H29" s="140">
        <v>679226</v>
      </c>
      <c r="I29" s="115">
        <v>-533</v>
      </c>
      <c r="J29" s="116">
        <v>-7.8471672168026543E-2</v>
      </c>
    </row>
    <row r="30" spans="1:10" s="110" customFormat="1" ht="12" customHeight="1" x14ac:dyDescent="0.2">
      <c r="A30" s="118"/>
      <c r="B30" s="121" t="s">
        <v>110</v>
      </c>
      <c r="C30" s="113">
        <v>20.561156300441407</v>
      </c>
      <c r="D30" s="115">
        <v>207379</v>
      </c>
      <c r="E30" s="114">
        <v>204673</v>
      </c>
      <c r="F30" s="114">
        <v>203348</v>
      </c>
      <c r="G30" s="114">
        <v>199258</v>
      </c>
      <c r="H30" s="140">
        <v>194612</v>
      </c>
      <c r="I30" s="115">
        <v>12767</v>
      </c>
      <c r="J30" s="116">
        <v>6.5602326680780223</v>
      </c>
    </row>
    <row r="31" spans="1:10" s="110" customFormat="1" ht="12" customHeight="1" x14ac:dyDescent="0.2">
      <c r="A31" s="120"/>
      <c r="B31" s="121" t="s">
        <v>111</v>
      </c>
      <c r="C31" s="113">
        <v>1.3581255527485732</v>
      </c>
      <c r="D31" s="115">
        <v>13698</v>
      </c>
      <c r="E31" s="114">
        <v>13807</v>
      </c>
      <c r="F31" s="114">
        <v>13732</v>
      </c>
      <c r="G31" s="114">
        <v>13175</v>
      </c>
      <c r="H31" s="140">
        <v>12477</v>
      </c>
      <c r="I31" s="115">
        <v>1221</v>
      </c>
      <c r="J31" s="116">
        <v>9.7860062515027657</v>
      </c>
    </row>
    <row r="32" spans="1:10" s="110" customFormat="1" ht="12" customHeight="1" x14ac:dyDescent="0.2">
      <c r="A32" s="120"/>
      <c r="B32" s="121" t="s">
        <v>112</v>
      </c>
      <c r="C32" s="113">
        <v>0.35960880273171814</v>
      </c>
      <c r="D32" s="115">
        <v>3627</v>
      </c>
      <c r="E32" s="114">
        <v>3630</v>
      </c>
      <c r="F32" s="114">
        <v>3722</v>
      </c>
      <c r="G32" s="114">
        <v>3185</v>
      </c>
      <c r="H32" s="140">
        <v>2960</v>
      </c>
      <c r="I32" s="115">
        <v>667</v>
      </c>
      <c r="J32" s="116">
        <v>22.533783783783782</v>
      </c>
    </row>
    <row r="33" spans="1:10" s="110" customFormat="1" ht="12" customHeight="1" x14ac:dyDescent="0.2">
      <c r="A33" s="118" t="s">
        <v>113</v>
      </c>
      <c r="B33" s="119" t="s">
        <v>181</v>
      </c>
      <c r="C33" s="113">
        <v>67.805444399938125</v>
      </c>
      <c r="D33" s="115">
        <v>683883</v>
      </c>
      <c r="E33" s="114">
        <v>686274</v>
      </c>
      <c r="F33" s="114">
        <v>696260</v>
      </c>
      <c r="G33" s="114">
        <v>680374</v>
      </c>
      <c r="H33" s="140">
        <v>679583</v>
      </c>
      <c r="I33" s="115">
        <v>4300</v>
      </c>
      <c r="J33" s="116">
        <v>0.63274096026533921</v>
      </c>
    </row>
    <row r="34" spans="1:10" s="110" customFormat="1" ht="12" customHeight="1" x14ac:dyDescent="0.2">
      <c r="A34" s="118"/>
      <c r="B34" s="119" t="s">
        <v>182</v>
      </c>
      <c r="C34" s="113">
        <v>32.194555600061868</v>
      </c>
      <c r="D34" s="115">
        <v>324713</v>
      </c>
      <c r="E34" s="114">
        <v>323959</v>
      </c>
      <c r="F34" s="114">
        <v>324090</v>
      </c>
      <c r="G34" s="114">
        <v>319839</v>
      </c>
      <c r="H34" s="140">
        <v>314313</v>
      </c>
      <c r="I34" s="115">
        <v>10400</v>
      </c>
      <c r="J34" s="116">
        <v>3.3088036447744762</v>
      </c>
    </row>
    <row r="35" spans="1:10" s="110" customFormat="1" ht="12" customHeight="1" x14ac:dyDescent="0.2">
      <c r="A35" s="118" t="s">
        <v>113</v>
      </c>
      <c r="B35" s="119" t="s">
        <v>116</v>
      </c>
      <c r="C35" s="113">
        <v>92.155035316420054</v>
      </c>
      <c r="D35" s="115">
        <v>929472</v>
      </c>
      <c r="E35" s="114">
        <v>933494</v>
      </c>
      <c r="F35" s="114">
        <v>941468</v>
      </c>
      <c r="G35" s="114">
        <v>923700</v>
      </c>
      <c r="H35" s="140">
        <v>921364</v>
      </c>
      <c r="I35" s="115">
        <v>8108</v>
      </c>
      <c r="J35" s="116">
        <v>0.87999965268883962</v>
      </c>
    </row>
    <row r="36" spans="1:10" s="110" customFormat="1" ht="12" customHeight="1" x14ac:dyDescent="0.2">
      <c r="A36" s="118"/>
      <c r="B36" s="119" t="s">
        <v>117</v>
      </c>
      <c r="C36" s="113">
        <v>7.7969771841252591</v>
      </c>
      <c r="D36" s="115">
        <v>78640</v>
      </c>
      <c r="E36" s="114">
        <v>76251</v>
      </c>
      <c r="F36" s="114">
        <v>78386</v>
      </c>
      <c r="G36" s="114">
        <v>75993</v>
      </c>
      <c r="H36" s="140">
        <v>72048</v>
      </c>
      <c r="I36" s="115">
        <v>6592</v>
      </c>
      <c r="J36" s="116">
        <v>9.1494559182767041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76289</v>
      </c>
      <c r="E64" s="236">
        <v>76426</v>
      </c>
      <c r="F64" s="236">
        <v>76844</v>
      </c>
      <c r="G64" s="236">
        <v>75481</v>
      </c>
      <c r="H64" s="140">
        <v>75497</v>
      </c>
      <c r="I64" s="115">
        <v>792</v>
      </c>
      <c r="J64" s="116">
        <v>1.0490483065552274</v>
      </c>
    </row>
    <row r="65" spans="1:12" s="110" customFormat="1" ht="12" customHeight="1" x14ac:dyDescent="0.2">
      <c r="A65" s="118" t="s">
        <v>105</v>
      </c>
      <c r="B65" s="119" t="s">
        <v>106</v>
      </c>
      <c r="C65" s="113">
        <v>52.364036754971231</v>
      </c>
      <c r="D65" s="235">
        <v>39948</v>
      </c>
      <c r="E65" s="236">
        <v>40013</v>
      </c>
      <c r="F65" s="236">
        <v>40386</v>
      </c>
      <c r="G65" s="236">
        <v>39656</v>
      </c>
      <c r="H65" s="140">
        <v>39603</v>
      </c>
      <c r="I65" s="115">
        <v>345</v>
      </c>
      <c r="J65" s="116">
        <v>0.87114612529353841</v>
      </c>
    </row>
    <row r="66" spans="1:12" s="110" customFormat="1" ht="12" customHeight="1" x14ac:dyDescent="0.2">
      <c r="A66" s="118"/>
      <c r="B66" s="119" t="s">
        <v>107</v>
      </c>
      <c r="C66" s="113">
        <v>47.635963245028769</v>
      </c>
      <c r="D66" s="235">
        <v>36341</v>
      </c>
      <c r="E66" s="236">
        <v>36413</v>
      </c>
      <c r="F66" s="236">
        <v>36458</v>
      </c>
      <c r="G66" s="236">
        <v>35825</v>
      </c>
      <c r="H66" s="140">
        <v>35894</v>
      </c>
      <c r="I66" s="115">
        <v>447</v>
      </c>
      <c r="J66" s="116">
        <v>1.2453334819189836</v>
      </c>
    </row>
    <row r="67" spans="1:12" s="110" customFormat="1" ht="12" customHeight="1" x14ac:dyDescent="0.2">
      <c r="A67" s="118" t="s">
        <v>105</v>
      </c>
      <c r="B67" s="121" t="s">
        <v>108</v>
      </c>
      <c r="C67" s="113">
        <v>9.9516312967793521</v>
      </c>
      <c r="D67" s="235">
        <v>7592</v>
      </c>
      <c r="E67" s="236">
        <v>7912</v>
      </c>
      <c r="F67" s="236">
        <v>8169</v>
      </c>
      <c r="G67" s="236">
        <v>7223</v>
      </c>
      <c r="H67" s="140">
        <v>7473</v>
      </c>
      <c r="I67" s="115">
        <v>119</v>
      </c>
      <c r="J67" s="116">
        <v>1.5923993041616487</v>
      </c>
    </row>
    <row r="68" spans="1:12" s="110" customFormat="1" ht="12" customHeight="1" x14ac:dyDescent="0.2">
      <c r="A68" s="118"/>
      <c r="B68" s="121" t="s">
        <v>109</v>
      </c>
      <c r="C68" s="113">
        <v>66.963782458807955</v>
      </c>
      <c r="D68" s="235">
        <v>51086</v>
      </c>
      <c r="E68" s="236">
        <v>51191</v>
      </c>
      <c r="F68" s="236">
        <v>51543</v>
      </c>
      <c r="G68" s="236">
        <v>51518</v>
      </c>
      <c r="H68" s="140">
        <v>51586</v>
      </c>
      <c r="I68" s="115">
        <v>-500</v>
      </c>
      <c r="J68" s="116">
        <v>-0.96925522428565891</v>
      </c>
    </row>
    <row r="69" spans="1:12" s="110" customFormat="1" ht="12" customHeight="1" x14ac:dyDescent="0.2">
      <c r="A69" s="118"/>
      <c r="B69" s="121" t="s">
        <v>110</v>
      </c>
      <c r="C69" s="113">
        <v>21.756740814534204</v>
      </c>
      <c r="D69" s="235">
        <v>16598</v>
      </c>
      <c r="E69" s="236">
        <v>16306</v>
      </c>
      <c r="F69" s="236">
        <v>16157</v>
      </c>
      <c r="G69" s="236">
        <v>15785</v>
      </c>
      <c r="H69" s="140">
        <v>15503</v>
      </c>
      <c r="I69" s="115">
        <v>1095</v>
      </c>
      <c r="J69" s="116">
        <v>7.0631490679223372</v>
      </c>
    </row>
    <row r="70" spans="1:12" s="110" customFormat="1" ht="12" customHeight="1" x14ac:dyDescent="0.2">
      <c r="A70" s="120"/>
      <c r="B70" s="121" t="s">
        <v>111</v>
      </c>
      <c r="C70" s="113">
        <v>1.3278454298784883</v>
      </c>
      <c r="D70" s="235">
        <v>1013</v>
      </c>
      <c r="E70" s="236">
        <v>1017</v>
      </c>
      <c r="F70" s="236">
        <v>975</v>
      </c>
      <c r="G70" s="236">
        <v>955</v>
      </c>
      <c r="H70" s="140">
        <v>935</v>
      </c>
      <c r="I70" s="115">
        <v>78</v>
      </c>
      <c r="J70" s="116">
        <v>8.3422459893048124</v>
      </c>
    </row>
    <row r="71" spans="1:12" s="110" customFormat="1" ht="12" customHeight="1" x14ac:dyDescent="0.2">
      <c r="A71" s="120"/>
      <c r="B71" s="121" t="s">
        <v>112</v>
      </c>
      <c r="C71" s="113">
        <v>0.37620102504948288</v>
      </c>
      <c r="D71" s="235">
        <v>287</v>
      </c>
      <c r="E71" s="236">
        <v>274</v>
      </c>
      <c r="F71" s="236">
        <v>253</v>
      </c>
      <c r="G71" s="236">
        <v>228</v>
      </c>
      <c r="H71" s="140">
        <v>230</v>
      </c>
      <c r="I71" s="115">
        <v>57</v>
      </c>
      <c r="J71" s="116">
        <v>24.782608695652176</v>
      </c>
    </row>
    <row r="72" spans="1:12" s="110" customFormat="1" ht="12" customHeight="1" x14ac:dyDescent="0.2">
      <c r="A72" s="118" t="s">
        <v>113</v>
      </c>
      <c r="B72" s="119" t="s">
        <v>181</v>
      </c>
      <c r="C72" s="113">
        <v>69.901296386110715</v>
      </c>
      <c r="D72" s="235">
        <v>53327</v>
      </c>
      <c r="E72" s="236">
        <v>53460</v>
      </c>
      <c r="F72" s="236">
        <v>53910</v>
      </c>
      <c r="G72" s="236">
        <v>52834</v>
      </c>
      <c r="H72" s="140">
        <v>52986</v>
      </c>
      <c r="I72" s="115">
        <v>341</v>
      </c>
      <c r="J72" s="116">
        <v>0.64356622504057681</v>
      </c>
    </row>
    <row r="73" spans="1:12" s="110" customFormat="1" ht="12" customHeight="1" x14ac:dyDescent="0.2">
      <c r="A73" s="118"/>
      <c r="B73" s="119" t="s">
        <v>182</v>
      </c>
      <c r="C73" s="113">
        <v>30.098703613889288</v>
      </c>
      <c r="D73" s="115">
        <v>22962</v>
      </c>
      <c r="E73" s="114">
        <v>22966</v>
      </c>
      <c r="F73" s="114">
        <v>22934</v>
      </c>
      <c r="G73" s="114">
        <v>22647</v>
      </c>
      <c r="H73" s="140">
        <v>22511</v>
      </c>
      <c r="I73" s="115">
        <v>451</v>
      </c>
      <c r="J73" s="116">
        <v>2.0034649726800229</v>
      </c>
    </row>
    <row r="74" spans="1:12" s="110" customFormat="1" ht="12" customHeight="1" x14ac:dyDescent="0.2">
      <c r="A74" s="118" t="s">
        <v>113</v>
      </c>
      <c r="B74" s="119" t="s">
        <v>116</v>
      </c>
      <c r="C74" s="113">
        <v>93.172016935600155</v>
      </c>
      <c r="D74" s="115">
        <v>71080</v>
      </c>
      <c r="E74" s="114">
        <v>71280</v>
      </c>
      <c r="F74" s="114">
        <v>71633</v>
      </c>
      <c r="G74" s="114">
        <v>70402</v>
      </c>
      <c r="H74" s="140">
        <v>70642</v>
      </c>
      <c r="I74" s="115">
        <v>438</v>
      </c>
      <c r="J74" s="116">
        <v>0.62002774553381845</v>
      </c>
    </row>
    <row r="75" spans="1:12" s="110" customFormat="1" ht="12" customHeight="1" x14ac:dyDescent="0.2">
      <c r="A75" s="142"/>
      <c r="B75" s="124" t="s">
        <v>117</v>
      </c>
      <c r="C75" s="125">
        <v>6.7689968409600336</v>
      </c>
      <c r="D75" s="143">
        <v>5164</v>
      </c>
      <c r="E75" s="144">
        <v>5103</v>
      </c>
      <c r="F75" s="144">
        <v>5169</v>
      </c>
      <c r="G75" s="144">
        <v>5034</v>
      </c>
      <c r="H75" s="145">
        <v>4811</v>
      </c>
      <c r="I75" s="143">
        <v>353</v>
      </c>
      <c r="J75" s="146">
        <v>7.3373519018914983</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49300</v>
      </c>
      <c r="G11" s="114">
        <v>49356</v>
      </c>
      <c r="H11" s="114">
        <v>49727</v>
      </c>
      <c r="I11" s="114">
        <v>48811</v>
      </c>
      <c r="J11" s="140">
        <v>48516</v>
      </c>
      <c r="K11" s="114">
        <v>784</v>
      </c>
      <c r="L11" s="116">
        <v>1.6159617445791079</v>
      </c>
    </row>
    <row r="12" spans="1:17" s="110" customFormat="1" ht="24.95" customHeight="1" x14ac:dyDescent="0.2">
      <c r="A12" s="604" t="s">
        <v>185</v>
      </c>
      <c r="B12" s="605"/>
      <c r="C12" s="605"/>
      <c r="D12" s="606"/>
      <c r="E12" s="113">
        <v>50.060851926977691</v>
      </c>
      <c r="F12" s="115">
        <v>24680</v>
      </c>
      <c r="G12" s="114">
        <v>24638</v>
      </c>
      <c r="H12" s="114">
        <v>24841</v>
      </c>
      <c r="I12" s="114">
        <v>24387</v>
      </c>
      <c r="J12" s="140">
        <v>24150</v>
      </c>
      <c r="K12" s="114">
        <v>530</v>
      </c>
      <c r="L12" s="116">
        <v>2.1946169772256727</v>
      </c>
    </row>
    <row r="13" spans="1:17" s="110" customFormat="1" ht="15" customHeight="1" x14ac:dyDescent="0.2">
      <c r="A13" s="120"/>
      <c r="B13" s="612" t="s">
        <v>107</v>
      </c>
      <c r="C13" s="612"/>
      <c r="E13" s="113">
        <v>49.939148073022309</v>
      </c>
      <c r="F13" s="115">
        <v>24620</v>
      </c>
      <c r="G13" s="114">
        <v>24718</v>
      </c>
      <c r="H13" s="114">
        <v>24886</v>
      </c>
      <c r="I13" s="114">
        <v>24424</v>
      </c>
      <c r="J13" s="140">
        <v>24366</v>
      </c>
      <c r="K13" s="114">
        <v>254</v>
      </c>
      <c r="L13" s="116">
        <v>1.0424361815644752</v>
      </c>
    </row>
    <row r="14" spans="1:17" s="110" customFormat="1" ht="24.95" customHeight="1" x14ac:dyDescent="0.2">
      <c r="A14" s="604" t="s">
        <v>186</v>
      </c>
      <c r="B14" s="605"/>
      <c r="C14" s="605"/>
      <c r="D14" s="606"/>
      <c r="E14" s="113">
        <v>10.501014198782961</v>
      </c>
      <c r="F14" s="115">
        <v>5177</v>
      </c>
      <c r="G14" s="114">
        <v>5329</v>
      </c>
      <c r="H14" s="114">
        <v>5564</v>
      </c>
      <c r="I14" s="114">
        <v>4935</v>
      </c>
      <c r="J14" s="140">
        <v>5030</v>
      </c>
      <c r="K14" s="114">
        <v>147</v>
      </c>
      <c r="L14" s="116">
        <v>2.9224652087475147</v>
      </c>
    </row>
    <row r="15" spans="1:17" s="110" customFormat="1" ht="15" customHeight="1" x14ac:dyDescent="0.2">
      <c r="A15" s="120"/>
      <c r="B15" s="119"/>
      <c r="C15" s="258" t="s">
        <v>106</v>
      </c>
      <c r="E15" s="113">
        <v>59.996136758740583</v>
      </c>
      <c r="F15" s="115">
        <v>3106</v>
      </c>
      <c r="G15" s="114">
        <v>3170</v>
      </c>
      <c r="H15" s="114">
        <v>3317</v>
      </c>
      <c r="I15" s="114">
        <v>2914</v>
      </c>
      <c r="J15" s="140">
        <v>2930</v>
      </c>
      <c r="K15" s="114">
        <v>176</v>
      </c>
      <c r="L15" s="116">
        <v>6.0068259385665526</v>
      </c>
    </row>
    <row r="16" spans="1:17" s="110" customFormat="1" ht="15" customHeight="1" x14ac:dyDescent="0.2">
      <c r="A16" s="120"/>
      <c r="B16" s="119"/>
      <c r="C16" s="258" t="s">
        <v>107</v>
      </c>
      <c r="E16" s="113">
        <v>40.003863241259417</v>
      </c>
      <c r="F16" s="115">
        <v>2071</v>
      </c>
      <c r="G16" s="114">
        <v>2159</v>
      </c>
      <c r="H16" s="114">
        <v>2247</v>
      </c>
      <c r="I16" s="114">
        <v>2021</v>
      </c>
      <c r="J16" s="140">
        <v>2100</v>
      </c>
      <c r="K16" s="114">
        <v>-29</v>
      </c>
      <c r="L16" s="116">
        <v>-1.3809523809523809</v>
      </c>
    </row>
    <row r="17" spans="1:12" s="110" customFormat="1" ht="15" customHeight="1" x14ac:dyDescent="0.2">
      <c r="A17" s="120"/>
      <c r="B17" s="121" t="s">
        <v>109</v>
      </c>
      <c r="C17" s="258"/>
      <c r="E17" s="113">
        <v>66.653144016227174</v>
      </c>
      <c r="F17" s="115">
        <v>32860</v>
      </c>
      <c r="G17" s="114">
        <v>32975</v>
      </c>
      <c r="H17" s="114">
        <v>33183</v>
      </c>
      <c r="I17" s="114">
        <v>33121</v>
      </c>
      <c r="J17" s="140">
        <v>32927</v>
      </c>
      <c r="K17" s="114">
        <v>-67</v>
      </c>
      <c r="L17" s="116">
        <v>-0.20348042639778904</v>
      </c>
    </row>
    <row r="18" spans="1:12" s="110" customFormat="1" ht="15" customHeight="1" x14ac:dyDescent="0.2">
      <c r="A18" s="120"/>
      <c r="B18" s="119"/>
      <c r="C18" s="258" t="s">
        <v>106</v>
      </c>
      <c r="E18" s="113">
        <v>49.199634814363968</v>
      </c>
      <c r="F18" s="115">
        <v>16167</v>
      </c>
      <c r="G18" s="114">
        <v>16193</v>
      </c>
      <c r="H18" s="114">
        <v>16284</v>
      </c>
      <c r="I18" s="114">
        <v>16345</v>
      </c>
      <c r="J18" s="140">
        <v>16169</v>
      </c>
      <c r="K18" s="114">
        <v>-2</v>
      </c>
      <c r="L18" s="116">
        <v>-1.2369348753788112E-2</v>
      </c>
    </row>
    <row r="19" spans="1:12" s="110" customFormat="1" ht="15" customHeight="1" x14ac:dyDescent="0.2">
      <c r="A19" s="120"/>
      <c r="B19" s="119"/>
      <c r="C19" s="258" t="s">
        <v>107</v>
      </c>
      <c r="E19" s="113">
        <v>50.800365185636032</v>
      </c>
      <c r="F19" s="115">
        <v>16693</v>
      </c>
      <c r="G19" s="114">
        <v>16782</v>
      </c>
      <c r="H19" s="114">
        <v>16899</v>
      </c>
      <c r="I19" s="114">
        <v>16776</v>
      </c>
      <c r="J19" s="140">
        <v>16758</v>
      </c>
      <c r="K19" s="114">
        <v>-65</v>
      </c>
      <c r="L19" s="116">
        <v>-0.38787444802482396</v>
      </c>
    </row>
    <row r="20" spans="1:12" s="110" customFormat="1" ht="15" customHeight="1" x14ac:dyDescent="0.2">
      <c r="A20" s="120"/>
      <c r="B20" s="121" t="s">
        <v>110</v>
      </c>
      <c r="C20" s="258"/>
      <c r="E20" s="113">
        <v>21.373225152129816</v>
      </c>
      <c r="F20" s="115">
        <v>10537</v>
      </c>
      <c r="G20" s="114">
        <v>10358</v>
      </c>
      <c r="H20" s="114">
        <v>10286</v>
      </c>
      <c r="I20" s="114">
        <v>10089</v>
      </c>
      <c r="J20" s="140">
        <v>9912</v>
      </c>
      <c r="K20" s="114">
        <v>625</v>
      </c>
      <c r="L20" s="116">
        <v>6.3054882970137207</v>
      </c>
    </row>
    <row r="21" spans="1:12" s="110" customFormat="1" ht="15" customHeight="1" x14ac:dyDescent="0.2">
      <c r="A21" s="120"/>
      <c r="B21" s="119"/>
      <c r="C21" s="258" t="s">
        <v>106</v>
      </c>
      <c r="E21" s="113">
        <v>47.043750593147955</v>
      </c>
      <c r="F21" s="115">
        <v>4957</v>
      </c>
      <c r="G21" s="114">
        <v>4848</v>
      </c>
      <c r="H21" s="114">
        <v>4825</v>
      </c>
      <c r="I21" s="114">
        <v>4732</v>
      </c>
      <c r="J21" s="140">
        <v>4654</v>
      </c>
      <c r="K21" s="114">
        <v>303</v>
      </c>
      <c r="L21" s="116">
        <v>6.5105285775676833</v>
      </c>
    </row>
    <row r="22" spans="1:12" s="110" customFormat="1" ht="15" customHeight="1" x14ac:dyDescent="0.2">
      <c r="A22" s="120"/>
      <c r="B22" s="119"/>
      <c r="C22" s="258" t="s">
        <v>107</v>
      </c>
      <c r="E22" s="113">
        <v>52.956249406852045</v>
      </c>
      <c r="F22" s="115">
        <v>5580</v>
      </c>
      <c r="G22" s="114">
        <v>5510</v>
      </c>
      <c r="H22" s="114">
        <v>5461</v>
      </c>
      <c r="I22" s="114">
        <v>5357</v>
      </c>
      <c r="J22" s="140">
        <v>5258</v>
      </c>
      <c r="K22" s="114">
        <v>322</v>
      </c>
      <c r="L22" s="116">
        <v>6.1240015214910608</v>
      </c>
    </row>
    <row r="23" spans="1:12" s="110" customFormat="1" ht="15" customHeight="1" x14ac:dyDescent="0.2">
      <c r="A23" s="120"/>
      <c r="B23" s="121" t="s">
        <v>111</v>
      </c>
      <c r="C23" s="258"/>
      <c r="E23" s="113">
        <v>1.4726166328600405</v>
      </c>
      <c r="F23" s="115">
        <v>726</v>
      </c>
      <c r="G23" s="114">
        <v>694</v>
      </c>
      <c r="H23" s="114">
        <v>694</v>
      </c>
      <c r="I23" s="114">
        <v>666</v>
      </c>
      <c r="J23" s="140">
        <v>647</v>
      </c>
      <c r="K23" s="114">
        <v>79</v>
      </c>
      <c r="L23" s="116">
        <v>12.210200927357032</v>
      </c>
    </row>
    <row r="24" spans="1:12" s="110" customFormat="1" ht="15" customHeight="1" x14ac:dyDescent="0.2">
      <c r="A24" s="120"/>
      <c r="B24" s="119"/>
      <c r="C24" s="258" t="s">
        <v>106</v>
      </c>
      <c r="E24" s="113">
        <v>61.983471074380162</v>
      </c>
      <c r="F24" s="115">
        <v>450</v>
      </c>
      <c r="G24" s="114">
        <v>427</v>
      </c>
      <c r="H24" s="114">
        <v>415</v>
      </c>
      <c r="I24" s="114">
        <v>396</v>
      </c>
      <c r="J24" s="140">
        <v>397</v>
      </c>
      <c r="K24" s="114">
        <v>53</v>
      </c>
      <c r="L24" s="116">
        <v>13.350125944584383</v>
      </c>
    </row>
    <row r="25" spans="1:12" s="110" customFormat="1" ht="15" customHeight="1" x14ac:dyDescent="0.2">
      <c r="A25" s="120"/>
      <c r="B25" s="119"/>
      <c r="C25" s="258" t="s">
        <v>107</v>
      </c>
      <c r="E25" s="113">
        <v>38.016528925619838</v>
      </c>
      <c r="F25" s="115">
        <v>276</v>
      </c>
      <c r="G25" s="114">
        <v>267</v>
      </c>
      <c r="H25" s="114">
        <v>279</v>
      </c>
      <c r="I25" s="114">
        <v>270</v>
      </c>
      <c r="J25" s="140">
        <v>250</v>
      </c>
      <c r="K25" s="114">
        <v>26</v>
      </c>
      <c r="L25" s="116">
        <v>10.4</v>
      </c>
    </row>
    <row r="26" spans="1:12" s="110" customFormat="1" ht="15" customHeight="1" x14ac:dyDescent="0.2">
      <c r="A26" s="120"/>
      <c r="C26" s="121" t="s">
        <v>187</v>
      </c>
      <c r="D26" s="110" t="s">
        <v>188</v>
      </c>
      <c r="E26" s="113">
        <v>0.38539553752535499</v>
      </c>
      <c r="F26" s="115">
        <v>190</v>
      </c>
      <c r="G26" s="114">
        <v>164</v>
      </c>
      <c r="H26" s="114">
        <v>164</v>
      </c>
      <c r="I26" s="114">
        <v>141</v>
      </c>
      <c r="J26" s="140">
        <v>145</v>
      </c>
      <c r="K26" s="114">
        <v>45</v>
      </c>
      <c r="L26" s="116">
        <v>31.03448275862069</v>
      </c>
    </row>
    <row r="27" spans="1:12" s="110" customFormat="1" ht="15" customHeight="1" x14ac:dyDescent="0.2">
      <c r="A27" s="120"/>
      <c r="B27" s="119"/>
      <c r="D27" s="259" t="s">
        <v>106</v>
      </c>
      <c r="E27" s="113">
        <v>56.315789473684212</v>
      </c>
      <c r="F27" s="115">
        <v>107</v>
      </c>
      <c r="G27" s="114">
        <v>92</v>
      </c>
      <c r="H27" s="114">
        <v>78</v>
      </c>
      <c r="I27" s="114">
        <v>62</v>
      </c>
      <c r="J27" s="140">
        <v>68</v>
      </c>
      <c r="K27" s="114">
        <v>39</v>
      </c>
      <c r="L27" s="116">
        <v>57.352941176470587</v>
      </c>
    </row>
    <row r="28" spans="1:12" s="110" customFormat="1" ht="15" customHeight="1" x14ac:dyDescent="0.2">
      <c r="A28" s="120"/>
      <c r="B28" s="119"/>
      <c r="D28" s="259" t="s">
        <v>107</v>
      </c>
      <c r="E28" s="113">
        <v>43.684210526315788</v>
      </c>
      <c r="F28" s="115">
        <v>83</v>
      </c>
      <c r="G28" s="114">
        <v>72</v>
      </c>
      <c r="H28" s="114">
        <v>86</v>
      </c>
      <c r="I28" s="114">
        <v>79</v>
      </c>
      <c r="J28" s="140">
        <v>77</v>
      </c>
      <c r="K28" s="114">
        <v>6</v>
      </c>
      <c r="L28" s="116">
        <v>7.7922077922077921</v>
      </c>
    </row>
    <row r="29" spans="1:12" s="110" customFormat="1" ht="24.95" customHeight="1" x14ac:dyDescent="0.2">
      <c r="A29" s="604" t="s">
        <v>189</v>
      </c>
      <c r="B29" s="605"/>
      <c r="C29" s="605"/>
      <c r="D29" s="606"/>
      <c r="E29" s="113">
        <v>91.62677484787018</v>
      </c>
      <c r="F29" s="115">
        <v>45172</v>
      </c>
      <c r="G29" s="114">
        <v>45249</v>
      </c>
      <c r="H29" s="114">
        <v>45590</v>
      </c>
      <c r="I29" s="114">
        <v>44874</v>
      </c>
      <c r="J29" s="140">
        <v>44839</v>
      </c>
      <c r="K29" s="114">
        <v>333</v>
      </c>
      <c r="L29" s="116">
        <v>0.74265706193269254</v>
      </c>
    </row>
    <row r="30" spans="1:12" s="110" customFormat="1" ht="15" customHeight="1" x14ac:dyDescent="0.2">
      <c r="A30" s="120"/>
      <c r="B30" s="119"/>
      <c r="C30" s="258" t="s">
        <v>106</v>
      </c>
      <c r="E30" s="113">
        <v>48.76029398742584</v>
      </c>
      <c r="F30" s="115">
        <v>22026</v>
      </c>
      <c r="G30" s="114">
        <v>22018</v>
      </c>
      <c r="H30" s="114">
        <v>22202</v>
      </c>
      <c r="I30" s="114">
        <v>21864</v>
      </c>
      <c r="J30" s="140">
        <v>21789</v>
      </c>
      <c r="K30" s="114">
        <v>237</v>
      </c>
      <c r="L30" s="116">
        <v>1.087704805176924</v>
      </c>
    </row>
    <row r="31" spans="1:12" s="110" customFormat="1" ht="15" customHeight="1" x14ac:dyDescent="0.2">
      <c r="A31" s="120"/>
      <c r="B31" s="119"/>
      <c r="C31" s="258" t="s">
        <v>107</v>
      </c>
      <c r="E31" s="113">
        <v>51.23970601257416</v>
      </c>
      <c r="F31" s="115">
        <v>23146</v>
      </c>
      <c r="G31" s="114">
        <v>23231</v>
      </c>
      <c r="H31" s="114">
        <v>23388</v>
      </c>
      <c r="I31" s="114">
        <v>23010</v>
      </c>
      <c r="J31" s="140">
        <v>23050</v>
      </c>
      <c r="K31" s="114">
        <v>96</v>
      </c>
      <c r="L31" s="116">
        <v>0.41648590021691972</v>
      </c>
    </row>
    <row r="32" spans="1:12" s="110" customFormat="1" ht="15" customHeight="1" x14ac:dyDescent="0.2">
      <c r="A32" s="120"/>
      <c r="B32" s="119" t="s">
        <v>117</v>
      </c>
      <c r="C32" s="258"/>
      <c r="E32" s="113">
        <v>8.3225152129817452</v>
      </c>
      <c r="F32" s="115">
        <v>4103</v>
      </c>
      <c r="G32" s="114">
        <v>4078</v>
      </c>
      <c r="H32" s="114">
        <v>4109</v>
      </c>
      <c r="I32" s="114">
        <v>3907</v>
      </c>
      <c r="J32" s="140">
        <v>3645</v>
      </c>
      <c r="K32" s="114">
        <v>458</v>
      </c>
      <c r="L32" s="116">
        <v>12.565157750342935</v>
      </c>
    </row>
    <row r="33" spans="1:12" s="110" customFormat="1" ht="15" customHeight="1" x14ac:dyDescent="0.2">
      <c r="A33" s="120"/>
      <c r="B33" s="119"/>
      <c r="C33" s="258" t="s">
        <v>106</v>
      </c>
      <c r="E33" s="113">
        <v>64.367535949305392</v>
      </c>
      <c r="F33" s="115">
        <v>2641</v>
      </c>
      <c r="G33" s="114">
        <v>2606</v>
      </c>
      <c r="H33" s="114">
        <v>2624</v>
      </c>
      <c r="I33" s="114">
        <v>2508</v>
      </c>
      <c r="J33" s="140">
        <v>2344</v>
      </c>
      <c r="K33" s="114">
        <v>297</v>
      </c>
      <c r="L33" s="116">
        <v>12.670648464163822</v>
      </c>
    </row>
    <row r="34" spans="1:12" s="110" customFormat="1" ht="15" customHeight="1" x14ac:dyDescent="0.2">
      <c r="A34" s="120"/>
      <c r="B34" s="119"/>
      <c r="C34" s="258" t="s">
        <v>107</v>
      </c>
      <c r="E34" s="113">
        <v>35.632464050694615</v>
      </c>
      <c r="F34" s="115">
        <v>1462</v>
      </c>
      <c r="G34" s="114">
        <v>1472</v>
      </c>
      <c r="H34" s="114">
        <v>1485</v>
      </c>
      <c r="I34" s="114">
        <v>1399</v>
      </c>
      <c r="J34" s="140">
        <v>1301</v>
      </c>
      <c r="K34" s="114">
        <v>161</v>
      </c>
      <c r="L34" s="116">
        <v>12.375096079938508</v>
      </c>
    </row>
    <row r="35" spans="1:12" s="110" customFormat="1" ht="24.95" customHeight="1" x14ac:dyDescent="0.2">
      <c r="A35" s="604" t="s">
        <v>190</v>
      </c>
      <c r="B35" s="605"/>
      <c r="C35" s="605"/>
      <c r="D35" s="606"/>
      <c r="E35" s="113">
        <v>66.095334685598374</v>
      </c>
      <c r="F35" s="115">
        <v>32585</v>
      </c>
      <c r="G35" s="114">
        <v>32693</v>
      </c>
      <c r="H35" s="114">
        <v>32912</v>
      </c>
      <c r="I35" s="114">
        <v>32256</v>
      </c>
      <c r="J35" s="140">
        <v>32172</v>
      </c>
      <c r="K35" s="114">
        <v>413</v>
      </c>
      <c r="L35" s="116">
        <v>1.2837249782419495</v>
      </c>
    </row>
    <row r="36" spans="1:12" s="110" customFormat="1" ht="15" customHeight="1" x14ac:dyDescent="0.2">
      <c r="A36" s="120"/>
      <c r="B36" s="119"/>
      <c r="C36" s="258" t="s">
        <v>106</v>
      </c>
      <c r="E36" s="113">
        <v>66.751572809574952</v>
      </c>
      <c r="F36" s="115">
        <v>21751</v>
      </c>
      <c r="G36" s="114">
        <v>21731</v>
      </c>
      <c r="H36" s="114">
        <v>21826</v>
      </c>
      <c r="I36" s="114">
        <v>21469</v>
      </c>
      <c r="J36" s="140">
        <v>21381</v>
      </c>
      <c r="K36" s="114">
        <v>370</v>
      </c>
      <c r="L36" s="116">
        <v>1.7305083953042422</v>
      </c>
    </row>
    <row r="37" spans="1:12" s="110" customFormat="1" ht="15" customHeight="1" x14ac:dyDescent="0.2">
      <c r="A37" s="120"/>
      <c r="B37" s="119"/>
      <c r="C37" s="258" t="s">
        <v>107</v>
      </c>
      <c r="E37" s="113">
        <v>33.248427190425041</v>
      </c>
      <c r="F37" s="115">
        <v>10834</v>
      </c>
      <c r="G37" s="114">
        <v>10962</v>
      </c>
      <c r="H37" s="114">
        <v>11086</v>
      </c>
      <c r="I37" s="114">
        <v>10787</v>
      </c>
      <c r="J37" s="140">
        <v>10791</v>
      </c>
      <c r="K37" s="114">
        <v>43</v>
      </c>
      <c r="L37" s="116">
        <v>0.39848021499397646</v>
      </c>
    </row>
    <row r="38" spans="1:12" s="110" customFormat="1" ht="15" customHeight="1" x14ac:dyDescent="0.2">
      <c r="A38" s="120"/>
      <c r="B38" s="119" t="s">
        <v>182</v>
      </c>
      <c r="C38" s="258"/>
      <c r="E38" s="113">
        <v>33.904665314401626</v>
      </c>
      <c r="F38" s="115">
        <v>16715</v>
      </c>
      <c r="G38" s="114">
        <v>16663</v>
      </c>
      <c r="H38" s="114">
        <v>16815</v>
      </c>
      <c r="I38" s="114">
        <v>16555</v>
      </c>
      <c r="J38" s="140">
        <v>16344</v>
      </c>
      <c r="K38" s="114">
        <v>371</v>
      </c>
      <c r="L38" s="116">
        <v>2.269946157611356</v>
      </c>
    </row>
    <row r="39" spans="1:12" s="110" customFormat="1" ht="15" customHeight="1" x14ac:dyDescent="0.2">
      <c r="A39" s="120"/>
      <c r="B39" s="119"/>
      <c r="C39" s="258" t="s">
        <v>106</v>
      </c>
      <c r="E39" s="113">
        <v>17.523182769967097</v>
      </c>
      <c r="F39" s="115">
        <v>2929</v>
      </c>
      <c r="G39" s="114">
        <v>2907</v>
      </c>
      <c r="H39" s="114">
        <v>3015</v>
      </c>
      <c r="I39" s="114">
        <v>2918</v>
      </c>
      <c r="J39" s="140">
        <v>2769</v>
      </c>
      <c r="K39" s="114">
        <v>160</v>
      </c>
      <c r="L39" s="116">
        <v>5.7782592993860602</v>
      </c>
    </row>
    <row r="40" spans="1:12" s="110" customFormat="1" ht="15" customHeight="1" x14ac:dyDescent="0.2">
      <c r="A40" s="120"/>
      <c r="B40" s="119"/>
      <c r="C40" s="258" t="s">
        <v>107</v>
      </c>
      <c r="E40" s="113">
        <v>82.476817230032907</v>
      </c>
      <c r="F40" s="115">
        <v>13786</v>
      </c>
      <c r="G40" s="114">
        <v>13756</v>
      </c>
      <c r="H40" s="114">
        <v>13800</v>
      </c>
      <c r="I40" s="114">
        <v>13637</v>
      </c>
      <c r="J40" s="140">
        <v>13575</v>
      </c>
      <c r="K40" s="114">
        <v>211</v>
      </c>
      <c r="L40" s="116">
        <v>1.5543278084714549</v>
      </c>
    </row>
    <row r="41" spans="1:12" s="110" customFormat="1" ht="24.75" customHeight="1" x14ac:dyDescent="0.2">
      <c r="A41" s="604" t="s">
        <v>518</v>
      </c>
      <c r="B41" s="605"/>
      <c r="C41" s="605"/>
      <c r="D41" s="606"/>
      <c r="E41" s="113">
        <v>4.8215010141987831</v>
      </c>
      <c r="F41" s="115">
        <v>2377</v>
      </c>
      <c r="G41" s="114">
        <v>2604</v>
      </c>
      <c r="H41" s="114">
        <v>2655</v>
      </c>
      <c r="I41" s="114">
        <v>2093</v>
      </c>
      <c r="J41" s="140">
        <v>2344</v>
      </c>
      <c r="K41" s="114">
        <v>33</v>
      </c>
      <c r="L41" s="116">
        <v>1.4078498293515358</v>
      </c>
    </row>
    <row r="42" spans="1:12" s="110" customFormat="1" ht="15" customHeight="1" x14ac:dyDescent="0.2">
      <c r="A42" s="120"/>
      <c r="B42" s="119"/>
      <c r="C42" s="258" t="s">
        <v>106</v>
      </c>
      <c r="E42" s="113">
        <v>60.454354228018509</v>
      </c>
      <c r="F42" s="115">
        <v>1437</v>
      </c>
      <c r="G42" s="114">
        <v>1602</v>
      </c>
      <c r="H42" s="114">
        <v>1638</v>
      </c>
      <c r="I42" s="114">
        <v>1293</v>
      </c>
      <c r="J42" s="140">
        <v>1441</v>
      </c>
      <c r="K42" s="114">
        <v>-4</v>
      </c>
      <c r="L42" s="116">
        <v>-0.27758501040943789</v>
      </c>
    </row>
    <row r="43" spans="1:12" s="110" customFormat="1" ht="15" customHeight="1" x14ac:dyDescent="0.2">
      <c r="A43" s="123"/>
      <c r="B43" s="124"/>
      <c r="C43" s="260" t="s">
        <v>107</v>
      </c>
      <c r="D43" s="261"/>
      <c r="E43" s="125">
        <v>39.545645771981491</v>
      </c>
      <c r="F43" s="143">
        <v>940</v>
      </c>
      <c r="G43" s="144">
        <v>1002</v>
      </c>
      <c r="H43" s="144">
        <v>1017</v>
      </c>
      <c r="I43" s="144">
        <v>800</v>
      </c>
      <c r="J43" s="145">
        <v>903</v>
      </c>
      <c r="K43" s="144">
        <v>37</v>
      </c>
      <c r="L43" s="146">
        <v>4.097452934662237</v>
      </c>
    </row>
    <row r="44" spans="1:12" s="110" customFormat="1" ht="45.75" customHeight="1" x14ac:dyDescent="0.2">
      <c r="A44" s="604" t="s">
        <v>191</v>
      </c>
      <c r="B44" s="605"/>
      <c r="C44" s="605"/>
      <c r="D44" s="606"/>
      <c r="E44" s="113">
        <v>1.6795131845841784</v>
      </c>
      <c r="F44" s="115">
        <v>828</v>
      </c>
      <c r="G44" s="114">
        <v>821</v>
      </c>
      <c r="H44" s="114">
        <v>818</v>
      </c>
      <c r="I44" s="114">
        <v>809</v>
      </c>
      <c r="J44" s="140">
        <v>801</v>
      </c>
      <c r="K44" s="114">
        <v>27</v>
      </c>
      <c r="L44" s="116">
        <v>3.3707865168539324</v>
      </c>
    </row>
    <row r="45" spans="1:12" s="110" customFormat="1" ht="15" customHeight="1" x14ac:dyDescent="0.2">
      <c r="A45" s="120"/>
      <c r="B45" s="119"/>
      <c r="C45" s="258" t="s">
        <v>106</v>
      </c>
      <c r="E45" s="113">
        <v>57.125603864734302</v>
      </c>
      <c r="F45" s="115">
        <v>473</v>
      </c>
      <c r="G45" s="114">
        <v>472</v>
      </c>
      <c r="H45" s="114">
        <v>472</v>
      </c>
      <c r="I45" s="114">
        <v>470</v>
      </c>
      <c r="J45" s="140">
        <v>464</v>
      </c>
      <c r="K45" s="114">
        <v>9</v>
      </c>
      <c r="L45" s="116">
        <v>1.9396551724137931</v>
      </c>
    </row>
    <row r="46" spans="1:12" s="110" customFormat="1" ht="15" customHeight="1" x14ac:dyDescent="0.2">
      <c r="A46" s="123"/>
      <c r="B46" s="124"/>
      <c r="C46" s="260" t="s">
        <v>107</v>
      </c>
      <c r="D46" s="261"/>
      <c r="E46" s="125">
        <v>42.874396135265698</v>
      </c>
      <c r="F46" s="143">
        <v>355</v>
      </c>
      <c r="G46" s="144">
        <v>349</v>
      </c>
      <c r="H46" s="144">
        <v>346</v>
      </c>
      <c r="I46" s="144">
        <v>339</v>
      </c>
      <c r="J46" s="145">
        <v>337</v>
      </c>
      <c r="K46" s="144">
        <v>18</v>
      </c>
      <c r="L46" s="146">
        <v>5.3412462908011866</v>
      </c>
    </row>
    <row r="47" spans="1:12" s="110" customFormat="1" ht="39" customHeight="1" x14ac:dyDescent="0.2">
      <c r="A47" s="604" t="s">
        <v>519</v>
      </c>
      <c r="B47" s="607"/>
      <c r="C47" s="607"/>
      <c r="D47" s="608"/>
      <c r="E47" s="113">
        <v>0.32048681541582152</v>
      </c>
      <c r="F47" s="115">
        <v>158</v>
      </c>
      <c r="G47" s="114">
        <v>167</v>
      </c>
      <c r="H47" s="114">
        <v>150</v>
      </c>
      <c r="I47" s="114">
        <v>126</v>
      </c>
      <c r="J47" s="140">
        <v>142</v>
      </c>
      <c r="K47" s="114">
        <v>16</v>
      </c>
      <c r="L47" s="116">
        <v>11.267605633802816</v>
      </c>
    </row>
    <row r="48" spans="1:12" s="110" customFormat="1" ht="15" customHeight="1" x14ac:dyDescent="0.2">
      <c r="A48" s="120"/>
      <c r="B48" s="119"/>
      <c r="C48" s="258" t="s">
        <v>106</v>
      </c>
      <c r="E48" s="113">
        <v>41.139240506329116</v>
      </c>
      <c r="F48" s="115">
        <v>65</v>
      </c>
      <c r="G48" s="114">
        <v>70</v>
      </c>
      <c r="H48" s="114">
        <v>62</v>
      </c>
      <c r="I48" s="114">
        <v>56</v>
      </c>
      <c r="J48" s="140">
        <v>62</v>
      </c>
      <c r="K48" s="114">
        <v>3</v>
      </c>
      <c r="L48" s="116">
        <v>4.838709677419355</v>
      </c>
    </row>
    <row r="49" spans="1:12" s="110" customFormat="1" ht="15" customHeight="1" x14ac:dyDescent="0.2">
      <c r="A49" s="123"/>
      <c r="B49" s="124"/>
      <c r="C49" s="260" t="s">
        <v>107</v>
      </c>
      <c r="D49" s="261"/>
      <c r="E49" s="125">
        <v>58.860759493670884</v>
      </c>
      <c r="F49" s="143">
        <v>93</v>
      </c>
      <c r="G49" s="144">
        <v>97</v>
      </c>
      <c r="H49" s="144">
        <v>88</v>
      </c>
      <c r="I49" s="144">
        <v>70</v>
      </c>
      <c r="J49" s="145">
        <v>80</v>
      </c>
      <c r="K49" s="144">
        <v>13</v>
      </c>
      <c r="L49" s="146">
        <v>16.25</v>
      </c>
    </row>
    <row r="50" spans="1:12" s="110" customFormat="1" ht="24.95" customHeight="1" x14ac:dyDescent="0.2">
      <c r="A50" s="609" t="s">
        <v>192</v>
      </c>
      <c r="B50" s="610"/>
      <c r="C50" s="610"/>
      <c r="D50" s="611"/>
      <c r="E50" s="262">
        <v>12.543610547667344</v>
      </c>
      <c r="F50" s="263">
        <v>6184</v>
      </c>
      <c r="G50" s="264">
        <v>6380</v>
      </c>
      <c r="H50" s="264">
        <v>6366</v>
      </c>
      <c r="I50" s="264">
        <v>5948</v>
      </c>
      <c r="J50" s="265">
        <v>5926</v>
      </c>
      <c r="K50" s="263">
        <v>258</v>
      </c>
      <c r="L50" s="266">
        <v>4.3536955788052651</v>
      </c>
    </row>
    <row r="51" spans="1:12" s="110" customFormat="1" ht="15" customHeight="1" x14ac:dyDescent="0.2">
      <c r="A51" s="120"/>
      <c r="B51" s="119"/>
      <c r="C51" s="258" t="s">
        <v>106</v>
      </c>
      <c r="E51" s="113">
        <v>57.939844760672706</v>
      </c>
      <c r="F51" s="115">
        <v>3583</v>
      </c>
      <c r="G51" s="114">
        <v>3701</v>
      </c>
      <c r="H51" s="114">
        <v>3680</v>
      </c>
      <c r="I51" s="114">
        <v>3450</v>
      </c>
      <c r="J51" s="140">
        <v>3396</v>
      </c>
      <c r="K51" s="114">
        <v>187</v>
      </c>
      <c r="L51" s="116">
        <v>5.5064782096584217</v>
      </c>
    </row>
    <row r="52" spans="1:12" s="110" customFormat="1" ht="15" customHeight="1" x14ac:dyDescent="0.2">
      <c r="A52" s="120"/>
      <c r="B52" s="119"/>
      <c r="C52" s="258" t="s">
        <v>107</v>
      </c>
      <c r="E52" s="113">
        <v>42.060155239327294</v>
      </c>
      <c r="F52" s="115">
        <v>2601</v>
      </c>
      <c r="G52" s="114">
        <v>2679</v>
      </c>
      <c r="H52" s="114">
        <v>2686</v>
      </c>
      <c r="I52" s="114">
        <v>2498</v>
      </c>
      <c r="J52" s="140">
        <v>2530</v>
      </c>
      <c r="K52" s="114">
        <v>71</v>
      </c>
      <c r="L52" s="116">
        <v>2.8063241106719365</v>
      </c>
    </row>
    <row r="53" spans="1:12" s="110" customFormat="1" ht="15" customHeight="1" x14ac:dyDescent="0.2">
      <c r="A53" s="120"/>
      <c r="B53" s="119"/>
      <c r="C53" s="258" t="s">
        <v>187</v>
      </c>
      <c r="D53" s="110" t="s">
        <v>193</v>
      </c>
      <c r="E53" s="113">
        <v>26.827296248382925</v>
      </c>
      <c r="F53" s="115">
        <v>1659</v>
      </c>
      <c r="G53" s="114">
        <v>1872</v>
      </c>
      <c r="H53" s="114">
        <v>1945</v>
      </c>
      <c r="I53" s="114">
        <v>1512</v>
      </c>
      <c r="J53" s="140">
        <v>1645</v>
      </c>
      <c r="K53" s="114">
        <v>14</v>
      </c>
      <c r="L53" s="116">
        <v>0.85106382978723405</v>
      </c>
    </row>
    <row r="54" spans="1:12" s="110" customFormat="1" ht="15" customHeight="1" x14ac:dyDescent="0.2">
      <c r="A54" s="120"/>
      <c r="B54" s="119"/>
      <c r="D54" s="267" t="s">
        <v>194</v>
      </c>
      <c r="E54" s="113">
        <v>62.989752863170587</v>
      </c>
      <c r="F54" s="115">
        <v>1045</v>
      </c>
      <c r="G54" s="114">
        <v>1164</v>
      </c>
      <c r="H54" s="114">
        <v>1212</v>
      </c>
      <c r="I54" s="114">
        <v>962</v>
      </c>
      <c r="J54" s="140">
        <v>1048</v>
      </c>
      <c r="K54" s="114">
        <v>-3</v>
      </c>
      <c r="L54" s="116">
        <v>-0.2862595419847328</v>
      </c>
    </row>
    <row r="55" spans="1:12" s="110" customFormat="1" ht="15" customHeight="1" x14ac:dyDescent="0.2">
      <c r="A55" s="120"/>
      <c r="B55" s="119"/>
      <c r="D55" s="267" t="s">
        <v>195</v>
      </c>
      <c r="E55" s="113">
        <v>37.010247136829413</v>
      </c>
      <c r="F55" s="115">
        <v>614</v>
      </c>
      <c r="G55" s="114">
        <v>708</v>
      </c>
      <c r="H55" s="114">
        <v>733</v>
      </c>
      <c r="I55" s="114">
        <v>550</v>
      </c>
      <c r="J55" s="140">
        <v>597</v>
      </c>
      <c r="K55" s="114">
        <v>17</v>
      </c>
      <c r="L55" s="116">
        <v>2.8475711892797322</v>
      </c>
    </row>
    <row r="56" spans="1:12" s="110" customFormat="1" ht="15" customHeight="1" x14ac:dyDescent="0.2">
      <c r="A56" s="120"/>
      <c r="B56" s="119" t="s">
        <v>196</v>
      </c>
      <c r="C56" s="258"/>
      <c r="E56" s="113">
        <v>65.531440162271807</v>
      </c>
      <c r="F56" s="115">
        <v>32307</v>
      </c>
      <c r="G56" s="114">
        <v>32131</v>
      </c>
      <c r="H56" s="114">
        <v>32358</v>
      </c>
      <c r="I56" s="114">
        <v>32096</v>
      </c>
      <c r="J56" s="140">
        <v>32003</v>
      </c>
      <c r="K56" s="114">
        <v>304</v>
      </c>
      <c r="L56" s="116">
        <v>0.94991094584882663</v>
      </c>
    </row>
    <row r="57" spans="1:12" s="110" customFormat="1" ht="15" customHeight="1" x14ac:dyDescent="0.2">
      <c r="A57" s="120"/>
      <c r="B57" s="119"/>
      <c r="C57" s="258" t="s">
        <v>106</v>
      </c>
      <c r="E57" s="113">
        <v>46.667904788435941</v>
      </c>
      <c r="F57" s="115">
        <v>15077</v>
      </c>
      <c r="G57" s="114">
        <v>14897</v>
      </c>
      <c r="H57" s="114">
        <v>14990</v>
      </c>
      <c r="I57" s="114">
        <v>14934</v>
      </c>
      <c r="J57" s="140">
        <v>14846</v>
      </c>
      <c r="K57" s="114">
        <v>231</v>
      </c>
      <c r="L57" s="116">
        <v>1.5559746733126769</v>
      </c>
    </row>
    <row r="58" spans="1:12" s="110" customFormat="1" ht="15" customHeight="1" x14ac:dyDescent="0.2">
      <c r="A58" s="120"/>
      <c r="B58" s="119"/>
      <c r="C58" s="258" t="s">
        <v>107</v>
      </c>
      <c r="E58" s="113">
        <v>53.332095211564059</v>
      </c>
      <c r="F58" s="115">
        <v>17230</v>
      </c>
      <c r="G58" s="114">
        <v>17234</v>
      </c>
      <c r="H58" s="114">
        <v>17368</v>
      </c>
      <c r="I58" s="114">
        <v>17162</v>
      </c>
      <c r="J58" s="140">
        <v>17157</v>
      </c>
      <c r="K58" s="114">
        <v>73</v>
      </c>
      <c r="L58" s="116">
        <v>0.42548231042723089</v>
      </c>
    </row>
    <row r="59" spans="1:12" s="110" customFormat="1" ht="15" customHeight="1" x14ac:dyDescent="0.2">
      <c r="A59" s="120"/>
      <c r="B59" s="119"/>
      <c r="C59" s="258" t="s">
        <v>105</v>
      </c>
      <c r="D59" s="110" t="s">
        <v>197</v>
      </c>
      <c r="E59" s="113">
        <v>92.843656173584677</v>
      </c>
      <c r="F59" s="115">
        <v>29995</v>
      </c>
      <c r="G59" s="114">
        <v>29854</v>
      </c>
      <c r="H59" s="114">
        <v>30100</v>
      </c>
      <c r="I59" s="114">
        <v>29879</v>
      </c>
      <c r="J59" s="140">
        <v>29814</v>
      </c>
      <c r="K59" s="114">
        <v>181</v>
      </c>
      <c r="L59" s="116">
        <v>0.60709733682162748</v>
      </c>
    </row>
    <row r="60" spans="1:12" s="110" customFormat="1" ht="15" customHeight="1" x14ac:dyDescent="0.2">
      <c r="A60" s="120"/>
      <c r="B60" s="119"/>
      <c r="C60" s="258"/>
      <c r="D60" s="267" t="s">
        <v>198</v>
      </c>
      <c r="E60" s="113">
        <v>45.194199033172197</v>
      </c>
      <c r="F60" s="115">
        <v>13556</v>
      </c>
      <c r="G60" s="114">
        <v>13387</v>
      </c>
      <c r="H60" s="114">
        <v>13501</v>
      </c>
      <c r="I60" s="114">
        <v>13463</v>
      </c>
      <c r="J60" s="140">
        <v>13387</v>
      </c>
      <c r="K60" s="114">
        <v>169</v>
      </c>
      <c r="L60" s="116">
        <v>1.2624187644729963</v>
      </c>
    </row>
    <row r="61" spans="1:12" s="110" customFormat="1" ht="15" customHeight="1" x14ac:dyDescent="0.2">
      <c r="A61" s="120"/>
      <c r="B61" s="119"/>
      <c r="C61" s="258"/>
      <c r="D61" s="267" t="s">
        <v>199</v>
      </c>
      <c r="E61" s="113">
        <v>54.805800966827803</v>
      </c>
      <c r="F61" s="115">
        <v>16439</v>
      </c>
      <c r="G61" s="114">
        <v>16467</v>
      </c>
      <c r="H61" s="114">
        <v>16599</v>
      </c>
      <c r="I61" s="114">
        <v>16416</v>
      </c>
      <c r="J61" s="140">
        <v>16427</v>
      </c>
      <c r="K61" s="114">
        <v>12</v>
      </c>
      <c r="L61" s="116">
        <v>7.3050465696718817E-2</v>
      </c>
    </row>
    <row r="62" spans="1:12" s="110" customFormat="1" ht="15" customHeight="1" x14ac:dyDescent="0.2">
      <c r="A62" s="120"/>
      <c r="B62" s="119"/>
      <c r="C62" s="258"/>
      <c r="D62" s="258" t="s">
        <v>200</v>
      </c>
      <c r="E62" s="113">
        <v>7.1563438264153278</v>
      </c>
      <c r="F62" s="115">
        <v>2312</v>
      </c>
      <c r="G62" s="114">
        <v>2277</v>
      </c>
      <c r="H62" s="114">
        <v>2258</v>
      </c>
      <c r="I62" s="114">
        <v>2217</v>
      </c>
      <c r="J62" s="140">
        <v>2189</v>
      </c>
      <c r="K62" s="114">
        <v>123</v>
      </c>
      <c r="L62" s="116">
        <v>5.6190041114664231</v>
      </c>
    </row>
    <row r="63" spans="1:12" s="110" customFormat="1" ht="15" customHeight="1" x14ac:dyDescent="0.2">
      <c r="A63" s="120"/>
      <c r="B63" s="119"/>
      <c r="C63" s="258"/>
      <c r="D63" s="267" t="s">
        <v>198</v>
      </c>
      <c r="E63" s="113">
        <v>65.787197231833915</v>
      </c>
      <c r="F63" s="115">
        <v>1521</v>
      </c>
      <c r="G63" s="114">
        <v>1510</v>
      </c>
      <c r="H63" s="114">
        <v>1489</v>
      </c>
      <c r="I63" s="114">
        <v>1471</v>
      </c>
      <c r="J63" s="140">
        <v>1459</v>
      </c>
      <c r="K63" s="114">
        <v>62</v>
      </c>
      <c r="L63" s="116">
        <v>4.249485949280329</v>
      </c>
    </row>
    <row r="64" spans="1:12" s="110" customFormat="1" ht="15" customHeight="1" x14ac:dyDescent="0.2">
      <c r="A64" s="120"/>
      <c r="B64" s="119"/>
      <c r="C64" s="258"/>
      <c r="D64" s="267" t="s">
        <v>199</v>
      </c>
      <c r="E64" s="113">
        <v>34.212802768166092</v>
      </c>
      <c r="F64" s="115">
        <v>791</v>
      </c>
      <c r="G64" s="114">
        <v>767</v>
      </c>
      <c r="H64" s="114">
        <v>769</v>
      </c>
      <c r="I64" s="114">
        <v>746</v>
      </c>
      <c r="J64" s="140">
        <v>730</v>
      </c>
      <c r="K64" s="114">
        <v>61</v>
      </c>
      <c r="L64" s="116">
        <v>8.3561643835616444</v>
      </c>
    </row>
    <row r="65" spans="1:12" s="110" customFormat="1" ht="15" customHeight="1" x14ac:dyDescent="0.2">
      <c r="A65" s="120"/>
      <c r="B65" s="119" t="s">
        <v>201</v>
      </c>
      <c r="C65" s="258"/>
      <c r="E65" s="113">
        <v>10.730223123732252</v>
      </c>
      <c r="F65" s="115">
        <v>5290</v>
      </c>
      <c r="G65" s="114">
        <v>5260</v>
      </c>
      <c r="H65" s="114">
        <v>5197</v>
      </c>
      <c r="I65" s="114">
        <v>5118</v>
      </c>
      <c r="J65" s="140">
        <v>5021</v>
      </c>
      <c r="K65" s="114">
        <v>269</v>
      </c>
      <c r="L65" s="116">
        <v>5.3574985062736511</v>
      </c>
    </row>
    <row r="66" spans="1:12" s="110" customFormat="1" ht="15" customHeight="1" x14ac:dyDescent="0.2">
      <c r="A66" s="120"/>
      <c r="B66" s="119"/>
      <c r="C66" s="258" t="s">
        <v>106</v>
      </c>
      <c r="E66" s="113">
        <v>52.967863894139889</v>
      </c>
      <c r="F66" s="115">
        <v>2802</v>
      </c>
      <c r="G66" s="114">
        <v>2794</v>
      </c>
      <c r="H66" s="114">
        <v>2773</v>
      </c>
      <c r="I66" s="114">
        <v>2734</v>
      </c>
      <c r="J66" s="140">
        <v>2690</v>
      </c>
      <c r="K66" s="114">
        <v>112</v>
      </c>
      <c r="L66" s="116">
        <v>4.1635687732342008</v>
      </c>
    </row>
    <row r="67" spans="1:12" s="110" customFormat="1" ht="15" customHeight="1" x14ac:dyDescent="0.2">
      <c r="A67" s="120"/>
      <c r="B67" s="119"/>
      <c r="C67" s="258" t="s">
        <v>107</v>
      </c>
      <c r="E67" s="113">
        <v>47.032136105860111</v>
      </c>
      <c r="F67" s="115">
        <v>2488</v>
      </c>
      <c r="G67" s="114">
        <v>2466</v>
      </c>
      <c r="H67" s="114">
        <v>2424</v>
      </c>
      <c r="I67" s="114">
        <v>2384</v>
      </c>
      <c r="J67" s="140">
        <v>2331</v>
      </c>
      <c r="K67" s="114">
        <v>157</v>
      </c>
      <c r="L67" s="116">
        <v>6.7353067353067351</v>
      </c>
    </row>
    <row r="68" spans="1:12" s="110" customFormat="1" ht="15" customHeight="1" x14ac:dyDescent="0.2">
      <c r="A68" s="120"/>
      <c r="B68" s="119"/>
      <c r="C68" s="258" t="s">
        <v>105</v>
      </c>
      <c r="D68" s="110" t="s">
        <v>202</v>
      </c>
      <c r="E68" s="113">
        <v>15.198487712665406</v>
      </c>
      <c r="F68" s="115">
        <v>804</v>
      </c>
      <c r="G68" s="114">
        <v>793</v>
      </c>
      <c r="H68" s="114">
        <v>776</v>
      </c>
      <c r="I68" s="114">
        <v>743</v>
      </c>
      <c r="J68" s="140">
        <v>707</v>
      </c>
      <c r="K68" s="114">
        <v>97</v>
      </c>
      <c r="L68" s="116">
        <v>13.719943422913721</v>
      </c>
    </row>
    <row r="69" spans="1:12" s="110" customFormat="1" ht="15" customHeight="1" x14ac:dyDescent="0.2">
      <c r="A69" s="120"/>
      <c r="B69" s="119"/>
      <c r="C69" s="258"/>
      <c r="D69" s="267" t="s">
        <v>198</v>
      </c>
      <c r="E69" s="113">
        <v>52.487562189054728</v>
      </c>
      <c r="F69" s="115">
        <v>422</v>
      </c>
      <c r="G69" s="114">
        <v>415</v>
      </c>
      <c r="H69" s="114">
        <v>421</v>
      </c>
      <c r="I69" s="114">
        <v>402</v>
      </c>
      <c r="J69" s="140">
        <v>386</v>
      </c>
      <c r="K69" s="114">
        <v>36</v>
      </c>
      <c r="L69" s="116">
        <v>9.3264248704663206</v>
      </c>
    </row>
    <row r="70" spans="1:12" s="110" customFormat="1" ht="15" customHeight="1" x14ac:dyDescent="0.2">
      <c r="A70" s="120"/>
      <c r="B70" s="119"/>
      <c r="C70" s="258"/>
      <c r="D70" s="267" t="s">
        <v>199</v>
      </c>
      <c r="E70" s="113">
        <v>47.512437810945272</v>
      </c>
      <c r="F70" s="115">
        <v>382</v>
      </c>
      <c r="G70" s="114">
        <v>378</v>
      </c>
      <c r="H70" s="114">
        <v>355</v>
      </c>
      <c r="I70" s="114">
        <v>341</v>
      </c>
      <c r="J70" s="140">
        <v>321</v>
      </c>
      <c r="K70" s="114">
        <v>61</v>
      </c>
      <c r="L70" s="116">
        <v>19.003115264797508</v>
      </c>
    </row>
    <row r="71" spans="1:12" s="110" customFormat="1" ht="15" customHeight="1" x14ac:dyDescent="0.2">
      <c r="A71" s="120"/>
      <c r="B71" s="119"/>
      <c r="C71" s="258"/>
      <c r="D71" s="110" t="s">
        <v>203</v>
      </c>
      <c r="E71" s="113">
        <v>71.852551984877124</v>
      </c>
      <c r="F71" s="115">
        <v>3801</v>
      </c>
      <c r="G71" s="114">
        <v>3807</v>
      </c>
      <c r="H71" s="114">
        <v>3775</v>
      </c>
      <c r="I71" s="114">
        <v>3751</v>
      </c>
      <c r="J71" s="140">
        <v>3709</v>
      </c>
      <c r="K71" s="114">
        <v>92</v>
      </c>
      <c r="L71" s="116">
        <v>2.4804529522782421</v>
      </c>
    </row>
    <row r="72" spans="1:12" s="110" customFormat="1" ht="15" customHeight="1" x14ac:dyDescent="0.2">
      <c r="A72" s="120"/>
      <c r="B72" s="119"/>
      <c r="C72" s="258"/>
      <c r="D72" s="267" t="s">
        <v>198</v>
      </c>
      <c r="E72" s="113">
        <v>51.802157327019202</v>
      </c>
      <c r="F72" s="115">
        <v>1969</v>
      </c>
      <c r="G72" s="114">
        <v>1980</v>
      </c>
      <c r="H72" s="114">
        <v>1959</v>
      </c>
      <c r="I72" s="114">
        <v>1953</v>
      </c>
      <c r="J72" s="140">
        <v>1940</v>
      </c>
      <c r="K72" s="114">
        <v>29</v>
      </c>
      <c r="L72" s="116">
        <v>1.4948453608247423</v>
      </c>
    </row>
    <row r="73" spans="1:12" s="110" customFormat="1" ht="15" customHeight="1" x14ac:dyDescent="0.2">
      <c r="A73" s="120"/>
      <c r="B73" s="119"/>
      <c r="C73" s="258"/>
      <c r="D73" s="267" t="s">
        <v>199</v>
      </c>
      <c r="E73" s="113">
        <v>48.197842672980798</v>
      </c>
      <c r="F73" s="115">
        <v>1832</v>
      </c>
      <c r="G73" s="114">
        <v>1827</v>
      </c>
      <c r="H73" s="114">
        <v>1816</v>
      </c>
      <c r="I73" s="114">
        <v>1798</v>
      </c>
      <c r="J73" s="140">
        <v>1769</v>
      </c>
      <c r="K73" s="114">
        <v>63</v>
      </c>
      <c r="L73" s="116">
        <v>3.5613340870548331</v>
      </c>
    </row>
    <row r="74" spans="1:12" s="110" customFormat="1" ht="15" customHeight="1" x14ac:dyDescent="0.2">
      <c r="A74" s="120"/>
      <c r="B74" s="119"/>
      <c r="C74" s="258"/>
      <c r="D74" s="110" t="s">
        <v>204</v>
      </c>
      <c r="E74" s="113">
        <v>12.948960302457467</v>
      </c>
      <c r="F74" s="115">
        <v>685</v>
      </c>
      <c r="G74" s="114">
        <v>660</v>
      </c>
      <c r="H74" s="114">
        <v>646</v>
      </c>
      <c r="I74" s="114">
        <v>624</v>
      </c>
      <c r="J74" s="140">
        <v>605</v>
      </c>
      <c r="K74" s="114">
        <v>80</v>
      </c>
      <c r="L74" s="116">
        <v>13.223140495867769</v>
      </c>
    </row>
    <row r="75" spans="1:12" s="110" customFormat="1" ht="15" customHeight="1" x14ac:dyDescent="0.2">
      <c r="A75" s="120"/>
      <c r="B75" s="119"/>
      <c r="C75" s="258"/>
      <c r="D75" s="267" t="s">
        <v>198</v>
      </c>
      <c r="E75" s="113">
        <v>60</v>
      </c>
      <c r="F75" s="115">
        <v>411</v>
      </c>
      <c r="G75" s="114">
        <v>399</v>
      </c>
      <c r="H75" s="114">
        <v>393</v>
      </c>
      <c r="I75" s="114">
        <v>379</v>
      </c>
      <c r="J75" s="140">
        <v>364</v>
      </c>
      <c r="K75" s="114">
        <v>47</v>
      </c>
      <c r="L75" s="116">
        <v>12.912087912087912</v>
      </c>
    </row>
    <row r="76" spans="1:12" s="110" customFormat="1" ht="15" customHeight="1" x14ac:dyDescent="0.2">
      <c r="A76" s="120"/>
      <c r="B76" s="119"/>
      <c r="C76" s="258"/>
      <c r="D76" s="267" t="s">
        <v>199</v>
      </c>
      <c r="E76" s="113">
        <v>40</v>
      </c>
      <c r="F76" s="115">
        <v>274</v>
      </c>
      <c r="G76" s="114">
        <v>261</v>
      </c>
      <c r="H76" s="114">
        <v>253</v>
      </c>
      <c r="I76" s="114">
        <v>245</v>
      </c>
      <c r="J76" s="140">
        <v>241</v>
      </c>
      <c r="K76" s="114">
        <v>33</v>
      </c>
      <c r="L76" s="116">
        <v>13.692946058091286</v>
      </c>
    </row>
    <row r="77" spans="1:12" s="110" customFormat="1" ht="15" customHeight="1" x14ac:dyDescent="0.2">
      <c r="A77" s="534"/>
      <c r="B77" s="119" t="s">
        <v>205</v>
      </c>
      <c r="C77" s="268"/>
      <c r="D77" s="182"/>
      <c r="E77" s="113">
        <v>11.1947261663286</v>
      </c>
      <c r="F77" s="115">
        <v>5519</v>
      </c>
      <c r="G77" s="114">
        <v>5585</v>
      </c>
      <c r="H77" s="114">
        <v>5806</v>
      </c>
      <c r="I77" s="114">
        <v>5649</v>
      </c>
      <c r="J77" s="140">
        <v>5566</v>
      </c>
      <c r="K77" s="114">
        <v>-47</v>
      </c>
      <c r="L77" s="116">
        <v>-0.84441250449155592</v>
      </c>
    </row>
    <row r="78" spans="1:12" s="110" customFormat="1" ht="15" customHeight="1" x14ac:dyDescent="0.2">
      <c r="A78" s="120"/>
      <c r="B78" s="119"/>
      <c r="C78" s="268" t="s">
        <v>106</v>
      </c>
      <c r="D78" s="182"/>
      <c r="E78" s="113">
        <v>58.307664431962309</v>
      </c>
      <c r="F78" s="115">
        <v>3218</v>
      </c>
      <c r="G78" s="114">
        <v>3246</v>
      </c>
      <c r="H78" s="114">
        <v>3398</v>
      </c>
      <c r="I78" s="114">
        <v>3269</v>
      </c>
      <c r="J78" s="140">
        <v>3218</v>
      </c>
      <c r="K78" s="114">
        <v>0</v>
      </c>
      <c r="L78" s="116">
        <v>0</v>
      </c>
    </row>
    <row r="79" spans="1:12" s="110" customFormat="1" ht="15" customHeight="1" x14ac:dyDescent="0.2">
      <c r="A79" s="123"/>
      <c r="B79" s="124"/>
      <c r="C79" s="260" t="s">
        <v>107</v>
      </c>
      <c r="D79" s="261"/>
      <c r="E79" s="125">
        <v>41.692335568037691</v>
      </c>
      <c r="F79" s="143">
        <v>2301</v>
      </c>
      <c r="G79" s="144">
        <v>2339</v>
      </c>
      <c r="H79" s="144">
        <v>2408</v>
      </c>
      <c r="I79" s="144">
        <v>2380</v>
      </c>
      <c r="J79" s="145">
        <v>2348</v>
      </c>
      <c r="K79" s="144">
        <v>-47</v>
      </c>
      <c r="L79" s="146">
        <v>-2.0017035775127767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49300</v>
      </c>
      <c r="E11" s="114">
        <v>49356</v>
      </c>
      <c r="F11" s="114">
        <v>49727</v>
      </c>
      <c r="G11" s="114">
        <v>48811</v>
      </c>
      <c r="H11" s="140">
        <v>48516</v>
      </c>
      <c r="I11" s="115">
        <v>784</v>
      </c>
      <c r="J11" s="116">
        <v>1.6159617445791079</v>
      </c>
    </row>
    <row r="12" spans="1:15" s="110" customFormat="1" ht="24.95" customHeight="1" x14ac:dyDescent="0.2">
      <c r="A12" s="193" t="s">
        <v>132</v>
      </c>
      <c r="B12" s="194" t="s">
        <v>133</v>
      </c>
      <c r="C12" s="113">
        <v>1.4543610547667343</v>
      </c>
      <c r="D12" s="115">
        <v>717</v>
      </c>
      <c r="E12" s="114">
        <v>690</v>
      </c>
      <c r="F12" s="114">
        <v>785</v>
      </c>
      <c r="G12" s="114">
        <v>740</v>
      </c>
      <c r="H12" s="140">
        <v>702</v>
      </c>
      <c r="I12" s="115">
        <v>15</v>
      </c>
      <c r="J12" s="116">
        <v>2.1367521367521367</v>
      </c>
    </row>
    <row r="13" spans="1:15" s="110" customFormat="1" ht="24.95" customHeight="1" x14ac:dyDescent="0.2">
      <c r="A13" s="193" t="s">
        <v>134</v>
      </c>
      <c r="B13" s="199" t="s">
        <v>214</v>
      </c>
      <c r="C13" s="113">
        <v>2.4949290060851927</v>
      </c>
      <c r="D13" s="115">
        <v>1230</v>
      </c>
      <c r="E13" s="114">
        <v>1217</v>
      </c>
      <c r="F13" s="114">
        <v>1209</v>
      </c>
      <c r="G13" s="114">
        <v>1198</v>
      </c>
      <c r="H13" s="140">
        <v>1201</v>
      </c>
      <c r="I13" s="115">
        <v>29</v>
      </c>
      <c r="J13" s="116">
        <v>2.4146544546211492</v>
      </c>
    </row>
    <row r="14" spans="1:15" s="287" customFormat="1" ht="24" customHeight="1" x14ac:dyDescent="0.2">
      <c r="A14" s="193" t="s">
        <v>215</v>
      </c>
      <c r="B14" s="199" t="s">
        <v>137</v>
      </c>
      <c r="C14" s="113">
        <v>16.054766734279919</v>
      </c>
      <c r="D14" s="115">
        <v>7915</v>
      </c>
      <c r="E14" s="114">
        <v>7993</v>
      </c>
      <c r="F14" s="114">
        <v>8044</v>
      </c>
      <c r="G14" s="114">
        <v>7962</v>
      </c>
      <c r="H14" s="140">
        <v>7971</v>
      </c>
      <c r="I14" s="115">
        <v>-56</v>
      </c>
      <c r="J14" s="116">
        <v>-0.70254673190314887</v>
      </c>
      <c r="K14" s="110"/>
      <c r="L14" s="110"/>
      <c r="M14" s="110"/>
      <c r="N14" s="110"/>
      <c r="O14" s="110"/>
    </row>
    <row r="15" spans="1:15" s="110" customFormat="1" ht="24.75" customHeight="1" x14ac:dyDescent="0.2">
      <c r="A15" s="193" t="s">
        <v>216</v>
      </c>
      <c r="B15" s="199" t="s">
        <v>217</v>
      </c>
      <c r="C15" s="113">
        <v>3.7748478701825556</v>
      </c>
      <c r="D15" s="115">
        <v>1861</v>
      </c>
      <c r="E15" s="114">
        <v>1859</v>
      </c>
      <c r="F15" s="114">
        <v>1861</v>
      </c>
      <c r="G15" s="114">
        <v>1813</v>
      </c>
      <c r="H15" s="140">
        <v>1788</v>
      </c>
      <c r="I15" s="115">
        <v>73</v>
      </c>
      <c r="J15" s="116">
        <v>4.0827740492170026</v>
      </c>
    </row>
    <row r="16" spans="1:15" s="287" customFormat="1" ht="24.95" customHeight="1" x14ac:dyDescent="0.2">
      <c r="A16" s="193" t="s">
        <v>218</v>
      </c>
      <c r="B16" s="199" t="s">
        <v>141</v>
      </c>
      <c r="C16" s="113">
        <v>8.6713995943204871</v>
      </c>
      <c r="D16" s="115">
        <v>4275</v>
      </c>
      <c r="E16" s="114">
        <v>4328</v>
      </c>
      <c r="F16" s="114">
        <v>4391</v>
      </c>
      <c r="G16" s="114">
        <v>4352</v>
      </c>
      <c r="H16" s="140">
        <v>4386</v>
      </c>
      <c r="I16" s="115">
        <v>-111</v>
      </c>
      <c r="J16" s="116">
        <v>-2.5307797537619701</v>
      </c>
      <c r="K16" s="110"/>
      <c r="L16" s="110"/>
      <c r="M16" s="110"/>
      <c r="N16" s="110"/>
      <c r="O16" s="110"/>
    </row>
    <row r="17" spans="1:15" s="110" customFormat="1" ht="24.95" customHeight="1" x14ac:dyDescent="0.2">
      <c r="A17" s="193" t="s">
        <v>219</v>
      </c>
      <c r="B17" s="199" t="s">
        <v>220</v>
      </c>
      <c r="C17" s="113">
        <v>3.6085192697768762</v>
      </c>
      <c r="D17" s="115">
        <v>1779</v>
      </c>
      <c r="E17" s="114">
        <v>1806</v>
      </c>
      <c r="F17" s="114">
        <v>1792</v>
      </c>
      <c r="G17" s="114">
        <v>1797</v>
      </c>
      <c r="H17" s="140">
        <v>1797</v>
      </c>
      <c r="I17" s="115">
        <v>-18</v>
      </c>
      <c r="J17" s="116">
        <v>-1.001669449081803</v>
      </c>
    </row>
    <row r="18" spans="1:15" s="287" customFormat="1" ht="24.95" customHeight="1" x14ac:dyDescent="0.2">
      <c r="A18" s="201" t="s">
        <v>144</v>
      </c>
      <c r="B18" s="202" t="s">
        <v>145</v>
      </c>
      <c r="C18" s="113">
        <v>7.5496957403651113</v>
      </c>
      <c r="D18" s="115">
        <v>3722</v>
      </c>
      <c r="E18" s="114">
        <v>3657</v>
      </c>
      <c r="F18" s="114">
        <v>3764</v>
      </c>
      <c r="G18" s="114">
        <v>3631</v>
      </c>
      <c r="H18" s="140">
        <v>3542</v>
      </c>
      <c r="I18" s="115">
        <v>180</v>
      </c>
      <c r="J18" s="116">
        <v>5.0818746470920386</v>
      </c>
      <c r="K18" s="110"/>
      <c r="L18" s="110"/>
      <c r="M18" s="110"/>
      <c r="N18" s="110"/>
      <c r="O18" s="110"/>
    </row>
    <row r="19" spans="1:15" s="110" customFormat="1" ht="24.95" customHeight="1" x14ac:dyDescent="0.2">
      <c r="A19" s="193" t="s">
        <v>146</v>
      </c>
      <c r="B19" s="199" t="s">
        <v>147</v>
      </c>
      <c r="C19" s="113">
        <v>16.912778904665313</v>
      </c>
      <c r="D19" s="115">
        <v>8338</v>
      </c>
      <c r="E19" s="114">
        <v>8405</v>
      </c>
      <c r="F19" s="114">
        <v>8639</v>
      </c>
      <c r="G19" s="114">
        <v>8520</v>
      </c>
      <c r="H19" s="140">
        <v>8511</v>
      </c>
      <c r="I19" s="115">
        <v>-173</v>
      </c>
      <c r="J19" s="116">
        <v>-2.0326636117964987</v>
      </c>
    </row>
    <row r="20" spans="1:15" s="287" customFormat="1" ht="24.95" customHeight="1" x14ac:dyDescent="0.2">
      <c r="A20" s="193" t="s">
        <v>148</v>
      </c>
      <c r="B20" s="199" t="s">
        <v>149</v>
      </c>
      <c r="C20" s="113">
        <v>4.3062880324543613</v>
      </c>
      <c r="D20" s="115">
        <v>2123</v>
      </c>
      <c r="E20" s="114">
        <v>2180</v>
      </c>
      <c r="F20" s="114">
        <v>2106</v>
      </c>
      <c r="G20" s="114">
        <v>2101</v>
      </c>
      <c r="H20" s="140">
        <v>2082</v>
      </c>
      <c r="I20" s="115">
        <v>41</v>
      </c>
      <c r="J20" s="116">
        <v>1.9692603266090298</v>
      </c>
      <c r="K20" s="110"/>
      <c r="L20" s="110"/>
      <c r="M20" s="110"/>
      <c r="N20" s="110"/>
      <c r="O20" s="110"/>
    </row>
    <row r="21" spans="1:15" s="110" customFormat="1" ht="24.95" customHeight="1" x14ac:dyDescent="0.2">
      <c r="A21" s="201" t="s">
        <v>150</v>
      </c>
      <c r="B21" s="202" t="s">
        <v>151</v>
      </c>
      <c r="C21" s="113">
        <v>3.4807302231237323</v>
      </c>
      <c r="D21" s="115">
        <v>1716</v>
      </c>
      <c r="E21" s="114">
        <v>1780</v>
      </c>
      <c r="F21" s="114">
        <v>1831</v>
      </c>
      <c r="G21" s="114">
        <v>1792</v>
      </c>
      <c r="H21" s="140">
        <v>1701</v>
      </c>
      <c r="I21" s="115">
        <v>15</v>
      </c>
      <c r="J21" s="116">
        <v>0.88183421516754845</v>
      </c>
    </row>
    <row r="22" spans="1:15" s="110" customFormat="1" ht="24.95" customHeight="1" x14ac:dyDescent="0.2">
      <c r="A22" s="201" t="s">
        <v>152</v>
      </c>
      <c r="B22" s="199" t="s">
        <v>153</v>
      </c>
      <c r="C22" s="113">
        <v>1.3610547667342798</v>
      </c>
      <c r="D22" s="115">
        <v>671</v>
      </c>
      <c r="E22" s="114">
        <v>675</v>
      </c>
      <c r="F22" s="114">
        <v>671</v>
      </c>
      <c r="G22" s="114">
        <v>684</v>
      </c>
      <c r="H22" s="140">
        <v>678</v>
      </c>
      <c r="I22" s="115">
        <v>-7</v>
      </c>
      <c r="J22" s="116">
        <v>-1.0324483775811208</v>
      </c>
    </row>
    <row r="23" spans="1:15" s="110" customFormat="1" ht="24.95" customHeight="1" x14ac:dyDescent="0.2">
      <c r="A23" s="193" t="s">
        <v>154</v>
      </c>
      <c r="B23" s="199" t="s">
        <v>155</v>
      </c>
      <c r="C23" s="113">
        <v>1.9858012170385395</v>
      </c>
      <c r="D23" s="115">
        <v>979</v>
      </c>
      <c r="E23" s="114">
        <v>1015</v>
      </c>
      <c r="F23" s="114">
        <v>1014</v>
      </c>
      <c r="G23" s="114">
        <v>998</v>
      </c>
      <c r="H23" s="140">
        <v>1007</v>
      </c>
      <c r="I23" s="115">
        <v>-28</v>
      </c>
      <c r="J23" s="116">
        <v>-2.7805362462760677</v>
      </c>
    </row>
    <row r="24" spans="1:15" s="110" customFormat="1" ht="24.95" customHeight="1" x14ac:dyDescent="0.2">
      <c r="A24" s="193" t="s">
        <v>156</v>
      </c>
      <c r="B24" s="199" t="s">
        <v>221</v>
      </c>
      <c r="C24" s="113">
        <v>6.2109533468559839</v>
      </c>
      <c r="D24" s="115">
        <v>3062</v>
      </c>
      <c r="E24" s="114">
        <v>3019</v>
      </c>
      <c r="F24" s="114">
        <v>2999</v>
      </c>
      <c r="G24" s="114">
        <v>2957</v>
      </c>
      <c r="H24" s="140">
        <v>2916</v>
      </c>
      <c r="I24" s="115">
        <v>146</v>
      </c>
      <c r="J24" s="116">
        <v>5.0068587105624145</v>
      </c>
    </row>
    <row r="25" spans="1:15" s="110" customFormat="1" ht="24.95" customHeight="1" x14ac:dyDescent="0.2">
      <c r="A25" s="193" t="s">
        <v>222</v>
      </c>
      <c r="B25" s="204" t="s">
        <v>159</v>
      </c>
      <c r="C25" s="113">
        <v>3.5476673427991887</v>
      </c>
      <c r="D25" s="115">
        <v>1749</v>
      </c>
      <c r="E25" s="114">
        <v>2012</v>
      </c>
      <c r="F25" s="114">
        <v>2034</v>
      </c>
      <c r="G25" s="114">
        <v>2023</v>
      </c>
      <c r="H25" s="140">
        <v>1997</v>
      </c>
      <c r="I25" s="115">
        <v>-248</v>
      </c>
      <c r="J25" s="116">
        <v>-12.418627941912868</v>
      </c>
    </row>
    <row r="26" spans="1:15" s="110" customFormat="1" ht="24.95" customHeight="1" x14ac:dyDescent="0.2">
      <c r="A26" s="201">
        <v>782.78300000000002</v>
      </c>
      <c r="B26" s="203" t="s">
        <v>160</v>
      </c>
      <c r="C26" s="113">
        <v>0.8661257606490872</v>
      </c>
      <c r="D26" s="115">
        <v>427</v>
      </c>
      <c r="E26" s="114">
        <v>452</v>
      </c>
      <c r="F26" s="114">
        <v>393</v>
      </c>
      <c r="G26" s="114">
        <v>378</v>
      </c>
      <c r="H26" s="140">
        <v>374</v>
      </c>
      <c r="I26" s="115">
        <v>53</v>
      </c>
      <c r="J26" s="116">
        <v>14.171122994652407</v>
      </c>
    </row>
    <row r="27" spans="1:15" s="110" customFormat="1" ht="24.95" customHeight="1" x14ac:dyDescent="0.2">
      <c r="A27" s="193" t="s">
        <v>161</v>
      </c>
      <c r="B27" s="199" t="s">
        <v>223</v>
      </c>
      <c r="C27" s="113">
        <v>6.3367139959432048</v>
      </c>
      <c r="D27" s="115">
        <v>3124</v>
      </c>
      <c r="E27" s="114">
        <v>3113</v>
      </c>
      <c r="F27" s="114">
        <v>3107</v>
      </c>
      <c r="G27" s="114">
        <v>3010</v>
      </c>
      <c r="H27" s="140">
        <v>3003</v>
      </c>
      <c r="I27" s="115">
        <v>121</v>
      </c>
      <c r="J27" s="116">
        <v>4.0293040293040292</v>
      </c>
    </row>
    <row r="28" spans="1:15" s="110" customFormat="1" ht="24.95" customHeight="1" x14ac:dyDescent="0.2">
      <c r="A28" s="193" t="s">
        <v>163</v>
      </c>
      <c r="B28" s="199" t="s">
        <v>164</v>
      </c>
      <c r="C28" s="113">
        <v>2.9087221095334685</v>
      </c>
      <c r="D28" s="115">
        <v>1434</v>
      </c>
      <c r="E28" s="114">
        <v>1434</v>
      </c>
      <c r="F28" s="114">
        <v>1420</v>
      </c>
      <c r="G28" s="114">
        <v>1370</v>
      </c>
      <c r="H28" s="140">
        <v>1376</v>
      </c>
      <c r="I28" s="115">
        <v>58</v>
      </c>
      <c r="J28" s="116">
        <v>4.2151162790697674</v>
      </c>
    </row>
    <row r="29" spans="1:15" s="110" customFormat="1" ht="24.95" customHeight="1" x14ac:dyDescent="0.2">
      <c r="A29" s="193">
        <v>86</v>
      </c>
      <c r="B29" s="199" t="s">
        <v>165</v>
      </c>
      <c r="C29" s="113">
        <v>8.9452332657200806</v>
      </c>
      <c r="D29" s="115">
        <v>4410</v>
      </c>
      <c r="E29" s="114">
        <v>4386</v>
      </c>
      <c r="F29" s="114">
        <v>4363</v>
      </c>
      <c r="G29" s="114">
        <v>4270</v>
      </c>
      <c r="H29" s="140">
        <v>4276</v>
      </c>
      <c r="I29" s="115">
        <v>134</v>
      </c>
      <c r="J29" s="116">
        <v>3.1337698783910195</v>
      </c>
    </row>
    <row r="30" spans="1:15" s="110" customFormat="1" ht="24.95" customHeight="1" x14ac:dyDescent="0.2">
      <c r="A30" s="193">
        <v>87.88</v>
      </c>
      <c r="B30" s="204" t="s">
        <v>166</v>
      </c>
      <c r="C30" s="113">
        <v>10.543610547667344</v>
      </c>
      <c r="D30" s="115">
        <v>5198</v>
      </c>
      <c r="E30" s="114">
        <v>5193</v>
      </c>
      <c r="F30" s="114">
        <v>5208</v>
      </c>
      <c r="G30" s="114">
        <v>5102</v>
      </c>
      <c r="H30" s="140">
        <v>5121</v>
      </c>
      <c r="I30" s="115">
        <v>77</v>
      </c>
      <c r="J30" s="116">
        <v>1.5036125756688148</v>
      </c>
    </row>
    <row r="31" spans="1:15" s="110" customFormat="1" ht="24.95" customHeight="1" x14ac:dyDescent="0.2">
      <c r="A31" s="193" t="s">
        <v>167</v>
      </c>
      <c r="B31" s="199" t="s">
        <v>168</v>
      </c>
      <c r="C31" s="113">
        <v>5.0141987829614605</v>
      </c>
      <c r="D31" s="115">
        <v>2472</v>
      </c>
      <c r="E31" s="114">
        <v>2122</v>
      </c>
      <c r="F31" s="114">
        <v>2127</v>
      </c>
      <c r="G31" s="114">
        <v>2062</v>
      </c>
      <c r="H31" s="140">
        <v>2046</v>
      </c>
      <c r="I31" s="115">
        <v>426</v>
      </c>
      <c r="J31" s="116">
        <v>20.821114369501466</v>
      </c>
    </row>
    <row r="32" spans="1:15" s="110" customFormat="1" ht="24.95" customHeight="1" x14ac:dyDescent="0.2">
      <c r="A32" s="193"/>
      <c r="B32" s="288" t="s">
        <v>224</v>
      </c>
      <c r="C32" s="113">
        <v>2.6369168356997971E-2</v>
      </c>
      <c r="D32" s="115">
        <v>13</v>
      </c>
      <c r="E32" s="114">
        <v>13</v>
      </c>
      <c r="F32" s="114">
        <v>13</v>
      </c>
      <c r="G32" s="114">
        <v>13</v>
      </c>
      <c r="H32" s="140">
        <v>12</v>
      </c>
      <c r="I32" s="115">
        <v>1</v>
      </c>
      <c r="J32" s="116">
        <v>8.3333333333333339</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1.4543610547667343</v>
      </c>
      <c r="D34" s="115">
        <v>717</v>
      </c>
      <c r="E34" s="114">
        <v>690</v>
      </c>
      <c r="F34" s="114">
        <v>785</v>
      </c>
      <c r="G34" s="114">
        <v>740</v>
      </c>
      <c r="H34" s="140">
        <v>702</v>
      </c>
      <c r="I34" s="115">
        <v>15</v>
      </c>
      <c r="J34" s="116">
        <v>2.1367521367521367</v>
      </c>
    </row>
    <row r="35" spans="1:10" s="110" customFormat="1" ht="24.95" customHeight="1" x14ac:dyDescent="0.2">
      <c r="A35" s="292" t="s">
        <v>171</v>
      </c>
      <c r="B35" s="293" t="s">
        <v>172</v>
      </c>
      <c r="C35" s="113">
        <v>26.099391480730223</v>
      </c>
      <c r="D35" s="115">
        <v>12867</v>
      </c>
      <c r="E35" s="114">
        <v>12867</v>
      </c>
      <c r="F35" s="114">
        <v>13017</v>
      </c>
      <c r="G35" s="114">
        <v>12791</v>
      </c>
      <c r="H35" s="140">
        <v>12714</v>
      </c>
      <c r="I35" s="115">
        <v>153</v>
      </c>
      <c r="J35" s="116">
        <v>1.2033978291647003</v>
      </c>
    </row>
    <row r="36" spans="1:10" s="110" customFormat="1" ht="24.95" customHeight="1" x14ac:dyDescent="0.2">
      <c r="A36" s="294" t="s">
        <v>173</v>
      </c>
      <c r="B36" s="295" t="s">
        <v>174</v>
      </c>
      <c r="C36" s="125">
        <v>72.419878296146038</v>
      </c>
      <c r="D36" s="143">
        <v>35703</v>
      </c>
      <c r="E36" s="144">
        <v>35786</v>
      </c>
      <c r="F36" s="144">
        <v>35912</v>
      </c>
      <c r="G36" s="144">
        <v>35267</v>
      </c>
      <c r="H36" s="145">
        <v>35088</v>
      </c>
      <c r="I36" s="143">
        <v>615</v>
      </c>
      <c r="J36" s="146">
        <v>1.7527359781121752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2020-09-25T06:30:38Z</dcterms:created>
  <dcterms:modified xsi:type="dcterms:W3CDTF">2020-09-28T08:05:56Z</dcterms:modified>
</cp:coreProperties>
</file>