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I42" i="24"/>
  <c r="G42" i="24"/>
  <c r="C42" i="24"/>
  <c r="M42" i="24" s="1"/>
  <c r="B42" i="24"/>
  <c r="J42" i="24" s="1"/>
  <c r="M41" i="24"/>
  <c r="K41" i="24"/>
  <c r="H41" i="24"/>
  <c r="F41" i="24"/>
  <c r="E41" i="24"/>
  <c r="C41" i="24"/>
  <c r="B41" i="24"/>
  <c r="D41" i="24" s="1"/>
  <c r="J40" i="24"/>
  <c r="I40" i="24"/>
  <c r="G40" i="24"/>
  <c r="C40" i="24"/>
  <c r="M40" i="24" s="1"/>
  <c r="B40" i="24"/>
  <c r="M36" i="24"/>
  <c r="L36" i="24"/>
  <c r="K36" i="24"/>
  <c r="J36" i="24"/>
  <c r="I36" i="24"/>
  <c r="H36" i="24"/>
  <c r="G36" i="24"/>
  <c r="F36" i="24"/>
  <c r="E36" i="24"/>
  <c r="D36" i="24"/>
  <c r="C27" i="24"/>
  <c r="C7" i="24"/>
  <c r="L57" i="15"/>
  <c r="K57" i="15"/>
  <c r="C38" i="24"/>
  <c r="I38" i="24" s="1"/>
  <c r="C37" i="24"/>
  <c r="C35" i="24"/>
  <c r="L35" i="24" s="1"/>
  <c r="C34" i="24"/>
  <c r="C33" i="24"/>
  <c r="C32" i="24"/>
  <c r="G32" i="24" s="1"/>
  <c r="C31" i="24"/>
  <c r="C30" i="24"/>
  <c r="C29" i="24"/>
  <c r="C28" i="24"/>
  <c r="M28" i="24" s="1"/>
  <c r="C26" i="24"/>
  <c r="C25" i="24"/>
  <c r="C24" i="24"/>
  <c r="C23" i="24"/>
  <c r="I23" i="24" s="1"/>
  <c r="C22" i="24"/>
  <c r="C21" i="24"/>
  <c r="C20" i="24"/>
  <c r="E20" i="24" s="1"/>
  <c r="C19" i="24"/>
  <c r="C18" i="24"/>
  <c r="C17" i="24"/>
  <c r="C16" i="24"/>
  <c r="C15" i="24"/>
  <c r="C9" i="24"/>
  <c r="C8" i="24"/>
  <c r="B38" i="24"/>
  <c r="B37" i="24"/>
  <c r="B35" i="24"/>
  <c r="B34" i="24"/>
  <c r="B33" i="24"/>
  <c r="B32" i="24"/>
  <c r="B31" i="24"/>
  <c r="B30" i="24"/>
  <c r="B29" i="24"/>
  <c r="B28" i="24"/>
  <c r="B27" i="24"/>
  <c r="B26" i="24"/>
  <c r="B25" i="24"/>
  <c r="D25" i="24" s="1"/>
  <c r="B24" i="24"/>
  <c r="B23" i="24"/>
  <c r="B22" i="24"/>
  <c r="B21" i="24"/>
  <c r="K21" i="24" s="1"/>
  <c r="B20" i="24"/>
  <c r="B19" i="24"/>
  <c r="B18" i="24"/>
  <c r="B17" i="24"/>
  <c r="B16" i="24"/>
  <c r="B15" i="24"/>
  <c r="B9" i="24"/>
  <c r="B8" i="24"/>
  <c r="B7" i="24"/>
  <c r="B45" i="24" l="1"/>
  <c r="B39" i="24"/>
  <c r="F7" i="24"/>
  <c r="J7" i="24"/>
  <c r="H7" i="24"/>
  <c r="K7" i="24"/>
  <c r="D7" i="24"/>
  <c r="B14" i="24"/>
  <c r="B6" i="24"/>
  <c r="K26" i="24"/>
  <c r="J26" i="24"/>
  <c r="F26" i="24"/>
  <c r="D26" i="24"/>
  <c r="H26" i="24"/>
  <c r="K30" i="24"/>
  <c r="J30" i="24"/>
  <c r="F30" i="24"/>
  <c r="D30" i="24"/>
  <c r="H30" i="24"/>
  <c r="F9" i="24"/>
  <c r="J9" i="24"/>
  <c r="H9" i="24"/>
  <c r="K9" i="24"/>
  <c r="D9" i="24"/>
  <c r="K18" i="24"/>
  <c r="J18" i="24"/>
  <c r="F18" i="24"/>
  <c r="D18" i="24"/>
  <c r="H18" i="24"/>
  <c r="D38" i="24"/>
  <c r="K38" i="24"/>
  <c r="H38" i="24"/>
  <c r="F38" i="24"/>
  <c r="J38" i="24"/>
  <c r="K34" i="24"/>
  <c r="J34" i="24"/>
  <c r="F34" i="24"/>
  <c r="D34" i="24"/>
  <c r="H34" i="24"/>
  <c r="F15" i="24"/>
  <c r="J15" i="24"/>
  <c r="H15" i="24"/>
  <c r="K15" i="24"/>
  <c r="D15" i="24"/>
  <c r="K66" i="24"/>
  <c r="I66" i="24"/>
  <c r="J66" i="24"/>
  <c r="K24" i="24"/>
  <c r="J24" i="24"/>
  <c r="F24" i="24"/>
  <c r="D24" i="24"/>
  <c r="H24" i="24"/>
  <c r="I8" i="24"/>
  <c r="L8" i="24"/>
  <c r="G8" i="24"/>
  <c r="E8" i="24"/>
  <c r="I18" i="24"/>
  <c r="L18" i="24"/>
  <c r="M18" i="24"/>
  <c r="G18" i="24"/>
  <c r="G33" i="24"/>
  <c r="M33" i="24"/>
  <c r="E33" i="24"/>
  <c r="I33" i="24"/>
  <c r="L33" i="24"/>
  <c r="I37" i="24"/>
  <c r="G37" i="24"/>
  <c r="L37" i="24"/>
  <c r="E37" i="24"/>
  <c r="M37" i="24"/>
  <c r="C14" i="24"/>
  <c r="C6" i="24"/>
  <c r="G23" i="24"/>
  <c r="M23" i="24"/>
  <c r="E23" i="24"/>
  <c r="L23" i="24"/>
  <c r="F27" i="24"/>
  <c r="J27" i="24"/>
  <c r="H27" i="24"/>
  <c r="K27" i="24"/>
  <c r="D27" i="24"/>
  <c r="F33" i="24"/>
  <c r="J33" i="24"/>
  <c r="H33" i="24"/>
  <c r="K33" i="24"/>
  <c r="D33" i="24"/>
  <c r="H37" i="24"/>
  <c r="D37" i="24"/>
  <c r="J37" i="24"/>
  <c r="K37" i="24"/>
  <c r="F37" i="24"/>
  <c r="G9" i="24"/>
  <c r="M9" i="24"/>
  <c r="E9" i="24"/>
  <c r="L9" i="24"/>
  <c r="I9" i="24"/>
  <c r="G21" i="24"/>
  <c r="M21" i="24"/>
  <c r="E21" i="24"/>
  <c r="L21" i="24"/>
  <c r="I21" i="24"/>
  <c r="I24" i="24"/>
  <c r="L24" i="24"/>
  <c r="M24" i="24"/>
  <c r="G24" i="24"/>
  <c r="E24" i="24"/>
  <c r="I30" i="24"/>
  <c r="L30" i="24"/>
  <c r="E30" i="24"/>
  <c r="M30" i="24"/>
  <c r="G30" i="24"/>
  <c r="G7" i="24"/>
  <c r="M7" i="24"/>
  <c r="E7" i="24"/>
  <c r="L7" i="24"/>
  <c r="I7" i="24"/>
  <c r="K16" i="24"/>
  <c r="J16" i="24"/>
  <c r="F16" i="24"/>
  <c r="D16" i="24"/>
  <c r="H16" i="24"/>
  <c r="K22" i="24"/>
  <c r="J22" i="24"/>
  <c r="F22" i="24"/>
  <c r="D22" i="24"/>
  <c r="H22" i="24"/>
  <c r="G15" i="24"/>
  <c r="M15" i="24"/>
  <c r="E15" i="24"/>
  <c r="L15" i="24"/>
  <c r="I15" i="24"/>
  <c r="I34" i="24"/>
  <c r="L34" i="24"/>
  <c r="M34" i="24"/>
  <c r="G34" i="24"/>
  <c r="M8" i="24"/>
  <c r="G27" i="24"/>
  <c r="M27" i="24"/>
  <c r="E27" i="24"/>
  <c r="L27" i="24"/>
  <c r="I27" i="24"/>
  <c r="K74" i="24"/>
  <c r="I74" i="24"/>
  <c r="J74" i="24"/>
  <c r="F19" i="24"/>
  <c r="J19" i="24"/>
  <c r="H19" i="24"/>
  <c r="D19" i="24"/>
  <c r="K19" i="24"/>
  <c r="F25" i="24"/>
  <c r="J25" i="24"/>
  <c r="H25" i="24"/>
  <c r="K25" i="24"/>
  <c r="G19" i="24"/>
  <c r="M19" i="24"/>
  <c r="E19" i="24"/>
  <c r="I19" i="24"/>
  <c r="G25" i="24"/>
  <c r="M25" i="24"/>
  <c r="E25" i="24"/>
  <c r="L25" i="24"/>
  <c r="I25" i="24"/>
  <c r="K58" i="24"/>
  <c r="I58" i="24"/>
  <c r="J58" i="24"/>
  <c r="K28" i="24"/>
  <c r="J28" i="24"/>
  <c r="F28" i="24"/>
  <c r="D28" i="24"/>
  <c r="H28" i="24"/>
  <c r="F31" i="24"/>
  <c r="J31" i="24"/>
  <c r="H31" i="24"/>
  <c r="K31" i="24"/>
  <c r="D31" i="24"/>
  <c r="I16" i="24"/>
  <c r="L16" i="24"/>
  <c r="M16" i="24"/>
  <c r="E16" i="24"/>
  <c r="I22" i="24"/>
  <c r="L22" i="24"/>
  <c r="M22" i="24"/>
  <c r="G22" i="24"/>
  <c r="E22" i="24"/>
  <c r="G31" i="24"/>
  <c r="M31" i="24"/>
  <c r="E31" i="24"/>
  <c r="L31" i="24"/>
  <c r="I31" i="24"/>
  <c r="G16" i="24"/>
  <c r="K8" i="24"/>
  <c r="J8" i="24"/>
  <c r="F8" i="24"/>
  <c r="D8" i="24"/>
  <c r="H8" i="24"/>
  <c r="F21" i="24"/>
  <c r="J21" i="24"/>
  <c r="H21" i="24"/>
  <c r="D21" i="24"/>
  <c r="F17" i="24"/>
  <c r="J17" i="24"/>
  <c r="H17" i="24"/>
  <c r="K17" i="24"/>
  <c r="D17" i="24"/>
  <c r="K20" i="24"/>
  <c r="J20" i="24"/>
  <c r="F20" i="24"/>
  <c r="D20" i="24"/>
  <c r="H20" i="24"/>
  <c r="F23" i="24"/>
  <c r="J23" i="24"/>
  <c r="H23" i="24"/>
  <c r="K23" i="24"/>
  <c r="D23" i="24"/>
  <c r="F29" i="24"/>
  <c r="J29" i="24"/>
  <c r="H29" i="24"/>
  <c r="K29" i="24"/>
  <c r="D29" i="24"/>
  <c r="I26" i="24"/>
  <c r="L26" i="24"/>
  <c r="G26" i="24"/>
  <c r="E26" i="24"/>
  <c r="M26" i="24"/>
  <c r="G35" i="24"/>
  <c r="M35" i="24"/>
  <c r="E35" i="24"/>
  <c r="I35" i="24"/>
  <c r="E18" i="24"/>
  <c r="F35" i="24"/>
  <c r="J35" i="24"/>
  <c r="H35" i="24"/>
  <c r="D35" i="24"/>
  <c r="K35" i="24"/>
  <c r="K32" i="24"/>
  <c r="J32" i="24"/>
  <c r="F32" i="24"/>
  <c r="D32" i="24"/>
  <c r="H32" i="24"/>
  <c r="G17" i="24"/>
  <c r="M17" i="24"/>
  <c r="E17" i="24"/>
  <c r="I17" i="24"/>
  <c r="L17" i="24"/>
  <c r="G29" i="24"/>
  <c r="M29" i="24"/>
  <c r="E29" i="24"/>
  <c r="L29" i="24"/>
  <c r="I29" i="24"/>
  <c r="I32" i="24"/>
  <c r="L32" i="24"/>
  <c r="M32" i="24"/>
  <c r="E32" i="24"/>
  <c r="C45" i="24"/>
  <c r="C39" i="24"/>
  <c r="L19" i="24"/>
  <c r="E34" i="24"/>
  <c r="J77" i="24"/>
  <c r="I41" i="24"/>
  <c r="G41" i="24"/>
  <c r="L41" i="24"/>
  <c r="K53" i="24"/>
  <c r="I53" i="24"/>
  <c r="K61" i="24"/>
  <c r="I61" i="24"/>
  <c r="K69" i="24"/>
  <c r="I69" i="24"/>
  <c r="G38" i="24"/>
  <c r="D40" i="24"/>
  <c r="K40" i="24"/>
  <c r="H40" i="24"/>
  <c r="F40" i="24"/>
  <c r="K55" i="24"/>
  <c r="I55" i="24"/>
  <c r="K63" i="24"/>
  <c r="I63" i="24"/>
  <c r="K71" i="24"/>
  <c r="I71" i="24"/>
  <c r="I20" i="24"/>
  <c r="L20" i="24"/>
  <c r="I28" i="24"/>
  <c r="L28" i="24"/>
  <c r="G20" i="24"/>
  <c r="K52" i="24"/>
  <c r="I52" i="24"/>
  <c r="K60" i="24"/>
  <c r="I60" i="24"/>
  <c r="K68" i="24"/>
  <c r="I68" i="24"/>
  <c r="I43" i="24"/>
  <c r="G43" i="24"/>
  <c r="L43" i="24"/>
  <c r="K57" i="24"/>
  <c r="I57" i="24"/>
  <c r="K65" i="24"/>
  <c r="I65" i="24"/>
  <c r="K73" i="24"/>
  <c r="I73" i="24"/>
  <c r="M20" i="24"/>
  <c r="K54" i="24"/>
  <c r="I54" i="24"/>
  <c r="K62" i="24"/>
  <c r="I62" i="24"/>
  <c r="K70" i="24"/>
  <c r="I70" i="24"/>
  <c r="M38" i="24"/>
  <c r="E38" i="24"/>
  <c r="L38" i="24"/>
  <c r="E28" i="24"/>
  <c r="D42" i="24"/>
  <c r="K42" i="24"/>
  <c r="H42" i="24"/>
  <c r="F42" i="24"/>
  <c r="K51" i="24"/>
  <c r="I51" i="24"/>
  <c r="K59" i="24"/>
  <c r="I59" i="24"/>
  <c r="K67" i="24"/>
  <c r="I67" i="24"/>
  <c r="K75" i="24"/>
  <c r="I75" i="24"/>
  <c r="G28" i="24"/>
  <c r="K56" i="24"/>
  <c r="I56" i="24"/>
  <c r="K64" i="24"/>
  <c r="I64" i="24"/>
  <c r="K72" i="24"/>
  <c r="I72" i="24"/>
  <c r="J41" i="24"/>
  <c r="J43" i="24"/>
  <c r="F44" i="24"/>
  <c r="H44" i="24"/>
  <c r="J44" i="24"/>
  <c r="K44" i="24"/>
  <c r="L40" i="24"/>
  <c r="L42" i="24"/>
  <c r="L44" i="24"/>
  <c r="E40" i="24"/>
  <c r="E42" i="24"/>
  <c r="E44" i="24"/>
  <c r="I77" i="24" l="1"/>
  <c r="K6" i="24"/>
  <c r="J6" i="24"/>
  <c r="F6" i="24"/>
  <c r="D6" i="24"/>
  <c r="H6" i="24"/>
  <c r="H45" i="24"/>
  <c r="F45" i="24"/>
  <c r="D45" i="24"/>
  <c r="J45" i="24"/>
  <c r="K45" i="24"/>
  <c r="K77" i="24"/>
  <c r="I6" i="24"/>
  <c r="L6" i="24"/>
  <c r="G6" i="24"/>
  <c r="E6" i="24"/>
  <c r="M6" i="24"/>
  <c r="K14" i="24"/>
  <c r="J14" i="24"/>
  <c r="F14" i="24"/>
  <c r="D14" i="24"/>
  <c r="H14" i="24"/>
  <c r="I45" i="24"/>
  <c r="G45" i="24"/>
  <c r="L45" i="24"/>
  <c r="E45" i="24"/>
  <c r="M45" i="24"/>
  <c r="I39" i="24"/>
  <c r="G39" i="24"/>
  <c r="L39" i="24"/>
  <c r="E39" i="24"/>
  <c r="M39" i="24"/>
  <c r="J79" i="24"/>
  <c r="J78" i="24"/>
  <c r="H39" i="24"/>
  <c r="D39" i="24"/>
  <c r="J39" i="24"/>
  <c r="F39" i="24"/>
  <c r="K39" i="24"/>
  <c r="I14" i="24"/>
  <c r="L14" i="24"/>
  <c r="E14" i="24"/>
  <c r="M14" i="24"/>
  <c r="G14" i="24"/>
  <c r="I78" i="24" l="1"/>
  <c r="I79" i="24"/>
  <c r="K79" i="24"/>
  <c r="K78" i="24"/>
  <c r="I83" i="24" l="1"/>
  <c r="I82" i="24"/>
  <c r="I81" i="24"/>
</calcChain>
</file>

<file path=xl/sharedStrings.xml><?xml version="1.0" encoding="utf-8"?>
<sst xmlns="http://schemas.openxmlformats.org/spreadsheetml/2006/main" count="1746" uniqueCount="521">
  <si>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</si>
  <si>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</si>
  <si>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</si>
  <si>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</si>
  <si>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</si>
  <si>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</si>
  <si>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</si>
  <si>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</si>
  <si>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</si>
  <si>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</si>
  <si>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</si>
  <si>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</si>
  <si>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</si>
  <si>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Nordfriesland (01054)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</si>
  <si>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</si>
  <si>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</si>
  <si>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</si>
  <si>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</si>
  <si>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</si>
  <si>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</si>
  <si>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</si>
  <si>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</si>
  <si>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</si>
  <si>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</si>
  <si>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</si>
  <si>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</si>
  <si>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</si>
  <si>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</si>
  <si>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</si>
  <si>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</si>
  <si>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</si>
  <si>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</si>
  <si>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</si>
  <si>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</si>
  <si>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</si>
  <si>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</si>
  <si>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</si>
  <si>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</si>
  <si>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</si>
  <si>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</si>
  <si>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</si>
  <si>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</si>
  <si>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</si>
  <si>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</si>
  <si>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</si>
  <si>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</si>
  <si>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</si>
  <si>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</si>
  <si>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</si>
  <si>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</si>
  <si>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</si>
  <si>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</si>
  <si>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</si>
  <si>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</si>
  <si>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</si>
  <si>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</si>
  <si>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</si>
  <si>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</si>
  <si>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</si>
  <si>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</si>
  <si>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</si>
  <si>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</si>
  <si>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</si>
  <si>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</si>
  <si>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</si>
  <si>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</si>
  <si>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</si>
  <si>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</si>
  <si>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</si>
  <si>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</si>
  <si>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</si>
  <si>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</si>
  <si>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</si>
  <si>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</si>
  <si>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</si>
  <si>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</si>
  <si>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</si>
  <si>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</si>
  <si>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</si>
  <si>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</si>
  <si>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</si>
  <si>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</si>
  <si>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</si>
  <si>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</si>
  <si>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</si>
  <si>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</si>
  <si>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</si>
  <si>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</si>
  <si>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</si>
  <si>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</si>
  <si>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</si>
  <si>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</si>
  <si>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Nordfriesland (01054);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</si>
  <si>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</si>
  <si>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</si>
  <si>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</si>
  <si>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</si>
  <si>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</si>
  <si>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</si>
  <si>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</si>
  <si>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</si>
  <si>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</si>
  <si>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</si>
  <si>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</si>
  <si>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</si>
  <si>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</si>
  <si>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</si>
  <si>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</si>
  <si>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</si>
  <si>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</si>
  <si>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</si>
  <si>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</si>
  <si>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</si>
  <si>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</si>
  <si>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</si>
  <si>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</si>
  <si>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</si>
  <si>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</si>
  <si>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</si>
  <si>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</si>
  <si>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</si>
  <si>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</si>
  <si>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</si>
  <si>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</si>
  <si>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</si>
  <si>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</si>
  <si>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</si>
  <si>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</si>
  <si>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</si>
  <si>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</si>
  <si>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</si>
  <si>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</si>
  <si>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</si>
  <si>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</si>
  <si>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</si>
  <si>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</si>
  <si>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</si>
  <si>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</si>
  <si>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</si>
  <si>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</si>
  <si>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</si>
  <si>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</si>
  <si>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</si>
  <si>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</si>
  <si>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</si>
  <si>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</si>
  <si>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</si>
  <si>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</si>
  <si>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</si>
  <si>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</si>
  <si>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</si>
  <si>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</si>
  <si>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</si>
  <si>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</si>
  <si>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</si>
  <si>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</si>
  <si>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</si>
  <si>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</si>
  <si>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</si>
  <si>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</si>
  <si>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</si>
  <si>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</si>
  <si>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</si>
  <si>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</si>
  <si>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</si>
  <si>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</si>
  <si>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</si>
  <si>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</si>
  <si>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</si>
  <si>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</si>
  <si>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</si>
  <si>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</si>
  <si>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</si>
  <si>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</si>
  <si>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</si>
  <si>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</si>
  <si>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</si>
  <si>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</si>
  <si>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</si>
  <si>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</si>
  <si>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</si>
  <si>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</si>
  <si>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</si>
  <si>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Nordfriesland (01054)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</si>
  <si>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</si>
  <si>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</si>
  <si>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</si>
  <si>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</si>
  <si>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</si>
  <si>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</si>
  <si>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</si>
  <si>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</si>
  <si>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</si>
  <si>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</si>
  <si>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</si>
  <si>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</si>
  <si>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</si>
  <si>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</si>
  <si>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</si>
  <si>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</si>
  <si>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</si>
  <si>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</si>
  <si>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</si>
  <si>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</si>
  <si>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</si>
  <si>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</si>
  <si>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</si>
  <si>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</si>
  <si>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</si>
  <si>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</si>
  <si>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</si>
  <si>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</si>
  <si>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</si>
  <si>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</si>
  <si>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</si>
  <si>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</si>
  <si>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</si>
  <si>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</si>
  <si>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</si>
  <si>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</si>
  <si>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</si>
  <si>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</si>
  <si>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</si>
  <si>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</si>
  <si>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</si>
  <si>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</si>
  <si>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</si>
  <si>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</si>
  <si>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</si>
  <si>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</si>
  <si>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</si>
  <si>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</si>
  <si>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</si>
  <si>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</si>
  <si>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</si>
  <si>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</si>
  <si>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</si>
  <si>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</si>
  <si>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</si>
  <si>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</si>
  <si>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</si>
  <si>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</si>
  <si>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</si>
  <si>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</si>
  <si>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</si>
  <si>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</si>
  <si>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</si>
  <si>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</si>
  <si>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</si>
  <si>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</si>
  <si>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</si>
  <si>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</si>
  <si>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</si>
  <si>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</si>
  <si>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</si>
  <si>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</si>
  <si>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</si>
  <si>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</si>
  <si>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</si>
  <si>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</si>
  <si>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</si>
  <si>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</si>
  <si>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</si>
  <si>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</si>
  <si>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</si>
  <si>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</si>
  <si>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</si>
  <si>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</si>
  <si>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</si>
  <si>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</si>
  <si>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</si>
  <si>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</si>
  <si>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</si>
  <si>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</si>
  <si>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</si>
  <si>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</si>
  <si>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</si>
  <si>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</si>
  <si>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</si>
  <si>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</si>
  <si>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</si>
  <si>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</si>
  <si>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</si>
  <si>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</si>
  <si>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</si>
  <si>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</si>
  <si>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</si>
  <si>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</si>
  <si>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</si>
  <si>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</si>
  <si>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</si>
  <si>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</si>
  <si>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</si>
  <si>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</si>
  <si>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</si>
  <si>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</si>
  <si>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</si>
  <si>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</si>
  <si>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</si>
  <si>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</si>
  <si>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</si>
  <si>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</si>
  <si>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</si>
  <si>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</si>
  <si>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</si>
  <si>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</si>
  <si>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</si>
  <si>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</si>
  <si>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</si>
  <si>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</si>
  <si>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</si>
  <si>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</si>
  <si>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</si>
  <si>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</si>
  <si>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</si>
  <si>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</si>
  <si>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</si>
  <si>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</si>
  <si>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</si>
  <si>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</si>
  <si>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</si>
  <si>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</si>
  <si>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</si>
  <si>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</si>
  <si>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</si>
  <si>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</si>
  <si>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</si>
  <si>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</si>
  <si>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</si>
  <si>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</si>
  <si>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</si>
  <si>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</si>
  <si>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</si>
  <si>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</si>
  <si>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</si>
  <si>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</si>
  <si>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</si>
  <si>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</si>
  <si>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</si>
  <si>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</si>
  <si>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</si>
  <si>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</si>
  <si>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</si>
  <si>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</si>
  <si>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</si>
  <si>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</si>
  <si>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</si>
  <si>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</si>
  <si>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</si>
  <si>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</si>
  <si>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</si>
  <si>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</si>
  <si>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</si>
  <si>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</si>
  <si>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</si>
  <si>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</si>
  <si>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</si>
  <si>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</si>
  <si>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</si>
  <si>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</si>
  <si>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</si>
  <si>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</si>
  <si>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</si>
  <si>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</si>
  <si>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</si>
  <si>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</si>
  <si>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</si>
  <si>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</si>
  <si>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</si>
  <si>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</si>
  <si>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</si>
  <si>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</si>
  <si>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</si>
  <si>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Nordfriesland (01054);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</si>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</sst>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{F44DD3DF-716F-4FC8-B335-1E404D127F62}</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98C6-4BA7-8033-F87262F27651}"/>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{D6CD95F2-DF4B-44B9-8A2B-3FD999BDEA2C}</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98C6-4BA7-8033-F87262F2765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{6EA9360A-1F9D-40FB-AA2D-887E1D8BDDC2}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8C6-4BA7-8033-F87262F2765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{381185E4-3F61-4C49-97BC-ADAFA5086A9D}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8C6-4BA7-8033-F87262F2765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2.2772781265908706</c:v>
                </c:pt>
                <c:pt idx="1">
                  <c:v>1.4790279868316203</c:v>
                </c:pt>
                <c:pt idx="2">
                  <c:v>1.1186464311118853</c:v>
                </c:pt>
                <c:pt idx="3">
                  <c:v>1.0875687030768</c:v>
                </c:pt>
              </c:numCache>
            </c:numRef>
          </c:val>
          <c:extLst>
            <c:ext xmlns:c16="http://schemas.microsoft.com/office/drawing/2014/chart" uri="{C3380CC4-5D6E-409C-BE32-E72D297353CC}">
              <c16:uniqueId val="{00000004-98C6-4BA7-8033-F87262F2765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{4FAC0A64-2D73-4B80-8352-02790AB3944E}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8C6-4BA7-8033-F87262F2765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{07DB9578-9A7B-443D-97D4-94D07FD6104B}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8C6-4BA7-8033-F87262F2765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{4B919E4E-7734-4086-8CA4-3DBCC24E69EF}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8C6-4BA7-8033-F87262F2765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{59D4C384-8B93-41D8-BDDB-D7C8F6D55587}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8C6-4BA7-8033-F87262F276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8C6-4BA7-8033-F87262F2765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8C6-4BA7-8033-F87262F2765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{BDBACC80-5A42-4642-8A2D-8D9D47BCC86B}</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2449-4167-A328-8A0F7B18D611}"/>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{28E82C0A-98C3-4A13-A9B6-7F8D2C36B927}</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2449-4167-A328-8A0F7B18D61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{1AC86494-F532-4098-807A-A83DDF24AB3A}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449-4167-A328-8A0F7B18D61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{63331B29-42BC-4883-9C84-5257AA6F36F2}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449-4167-A328-8A0F7B18D61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-2.5971000989926045</c:v>
                </c:pt>
                <c:pt idx="1">
                  <c:v>-3.3674488838723948</c:v>
                </c:pt>
                <c:pt idx="2">
                  <c:v>-2.7637010795899166</c:v>
                </c:pt>
                <c:pt idx="3">
                  <c:v>-2.8655893304673015</c:v>
                </c:pt>
              </c:numCache>
            </c:numRef>
          </c:val>
          <c:extLst>
            <c:ext xmlns:c16="http://schemas.microsoft.com/office/drawing/2014/chart" uri="{C3380CC4-5D6E-409C-BE32-E72D297353CC}">
              <c16:uniqueId val="{00000004-2449-4167-A328-8A0F7B18D61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{7E10B37D-C0D0-49A5-A9EF-808FDC26E353}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449-4167-A328-8A0F7B18D61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{66691BE6-FB9B-4FE0-B799-4B04E2C0095A}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449-4167-A328-8A0F7B18D61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{ACFE13C5-4A0F-4673-9306-7C25B02B7634}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449-4167-A328-8A0F7B18D61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{B3B43172-F1A4-47AE-A6E3-89B4F3127B86}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449-4167-A328-8A0F7B18D61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449-4167-A328-8A0F7B18D61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449-4167-A328-8A0F7B18D61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{A10D6487-EE39-4E69-BE9C-549B161334CB}</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13FC-4007-8500-89C9D6DA9DAD}"/>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{4B34A62F-219E-49C8-A234-FE6702EFC37B}</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13FC-4007-8500-89C9D6DA9DAD}"/>
                </c:ext>
              </c:extLst>
            </c:dLbl>
            <c:dLbl>
              <c:idx val="2"/>
              <c:tx>
                <c:strRef>
                  <c:f>Daten_Diagramme!$D$16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{2A90B141-A7F1-45DC-B170-994563FFF69B}</c15:txfldGUID>
                      <c15:f>Daten_Diagramme!$D$16</c15:f>
                      <c15:dlblFieldTableCache>
                        <c:ptCount val="1"/>
                        <c:pt idx="0">
                          <c:v>6.3</c:v>
                        </c:pt>
                      </c15:dlblFieldTableCache>
                    </c15:dlblFTEntry>
                  </c15:dlblFieldTable>
                  <c15:showDataLabelsRange val="0"/>
                </c:ext>
                <c:ext xmlns:c16="http://schemas.microsoft.com/office/drawing/2014/chart" uri="{C3380CC4-5D6E-409C-BE32-E72D297353CC}">
                  <c16:uniqueId val="{00000002-13FC-4007-8500-89C9D6DA9DAD}"/>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{210BE041-9DA8-4891-BD29-42CDA3FED50D}</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13FC-4007-8500-89C9D6DA9DAD}"/>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{199DE506-2FB6-4CED-BEA4-782611DAD982}</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13FC-4007-8500-89C9D6DA9DAD}"/>
                </c:ext>
              </c:extLst>
            </c:dLbl>
            <c:dLbl>
              <c:idx val="5"/>
              <c:tx>
                <c:strRef>
                  <c:f>Daten_Diagramme!$D$19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{7093221D-E394-4A75-A47C-37126BBFAE2C}</c15:txfldGUID>
                      <c15:f>Daten_Diagramme!$D$19</c15:f>
                      <c15:dlblFieldTableCache>
                        <c:ptCount val="1"/>
                        <c:pt idx="0">
                          <c:v>2.7</c:v>
                        </c:pt>
                      </c15:dlblFieldTableCache>
                    </c15:dlblFTEntry>
                  </c15:dlblFieldTable>
                  <c15:showDataLabelsRange val="0"/>
                </c:ext>
                <c:ext xmlns:c16="http://schemas.microsoft.com/office/drawing/2014/chart" uri="{C3380CC4-5D6E-409C-BE32-E72D297353CC}">
                  <c16:uniqueId val="{00000005-13FC-4007-8500-89C9D6DA9DAD}"/>
                </c:ext>
              </c:extLst>
            </c:dLbl>
            <c:dLbl>
              <c:idx val="6"/>
              <c:tx>
                <c:strRef>
                  <c:f>Daten_Diagramme!$D$20</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{0B5CE1BF-5935-413D-BDD5-B7CAC546209A}</c15:txfldGUID>
                      <c15:f>Daten_Diagramme!$D$20</c15:f>
                      <c15:dlblFieldTableCache>
                        <c:ptCount val="1"/>
                        <c:pt idx="0">
                          <c:v>8.2</c:v>
                        </c:pt>
                      </c15:dlblFieldTableCache>
                    </c15:dlblFTEntry>
                  </c15:dlblFieldTable>
                  <c15:showDataLabelsRange val="0"/>
                </c:ext>
                <c:ext xmlns:c16="http://schemas.microsoft.com/office/drawing/2014/chart" uri="{C3380CC4-5D6E-409C-BE32-E72D297353CC}">
                  <c16:uniqueId val="{00000006-13FC-4007-8500-89C9D6DA9DAD}"/>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{108A02F7-4576-454A-8942-C20E686B7933}</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13FC-4007-8500-89C9D6DA9DAD}"/>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{FD4668CB-3464-48CF-BFA1-309E66EE9DF3}</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13FC-4007-8500-89C9D6DA9DAD}"/>
                </c:ext>
              </c:extLst>
            </c:dLbl>
            <c:dLbl>
              <c:idx val="9"/>
              <c:tx>
                <c:strRef>
                  <c:f>Daten_Diagramme!$D$23</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{8C0347EF-C670-448D-B4BC-47FBC1B3F39C}</c15:txfldGUID>
                      <c15:f>Daten_Diagramme!$D$23</c15:f>
                      <c15:dlblFieldTableCache>
                        <c:ptCount val="1"/>
                        <c:pt idx="0">
                          <c:v>9.9</c:v>
                        </c:pt>
                      </c15:dlblFieldTableCache>
                    </c15:dlblFTEntry>
                  </c15:dlblFieldTable>
                  <c15:showDataLabelsRange val="0"/>
                </c:ext>
                <c:ext xmlns:c16="http://schemas.microsoft.com/office/drawing/2014/chart" uri="{C3380CC4-5D6E-409C-BE32-E72D297353CC}">
                  <c16:uniqueId val="{00000009-13FC-4007-8500-89C9D6DA9DAD}"/>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{C39815C7-8E7E-4EBC-9666-A10093F6BCBE}</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13FC-4007-8500-89C9D6DA9DAD}"/>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{073A433B-914B-4356-AD10-EA1873C56883}</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13FC-4007-8500-89C9D6DA9DAD}"/>
                </c:ext>
              </c:extLst>
            </c:dLbl>
            <c:dLbl>
              <c:idx val="12"/>
              <c:tx>
                <c:strRef>
                  <c:f>Daten_Diagramme!$D$26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{00A3562E-D102-4A2A-913F-98A5090F6B7C}</c15:txfldGUID>
                      <c15:f>Daten_Diagramme!$D$26</c15:f>
                      <c15:dlblFieldTableCache>
                        <c:ptCount val="1"/>
                        <c:pt idx="0">
                          <c:v>2.1</c:v>
                        </c:pt>
                      </c15:dlblFieldTableCache>
                    </c15:dlblFTEntry>
                  </c15:dlblFieldTable>
                  <c15:showDataLabelsRange val="0"/>
                </c:ext>
                <c:ext xmlns:c16="http://schemas.microsoft.com/office/drawing/2014/chart" uri="{C3380CC4-5D6E-409C-BE32-E72D297353CC}">
                  <c16:uniqueId val="{0000000C-13FC-4007-8500-89C9D6DA9DAD}"/>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{7A7BA4DC-E075-4650-A97C-5C36E6DFADD1}</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13FC-4007-8500-89C9D6DA9DAD}"/>
                </c:ext>
              </c:extLst>
            </c:dLbl>
            <c:dLbl>
              <c:idx val="14"/>
              <c:tx>
                <c:strRef>
                  <c:f>Daten_Diagramme!$D$28</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{25D73C96-EE4B-452B-BD6C-8ED53FD1E7D0}</c15:txfldGUID>
                      <c15:f>Daten_Diagramme!$D$28</c15:f>
                      <c15:dlblFieldTableCache>
                        <c:ptCount val="1"/>
                        <c:pt idx="0">
                          <c:v>14.8</c:v>
                        </c:pt>
                      </c15:dlblFieldTableCache>
                    </c15:dlblFTEntry>
                  </c15:dlblFieldTable>
                  <c15:showDataLabelsRange val="0"/>
                </c:ext>
                <c:ext xmlns:c16="http://schemas.microsoft.com/office/drawing/2014/chart" uri="{C3380CC4-5D6E-409C-BE32-E72D297353CC}">
                  <c16:uniqueId val="{0000000E-13FC-4007-8500-89C9D6DA9DAD}"/>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{90854824-D336-4A15-B951-242ABA9EF319}</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13FC-4007-8500-89C9D6DA9DAD}"/>
                </c:ext>
              </c:extLst>
            </c:dLbl>
            <c:dLbl>
              <c:idx val="16"/>
              <c:tx>
                <c:strRef>
                  <c:f>Daten_Diagramme!$D$30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{1198FF07-7679-4302-83C4-B51DB5E81687}</c15:txfldGUID>
                      <c15:f>Daten_Diagramme!$D$30</c15:f>
                      <c15:dlblFieldTableCache>
                        <c:ptCount val="1"/>
                        <c:pt idx="0">
                          <c:v>0.9</c:v>
                        </c:pt>
                      </c15:dlblFieldTableCache>
                    </c15:dlblFTEntry>
                  </c15:dlblFieldTable>
                  <c15:showDataLabelsRange val="0"/>
                </c:ext>
                <c:ext xmlns:c16="http://schemas.microsoft.com/office/drawing/2014/chart" uri="{C3380CC4-5D6E-409C-BE32-E72D297353CC}">
                  <c16:uniqueId val="{00000010-13FC-4007-8500-89C9D6DA9DAD}"/>
                </c:ext>
              </c:extLst>
            </c:dLbl>
            <c:dLbl>
              <c:idx val="17"/>
              <c:tx>
                <c:strRef>
                  <c:f>Daten_Diagramme!$D$31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{19BD5F2D-6156-4384-9E31-1A49317274F0}</c15:txfldGUID>
                      <c15:f>Daten_Diagramme!$D$31</c15:f>
                      <c15:dlblFieldTableCache>
                        <c:ptCount val="1"/>
                        <c:pt idx="0">
                          <c:v>4.9</c:v>
                        </c:pt>
                      </c15:dlblFieldTableCache>
                    </c15:dlblFTEntry>
                  </c15:dlblFieldTable>
                  <c15:showDataLabelsRange val="0"/>
                </c:ext>
                <c:ext xmlns:c16="http://schemas.microsoft.com/office/drawing/2014/chart" uri="{C3380CC4-5D6E-409C-BE32-E72D297353CC}">
                  <c16:uniqueId val="{00000011-13FC-4007-8500-89C9D6DA9DAD}"/>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{4465B264-1CB7-43A1-A5A2-CA7B1EE023D6}</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13FC-4007-8500-89C9D6DA9DAD}"/>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{400BD996-74DD-4797-91E2-7D3B74C8C225}</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13FC-4007-8500-89C9D6DA9DAD}"/>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{C3915E37-25CC-477A-9448-C76115671488}</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13FC-4007-8500-89C9D6DA9DA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{23A536E0-C3F0-4A95-B180-2B6551C3D947}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3FC-4007-8500-89C9D6DA9DA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{8D95B363-1AA8-43C1-8AC3-1511FD54C23B}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3FC-4007-8500-89C9D6DA9DAD}"/>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{2E28597A-984A-4400-9417-C3C6A980CFC7}</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13FC-4007-8500-89C9D6DA9DAD}"/>
                </c:ext>
              </c:extLst>
            </c:dLbl>
            <c:dLbl>
              <c:idx val="24"/>
              <c:layout>
                <c:manualLayout>
                  <c:x val="4.7769028871392123E-3"/>
                  <c:y val="-4.6876052205785108E-5"/>
                </c:manualLayout>
              </c:layout>
              <c:tx>
                <c:strRef>
                  <c:f>Daten_Diagramme!$D$38</c:f>
                  <c:strCache>
                    <c:ptCount val="1"/>
                    <c:pt idx="0">
                      <c:v>2.4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{21086706-50AD-4400-992C-DEE0C8ECEFF4}</c15:txfldGUID>
                      <c15:f>Daten_Diagramme!$D$38</c15:f>
                      <c15:dlblFieldTableCache>
                        <c:ptCount val="1"/>
                        <c:pt idx="0">
                          <c:v>2.4</c:v>
                        </c:pt>
                      </c15:dlblFieldTableCache>
                    </c15:dlblFTEntry>
                  </c15:dlblFieldTable>
                  <c15:showDataLabelsRange val="0"/>
                </c:ext>
                <c:ext xmlns:c16="http://schemas.microsoft.com/office/drawing/2014/chart" uri="{C3380CC4-5D6E-409C-BE32-E72D297353CC}">
                  <c16:uniqueId val="{00000018-13FC-4007-8500-89C9D6DA9DAD}"/>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{8FFA58AB-4F73-416E-9D64-0CE03D889604}</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13FC-4007-8500-89C9D6DA9DA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{90B90859-FD30-4297-8DCE-15BABCB5F2C3}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3FC-4007-8500-89C9D6DA9DA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{BE21608E-309D-475D-B04C-ED4CE197EB48}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3FC-4007-8500-89C9D6DA9DA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{0B6A2A87-0857-40F8-A5D0-C9356C6F160E}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3FC-4007-8500-89C9D6DA9DA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{8428E304-9C4E-4C7D-BB59-3653086F8C30}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3FC-4007-8500-89C9D6DA9DA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{51737EF5-ACEB-4763-AC81-0150DE8BBB71}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3FC-4007-8500-89C9D6DA9DAD}"/>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{8D521129-9816-42A6-82D4-1DCB85674014}</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13FC-4007-8500-89C9D6DA9DA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2.2772781265908706</c:v>
                </c:pt>
                <c:pt idx="1">
                  <c:v>1.1808118081180812</c:v>
                </c:pt>
                <c:pt idx="2">
                  <c:v>6.2698412698412698</c:v>
                </c:pt>
                <c:pt idx="3">
                  <c:v>1.9543973941368078</c:v>
                </c:pt>
                <c:pt idx="4">
                  <c:v>-0.33632286995515698</c:v>
                </c:pt>
                <c:pt idx="5">
                  <c:v>2.7118644067796609</c:v>
                </c:pt>
                <c:pt idx="6">
                  <c:v>8.2379862700228834</c:v>
                </c:pt>
                <c:pt idx="7">
                  <c:v>1.8284106891701828</c:v>
                </c:pt>
                <c:pt idx="8">
                  <c:v>-0.52919233104884189</c:v>
                </c:pt>
                <c:pt idx="9">
                  <c:v>9.8875351452671048</c:v>
                </c:pt>
                <c:pt idx="10">
                  <c:v>0.97042513863216262</c:v>
                </c:pt>
                <c:pt idx="11">
                  <c:v>0</c:v>
                </c:pt>
                <c:pt idx="12">
                  <c:v>2.1235521235521237</c:v>
                </c:pt>
                <c:pt idx="13">
                  <c:v>2.3852116875372689</c:v>
                </c:pt>
                <c:pt idx="14">
                  <c:v>14.803921568627452</c:v>
                </c:pt>
                <c:pt idx="15">
                  <c:v>0</c:v>
                </c:pt>
                <c:pt idx="16">
                  <c:v>0.91775503000352987</c:v>
                </c:pt>
                <c:pt idx="17">
                  <c:v>4.9128367670364499</c:v>
                </c:pt>
                <c:pt idx="18">
                  <c:v>2.7692934229281208</c:v>
                </c:pt>
                <c:pt idx="19">
                  <c:v>1.7662764428013966</c:v>
                </c:pt>
                <c:pt idx="20">
                  <c:v>2.3016851623510068</c:v>
                </c:pt>
                <c:pt idx="21">
                  <c:v>0</c:v>
                </c:pt>
                <c:pt idx="23">
                  <c:v>1.1808118081180812</c:v>
                </c:pt>
                <c:pt idx="24">
                  <c:v>2.3859584971203951</c:v>
                </c:pt>
                <c:pt idx="25">
                  <c:v>2.2836435371815766</c:v>
                </c:pt>
              </c:numCache>
            </c:numRef>
          </c:val>
          <c:extLst>
            <c:ext xmlns:c16="http://schemas.microsoft.com/office/drawing/2014/chart" uri="{C3380CC4-5D6E-409C-BE32-E72D297353CC}">
              <c16:uniqueId val="{00000020-13FC-4007-8500-89C9D6DA9DA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{39AFEC05-01D0-453D-90D1-24997F58BF2D}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3FC-4007-8500-89C9D6DA9DA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{A79BD62D-70EF-41CF-91F4-83E043144C00}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3FC-4007-8500-89C9D6DA9DA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{DB0DD265-9BFC-46B0-9DC0-3DEE48B6DE57}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3FC-4007-8500-89C9D6DA9DA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{A271B812-5F6D-4AE8-9A2D-F134FE945C6E}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3FC-4007-8500-89C9D6DA9DA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{67A6A3F3-EB1C-4C7E-BF4E-302B9505C99A}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3FC-4007-8500-89C9D6DA9DA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{3E9A34D8-1193-4E88-BE03-805CCF896956}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3FC-4007-8500-89C9D6DA9DA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{F92C8A15-9D04-4454-B419-CAD043619FCF}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3FC-4007-8500-89C9D6DA9DA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{5A5E5335-16F5-408B-80EA-91A29A2B58C6}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3FC-4007-8500-89C9D6DA9DA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{E690015D-CFE5-4EFA-A933-4B114E526C13}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3FC-4007-8500-89C9D6DA9DA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{356168A3-E310-43E1-848A-EF1202E035E4}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3FC-4007-8500-89C9D6DA9DA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{53D7D6FD-5BC9-42B0-8885-4F023A97E930}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3FC-4007-8500-89C9D6DA9DA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{2265729E-F37D-4E27-A34B-CDC2CBA40F03}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3FC-4007-8500-89C9D6DA9DA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{7B878389-1CD1-4461-A542-300729D14534}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3FC-4007-8500-89C9D6DA9DA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{77D81C0E-516A-44B4-9863-DD9D12975244}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3FC-4007-8500-89C9D6DA9DA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{606715B5-2667-4D98-8F0C-AD5A703ADE2E}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3FC-4007-8500-89C9D6DA9DA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{2551BBE3-7330-4D4B-9AC5-F82FD774C1F0}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3FC-4007-8500-89C9D6DA9DA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{0B99A3CB-0F42-44AB-8A86-F7AB91F44227}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3FC-4007-8500-89C9D6DA9DA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{40DF1AC0-C328-4CE6-A43D-300C9F27F2A9}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3FC-4007-8500-89C9D6DA9DA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{04EAE0A5-879D-4C3A-A040-771B8BA8724C}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3FC-4007-8500-89C9D6DA9DA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{46040FFC-C1DC-41E1-A9BB-3ED7CFFCE88C}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3FC-4007-8500-89C9D6DA9DA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{197A6063-7A89-47EF-B13F-8C469AAA6671}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3FC-4007-8500-89C9D6DA9DA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{67A609A6-ECF6-4E0E-9BF6-1C16CD783DF8}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3FC-4007-8500-89C9D6DA9DA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{F9C8D443-F949-4945-9BA7-4B880BFACD1A}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3FC-4007-8500-89C9D6DA9DA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{B41D1E5B-B487-4749-A5EC-D1BE025B375E}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3FC-4007-8500-89C9D6DA9DA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{83A06D19-49C1-43F7-84F5-FE60AEC7779F}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3FC-4007-8500-89C9D6DA9DA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{3A69E901-FA74-45D2-8957-AE50D8D382AA}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3FC-4007-8500-89C9D6DA9DA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{4E1CC671-4C53-4BBF-A695-D16836AB9419}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3FC-4007-8500-89C9D6DA9DA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{732A328E-095B-4D79-80EC-AFB0EC122005}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3FC-4007-8500-89C9D6DA9DA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{6AF7925F-FA3F-4A56-A5A5-8A03B8C1A2D8}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3FC-4007-8500-89C9D6DA9DA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{A71D84BB-3501-4545-AAFA-248712369730}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3FC-4007-8500-89C9D6DA9DA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{B22C6551-368B-4179-BF06-F3C6F87CD62D}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3FC-4007-8500-89C9D6DA9DA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{10CA8DDF-BFC8-423E-8E02-5568A92D9415}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3FC-4007-8500-89C9D6DA9DA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3FC-4007-8500-89C9D6DA9DA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3FC-4007-8500-89C9D6DA9DA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{73234AEC-E1C5-4C28-B8C7-1AF714377D82}</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430A-4165-83D0-D329A1A1D3EC}"/>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{D3AAD9C9-7418-49B4-AC75-B89F9EBFC2F3}</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430A-4165-83D0-D329A1A1D3EC}"/>
                </c:ext>
              </c:extLst>
            </c:dLbl>
            <c:dLbl>
              <c:idx val="2"/>
              <c:tx>
                <c:strRef>
                  <c:f>Daten_Diagramme!$E$16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{91D458D0-4FF4-43A7-9ABF-329C46894076}</c15:txfldGUID>
                      <c15:f>Daten_Diagramme!$E$16</c15:f>
                      <c15:dlblFieldTableCache>
                        <c:ptCount val="1"/>
                        <c:pt idx="0">
                          <c:v>-3.1</c:v>
                        </c:pt>
                      </c15:dlblFieldTableCache>
                    </c15:dlblFTEntry>
                  </c15:dlblFieldTable>
                  <c15:showDataLabelsRange val="0"/>
                </c:ext>
                <c:ext xmlns:c16="http://schemas.microsoft.com/office/drawing/2014/chart" uri="{C3380CC4-5D6E-409C-BE32-E72D297353CC}">
                  <c16:uniqueId val="{00000002-430A-4165-83D0-D329A1A1D3EC}"/>
                </c:ext>
              </c:extLst>
            </c:dLbl>
            <c:dLbl>
              <c:idx val="3"/>
              <c:tx>
                <c:strRef>
                  <c:f>Daten_Diagramme!$E$17</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{E44CA9E8-75CD-4C7F-8021-485568999492}</c15:txfldGUID>
                      <c15:f>Daten_Diagramme!$E$17</c15:f>
                      <c15:dlblFieldTableCache>
                        <c:ptCount val="1"/>
                        <c:pt idx="0">
                          <c:v>9.6</c:v>
                        </c:pt>
                      </c15:dlblFieldTableCache>
                    </c15:dlblFTEntry>
                  </c15:dlblFieldTable>
                  <c15:showDataLabelsRange val="0"/>
                </c:ext>
                <c:ext xmlns:c16="http://schemas.microsoft.com/office/drawing/2014/chart" uri="{C3380CC4-5D6E-409C-BE32-E72D297353CC}">
                  <c16:uniqueId val="{00000003-430A-4165-83D0-D329A1A1D3EC}"/>
                </c:ext>
              </c:extLst>
            </c:dLbl>
            <c:dLbl>
              <c:idx val="4"/>
              <c:tx>
                <c:strRef>
                  <c:f>Daten_Diagramme!$E$18</c:f>
                  <c:strCache>
                    <c:ptCount val="1"/>
                    <c:pt idx="0">
                      <c:v>19.1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{B7414D87-16F8-4F4E-8343-0A18DE409880}</c15:txfldGUID>
                      <c15:f>Daten_Diagramme!$E$18</c15:f>
                      <c15:dlblFieldTableCache>
                        <c:ptCount val="1"/>
                        <c:pt idx="0">
                          <c:v>19.1</c:v>
                        </c:pt>
                      </c15:dlblFieldTableCache>
                    </c15:dlblFTEntry>
                  </c15:dlblFieldTable>
                  <c15:showDataLabelsRange val="0"/>
                </c:ext>
                <c:ext xmlns:c16="http://schemas.microsoft.com/office/drawing/2014/chart" uri="{C3380CC4-5D6E-409C-BE32-E72D297353CC}">
                  <c16:uniqueId val="{00000004-430A-4165-83D0-D329A1A1D3EC}"/>
                </c:ext>
              </c:extLst>
            </c:dLbl>
            <c:dLbl>
              <c:idx val="5"/>
              <c:tx>
                <c:strRef>
                  <c:f>Daten_Diagramme!$E$19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{390EAA64-4B38-4553-9028-E80AD299796B}</c15:txfldGUID>
                      <c15:f>Daten_Diagramme!$E$19</c15:f>
                      <c15:dlblFieldTableCache>
                        <c:ptCount val="1"/>
                        <c:pt idx="0">
                          <c:v>1.7</c:v>
                        </c:pt>
                      </c15:dlblFieldTableCache>
                    </c15:dlblFTEntry>
                  </c15:dlblFieldTable>
                  <c15:showDataLabelsRange val="0"/>
                </c:ext>
                <c:ext xmlns:c16="http://schemas.microsoft.com/office/drawing/2014/chart" uri="{C3380CC4-5D6E-409C-BE32-E72D297353CC}">
                  <c16:uniqueId val="{00000005-430A-4165-83D0-D329A1A1D3EC}"/>
                </c:ext>
              </c:extLst>
            </c:dLbl>
            <c:dLbl>
              <c:idx val="6"/>
              <c:tx>
                <c:strRef>
                  <c:f>Daten_Diagramme!$E$20</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{44C830E6-FD6F-49E9-B76D-F29DF0594DDA}</c15:txfldGUID>
                      <c15:f>Daten_Diagramme!$E$20</c15:f>
                      <c15:dlblFieldTableCache>
                        <c:ptCount val="1"/>
                        <c:pt idx="0">
                          <c:v>13.8</c:v>
                        </c:pt>
                      </c15:dlblFieldTableCache>
                    </c15:dlblFTEntry>
                  </c15:dlblFieldTable>
                  <c15:showDataLabelsRange val="0"/>
                </c:ext>
                <c:ext xmlns:c16="http://schemas.microsoft.com/office/drawing/2014/chart" uri="{C3380CC4-5D6E-409C-BE32-E72D297353CC}">
                  <c16:uniqueId val="{00000006-430A-4165-83D0-D329A1A1D3EC}"/>
                </c:ext>
              </c:extLst>
            </c:dLbl>
            <c:dLbl>
              <c:idx val="7"/>
              <c:tx>
                <c:strRef>
                  <c:f>Daten_Diagramme!$E$21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{27DA369C-1439-446B-A093-9DBADFD1DCE5}</c15:txfldGUID>
                      <c15:f>Daten_Diagramme!$E$21</c15:f>
                      <c15:dlblFieldTableCache>
                        <c:ptCount val="1"/>
                        <c:pt idx="0">
                          <c:v>4.5</c:v>
                        </c:pt>
                      </c15:dlblFieldTableCache>
                    </c15:dlblFTEntry>
                  </c15:dlblFieldTable>
                  <c15:showDataLabelsRange val="0"/>
                </c:ext>
                <c:ext xmlns:c16="http://schemas.microsoft.com/office/drawing/2014/chart" uri="{C3380CC4-5D6E-409C-BE32-E72D297353CC}">
                  <c16:uniqueId val="{00000007-430A-4165-83D0-D329A1A1D3EC}"/>
                </c:ext>
              </c:extLst>
            </c:dLbl>
            <c:dLbl>
              <c:idx val="8"/>
              <c:tx>
                <c:strRef>
                  <c:f>Daten_Diagramme!$E$22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{C44BB321-43F1-44AD-8030-47EB4FC039BE}</c15:txfldGUID>
                      <c15:f>Daten_Diagramme!$E$22</c15:f>
                      <c15:dlblFieldTableCache>
                        <c:ptCount val="1"/>
                        <c:pt idx="0">
                          <c:v>-4.0</c:v>
                        </c:pt>
                      </c15:dlblFieldTableCache>
                    </c15:dlblFTEntry>
                  </c15:dlblFieldTable>
                  <c15:showDataLabelsRange val="0"/>
                </c:ext>
                <c:ext xmlns:c16="http://schemas.microsoft.com/office/drawing/2014/chart" uri="{C3380CC4-5D6E-409C-BE32-E72D297353CC}">
                  <c16:uniqueId val="{00000008-430A-4165-83D0-D329A1A1D3EC}"/>
                </c:ext>
              </c:extLst>
            </c:dLbl>
            <c:dLbl>
              <c:idx val="9"/>
              <c:tx>
                <c:strRef>
                  <c:f>Daten_Diagramme!$E$23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{CB844B08-3041-4111-99DD-F332E7EA9BCD}</c15:txfldGUID>
                      <c15:f>Daten_Diagramme!$E$23</c15:f>
                      <c15:dlblFieldTableCache>
                        <c:ptCount val="1"/>
                        <c:pt idx="0">
                          <c:v>-5.7</c:v>
                        </c:pt>
                      </c15:dlblFieldTableCache>
                    </c15:dlblFTEntry>
                  </c15:dlblFieldTable>
                  <c15:showDataLabelsRange val="0"/>
                </c:ext>
                <c:ext xmlns:c16="http://schemas.microsoft.com/office/drawing/2014/chart" uri="{C3380CC4-5D6E-409C-BE32-E72D297353CC}">
                  <c16:uniqueId val="{00000009-430A-4165-83D0-D329A1A1D3EC}"/>
                </c:ext>
              </c:extLst>
            </c:dLbl>
            <c:dLbl>
              <c:idx val="10"/>
              <c:tx>
                <c:strRef>
                  <c:f>Daten_Diagramme!$E$24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{FD963B75-3EFD-4E12-B8FE-0388308F50C7}</c15:txfldGUID>
                      <c15:f>Daten_Diagramme!$E$24</c15:f>
                      <c15:dlblFieldTableCache>
                        <c:ptCount val="1"/>
                        <c:pt idx="0">
                          <c:v>-8.1</c:v>
                        </c:pt>
                      </c15:dlblFieldTableCache>
                    </c15:dlblFTEntry>
                  </c15:dlblFieldTable>
                  <c15:showDataLabelsRange val="0"/>
                </c:ext>
                <c:ext xmlns:c16="http://schemas.microsoft.com/office/drawing/2014/chart" uri="{C3380CC4-5D6E-409C-BE32-E72D297353CC}">
                  <c16:uniqueId val="{0000000A-430A-4165-83D0-D329A1A1D3EC}"/>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{61F50412-9798-45CD-8D6E-C9486040E912}</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430A-4165-83D0-D329A1A1D3EC}"/>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{6F21AC0D-08D2-410B-96A9-60631CE582E2}</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430A-4165-83D0-D329A1A1D3EC}"/>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{091E4B3D-9581-46FD-A8D0-507F9F8A2667}</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430A-4165-83D0-D329A1A1D3EC}"/>
                </c:ext>
              </c:extLst>
            </c:dLbl>
            <c:dLbl>
              <c:idx val="14"/>
              <c:tx>
                <c:strRef>
                  <c:f>Daten_Diagramme!$E$28</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{D122EBDD-0684-465F-B087-D9A072A6B6C6}</c15:txfldGUID>
                      <c15:f>Daten_Diagramme!$E$28</c15:f>
                      <c15:dlblFieldTableCache>
                        <c:ptCount val="1"/>
                        <c:pt idx="0">
                          <c:v>-9.9</c:v>
                        </c:pt>
                      </c15:dlblFieldTableCache>
                    </c15:dlblFTEntry>
                  </c15:dlblFieldTable>
                  <c15:showDataLabelsRange val="0"/>
                </c:ext>
                <c:ext xmlns:c16="http://schemas.microsoft.com/office/drawing/2014/chart" uri="{C3380CC4-5D6E-409C-BE32-E72D297353CC}">
                  <c16:uniqueId val="{0000000E-430A-4165-83D0-D329A1A1D3EC}"/>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{79D6BAD2-03CC-400C-AC1A-0370310FB1FC}</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430A-4165-83D0-D329A1A1D3EC}"/>
                </c:ext>
              </c:extLst>
            </c:dLbl>
            <c:dLbl>
              <c:idx val="16"/>
              <c:tx>
                <c:strRef>
                  <c:f>Daten_Diagramme!$E$30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{89747303-057A-4FB1-AFFB-8C0F11964A57}</c15:txfldGUID>
                      <c15:f>Daten_Diagramme!$E$30</c15:f>
                      <c15:dlblFieldTableCache>
                        <c:ptCount val="1"/>
                        <c:pt idx="0">
                          <c:v>4.0</c:v>
                        </c:pt>
                      </c15:dlblFieldTableCache>
                    </c15:dlblFTEntry>
                  </c15:dlblFieldTable>
                  <c15:showDataLabelsRange val="0"/>
                </c:ext>
                <c:ext xmlns:c16="http://schemas.microsoft.com/office/drawing/2014/chart" uri="{C3380CC4-5D6E-409C-BE32-E72D297353CC}">
                  <c16:uniqueId val="{00000010-430A-4165-83D0-D329A1A1D3EC}"/>
                </c:ext>
              </c:extLst>
            </c:dLbl>
            <c:dLbl>
              <c:idx val="17"/>
              <c:tx>
                <c:strRef>
                  <c:f>Daten_Diagramme!$E$31</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{DAE0031F-4715-4DE9-9B5F-2C923C5E27EB}</c15:txfldGUID>
                      <c15:f>Daten_Diagramme!$E$31</c15:f>
                      <c15:dlblFieldTableCache>
                        <c:ptCount val="1"/>
                        <c:pt idx="0">
                          <c:v>-7.6</c:v>
                        </c:pt>
                      </c15:dlblFieldTableCache>
                    </c15:dlblFTEntry>
                  </c15:dlblFieldTable>
                  <c15:showDataLabelsRange val="0"/>
                </c:ext>
                <c:ext xmlns:c16="http://schemas.microsoft.com/office/drawing/2014/chart" uri="{C3380CC4-5D6E-409C-BE32-E72D297353CC}">
                  <c16:uniqueId val="{00000011-430A-4165-83D0-D329A1A1D3EC}"/>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{FF23CDEE-D632-48F6-9945-56D059A936D9}</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430A-4165-83D0-D329A1A1D3EC}"/>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{6D2D4860-FF3A-448A-8CE4-7B435F09FAE4}</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430A-4165-83D0-D329A1A1D3EC}"/>
                </c:ext>
              </c:extLst>
            </c:dLbl>
            <c:dLbl>
              <c:idx val="20"/>
              <c:tx>
                <c:strRef>
                  <c:f>Daten_Diagramme!$E$34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{B224F918-EF05-47EB-8E04-9D2A7198E22B}</c15:txfldGUID>
                      <c15:f>Daten_Diagramme!$E$34</c15:f>
                      <c15:dlblFieldTableCache>
                        <c:ptCount val="1"/>
                        <c:pt idx="0">
                          <c:v>2.8</c:v>
                        </c:pt>
                      </c15:dlblFieldTableCache>
                    </c15:dlblFTEntry>
                  </c15:dlblFieldTable>
                  <c15:showDataLabelsRange val="0"/>
                </c:ext>
                <c:ext xmlns:c16="http://schemas.microsoft.com/office/drawing/2014/chart" uri="{C3380CC4-5D6E-409C-BE32-E72D297353CC}">
                  <c16:uniqueId val="{00000014-430A-4165-83D0-D329A1A1D3E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{2B941F88-6D78-48FC-83D7-77E8D952CF13}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30A-4165-83D0-D329A1A1D3E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{423546A3-F84B-4AA7-83D8-D4ECF8E78DE3}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30A-4165-83D0-D329A1A1D3EC}"/>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{F8D4782A-5DDE-4310-8C3A-EEC4CB2004B5}</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430A-4165-83D0-D329A1A1D3EC}"/>
                </c:ext>
              </c:extLst>
            </c:dLbl>
            <c:dLbl>
              <c:idx val="24"/>
              <c:tx>
                <c:strRef>
                  <c:f>Daten_Diagramme!$E$38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{5BB87869-1E51-4911-9395-5E7DCDE3D908}</c15:txfldGUID>
                      <c15:f>Daten_Diagramme!$E$38</c15:f>
                      <c15:dlblFieldTableCache>
                        <c:ptCount val="1"/>
                        <c:pt idx="0">
                          <c:v>5.2</c:v>
                        </c:pt>
                      </c15:dlblFieldTableCache>
                    </c15:dlblFTEntry>
                  </c15:dlblFieldTable>
                  <c15:showDataLabelsRange val="0"/>
                </c:ext>
                <c:ext xmlns:c16="http://schemas.microsoft.com/office/drawing/2014/chart" uri="{C3380CC4-5D6E-409C-BE32-E72D297353CC}">
                  <c16:uniqueId val="{00000018-430A-4165-83D0-D329A1A1D3EC}"/>
                </c:ext>
              </c:extLst>
            </c:dLbl>
            <c:dLbl>
              <c:idx val="25"/>
              <c:tx>
                <c:strRef>
                  <c:f>Daten_Diagramme!$E$39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{F0489F3F-023D-4015-A6B2-2DE6D8A265B9}</c15:txfldGUID>
                      <c15:f>Daten_Diagramme!$E$39</c15:f>
                      <c15:dlblFieldTableCache>
                        <c:ptCount val="1"/>
                        <c:pt idx="0">
                          <c:v>-3.8</c:v>
                        </c:pt>
                      </c15:dlblFieldTableCache>
                    </c15:dlblFTEntry>
                  </c15:dlblFieldTable>
                  <c15:showDataLabelsRange val="0"/>
                </c:ext>
                <c:ext xmlns:c16="http://schemas.microsoft.com/office/drawing/2014/chart" uri="{C3380CC4-5D6E-409C-BE32-E72D297353CC}">
                  <c16:uniqueId val="{00000019-430A-4165-83D0-D329A1A1D3E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{F5D8A8FD-17D6-4169-BD99-FA12A7F57F7F}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30A-4165-83D0-D329A1A1D3E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{C6DDF4F0-16FE-4C6B-93E6-5867F730DE33}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30A-4165-83D0-D329A1A1D3E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{59C9FED4-405A-4B57-A989-742CBB0CDC22}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30A-4165-83D0-D329A1A1D3E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{72460791-822A-4DAC-A042-AAEFFD6003B1}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30A-4165-83D0-D329A1A1D3E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{029E1D17-CFD9-4E39-9034-AF6DC2240A3A}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30A-4165-83D0-D329A1A1D3EC}"/>
                </c:ext>
              </c:extLst>
            </c:dLbl>
            <c:dLbl>
              <c:idx val="31"/>
              <c:tx>
                <c:strRef>
                  <c:f>Daten_Diagramme!$E$45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{E1FE633D-601D-49CC-845A-473528805DBC}</c15:txfldGUID>
                      <c15:f>Daten_Diagramme!$E$45</c15:f>
                      <c15:dlblFieldTableCache>
                        <c:ptCount val="1"/>
                        <c:pt idx="0">
                          <c:v>-3.8</c:v>
                        </c:pt>
                      </c15:dlblFieldTableCache>
                    </c15:dlblFTEntry>
                  </c15:dlblFieldTable>
                  <c15:showDataLabelsRange val="0"/>
                </c:ext>
                <c:ext xmlns:c16="http://schemas.microsoft.com/office/drawing/2014/chart" uri="{C3380CC4-5D6E-409C-BE32-E72D297353CC}">
                  <c16:uniqueId val="{0000001F-430A-4165-83D0-D329A1A1D3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-2.5971000989926045</c:v>
                </c:pt>
                <c:pt idx="1">
                  <c:v>2.5450689289501591</c:v>
                </c:pt>
                <c:pt idx="2">
                  <c:v>-3.125</c:v>
                </c:pt>
                <c:pt idx="3">
                  <c:v>9.6085409252669045</c:v>
                </c:pt>
                <c:pt idx="4">
                  <c:v>19.138755980861244</c:v>
                </c:pt>
                <c:pt idx="5">
                  <c:v>1.7361111111111112</c:v>
                </c:pt>
                <c:pt idx="6">
                  <c:v>13.846153846153847</c:v>
                </c:pt>
                <c:pt idx="7">
                  <c:v>4.4917257683215128</c:v>
                </c:pt>
                <c:pt idx="8">
                  <c:v>-4.0360136603539276</c:v>
                </c:pt>
                <c:pt idx="9">
                  <c:v>-5.6955093099671412</c:v>
                </c:pt>
                <c:pt idx="10">
                  <c:v>-8.0710955710955705</c:v>
                </c:pt>
                <c:pt idx="11">
                  <c:v>0</c:v>
                </c:pt>
                <c:pt idx="12">
                  <c:v>0</c:v>
                </c:pt>
                <c:pt idx="13">
                  <c:v>-1.7325017325017324</c:v>
                </c:pt>
                <c:pt idx="14">
                  <c:v>-9.9271402550091068</c:v>
                </c:pt>
                <c:pt idx="15">
                  <c:v>0</c:v>
                </c:pt>
                <c:pt idx="16">
                  <c:v>4.0241448692152915</c:v>
                </c:pt>
                <c:pt idx="17">
                  <c:v>-7.6388888888888893</c:v>
                </c:pt>
                <c:pt idx="18">
                  <c:v>0.24479804161566707</c:v>
                </c:pt>
                <c:pt idx="19">
                  <c:v>1.2345679012345678</c:v>
                </c:pt>
                <c:pt idx="20">
                  <c:v>2.8344671201814058</c:v>
                </c:pt>
                <c:pt idx="21">
                  <c:v>0</c:v>
                </c:pt>
                <c:pt idx="23">
                  <c:v>2.5450689289501591</c:v>
                </c:pt>
                <c:pt idx="24">
                  <c:v>5.208333333333333</c:v>
                </c:pt>
                <c:pt idx="25">
                  <c:v>-3.8021511269438926</c:v>
                </c:pt>
              </c:numCache>
            </c:numRef>
          </c:val>
          <c:extLst>
            <c:ext xmlns:c16="http://schemas.microsoft.com/office/drawing/2014/chart" uri="{C3380CC4-5D6E-409C-BE32-E72D297353CC}">
              <c16:uniqueId val="{00000020-430A-4165-83D0-D329A1A1D3E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{55A7B392-B52B-40A5-B694-5860C28A5CF9}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30A-4165-83D0-D329A1A1D3E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{72529561-390B-4D23-9509-BC551D941F66}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30A-4165-83D0-D329A1A1D3E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{2EDE7CE5-DB44-48EA-B4CA-92331A3DF088}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30A-4165-83D0-D329A1A1D3E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{08904FBB-DCC8-4CC9-9A68-975B1C075462}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30A-4165-83D0-D329A1A1D3E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{0564E297-6A3F-4804-B217-29C22284345D}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30A-4165-83D0-D329A1A1D3E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{13B662C6-B812-458D-BB94-87E874767510}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30A-4165-83D0-D329A1A1D3E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{3F5876E6-9469-47CD-905A-97AE008291EB}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30A-4165-83D0-D329A1A1D3E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{0B0E4943-C1E3-4283-9979-CDA8D68FDADB}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30A-4165-83D0-D329A1A1D3E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{08CE3A9F-CED2-40A8-8DF9-44BFCFA7F90D}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30A-4165-83D0-D329A1A1D3E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{914C19CD-F64A-4A16-BDB2-258F3532460F}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30A-4165-83D0-D329A1A1D3E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{2C7B5C86-2B74-473C-BA95-222A8F244739}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30A-4165-83D0-D329A1A1D3E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{8A5B9FF8-5013-4B29-8B1A-60E5AD3E6508}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30A-4165-83D0-D329A1A1D3E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{BB65195B-B89C-4065-BB3C-8ADB37034F3A}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30A-4165-83D0-D329A1A1D3E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{514504A7-9579-4723-BEE3-C1AC09AB1278}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30A-4165-83D0-D329A1A1D3E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{999826B7-60FD-4E9D-AA9C-B28F2A2C9CFA}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30A-4165-83D0-D329A1A1D3E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{6CF2C853-8ABC-4C64-AEB8-3FFFB390FDBD}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30A-4165-83D0-D329A1A1D3E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{C8598672-CF5A-4F44-9BC7-FC35E5A8E370}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30A-4165-83D0-D329A1A1D3E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{413E3087-9345-4890-A8C4-8E7282F658A8}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30A-4165-83D0-D329A1A1D3E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{1A709102-C946-49A4-871B-C40F6D9AC3AD}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30A-4165-83D0-D329A1A1D3E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{6A18CE48-16F4-4AFC-B22A-70DA2FE52852}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30A-4165-83D0-D329A1A1D3E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{01501C39-52E2-4DE5-9A24-DD64FC28C3C2}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30A-4165-83D0-D329A1A1D3E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{DEA6E8DB-0575-4D38-A270-733887749286}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30A-4165-83D0-D329A1A1D3E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{F44E9870-F3DE-49FA-98DA-69B1C533D712}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30A-4165-83D0-D329A1A1D3E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{70F8E3AB-99EE-46F5-8CC7-C7F7B66DDEAE}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30A-4165-83D0-D329A1A1D3E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{6CE614D1-2932-49C6-8BCD-202F8AF87572}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30A-4165-83D0-D329A1A1D3E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{607D1E0B-E022-4092-B607-257A46D361AD}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30A-4165-83D0-D329A1A1D3E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{997B039C-2B92-44F9-BE19-FEC8D4FEE837}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30A-4165-83D0-D329A1A1D3E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{5ADE4565-4EBE-48C0-8DB6-F181BC319B5B}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30A-4165-83D0-D329A1A1D3E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{0A325984-F78B-4E98-BB8A-418F394143AD}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30A-4165-83D0-D329A1A1D3E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{42425A15-7DD0-4C38-A8DA-79235E754C22}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30A-4165-83D0-D329A1A1D3E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{EF4F5050-78D9-45C2-B617-C267F70AE686}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30A-4165-83D0-D329A1A1D3E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{25B0BC5D-600D-40AB-AF71-DA59F8E0AA61}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30A-4165-83D0-D329A1A1D3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30A-4165-83D0-D329A1A1D3E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30A-4165-83D0-D329A1A1D3E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{DDF3EAD0-82DE-4D0A-A50A-EA826138C885}</c15:txfldGUID>
                      <c15:f>Diagramm!$I$46</c15:f>
                      <c15:dlblFieldTableCache>
                        <c:ptCount val="1"/>
                      </c15:dlblFieldTableCache>
                    </c15:dlblFTEntry>
                  </c15:dlblFieldTable>
                  <c15:showDataLabelsRange val="0"/>
                </c:ext>
                <c:ext xmlns:c16="http://schemas.microsoft.com/office/drawing/2014/chart" uri="{C3380CC4-5D6E-409C-BE32-E72D297353CC}">
                  <c16:uniqueId val="{00000000-AE8D-4256-8878-B3A51EE87AA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{B52CC66B-40BC-4CAD-B89C-6325FE3241DC}</c15:txfldGUID>
                      <c15:f>Diagramm!$I$47</c15:f>
                      <c15:dlblFieldTableCache>
                        <c:ptCount val="1"/>
                      </c15:dlblFieldTableCache>
                    </c15:dlblFTEntry>
                  </c15:dlblFieldTable>
                  <c15:showDataLabelsRange val="0"/>
                </c:ext>
                <c:ext xmlns:c16="http://schemas.microsoft.com/office/drawing/2014/chart" uri="{C3380CC4-5D6E-409C-BE32-E72D297353CC}">
                  <c16:uniqueId val="{00000001-AE8D-4256-8878-B3A51EE87AA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{0A6658C3-A19A-4689-AEF8-F2254A9A08A4}</c15:txfldGUID>
                      <c15:f>Diagramm!$I$48</c15:f>
                      <c15:dlblFieldTableCache>
                        <c:ptCount val="1"/>
                      </c15:dlblFieldTableCache>
                    </c15:dlblFTEntry>
                  </c15:dlblFieldTable>
                  <c15:showDataLabelsRange val="0"/>
                </c:ext>
                <c:ext xmlns:c16="http://schemas.microsoft.com/office/drawing/2014/chart" uri="{C3380CC4-5D6E-409C-BE32-E72D297353CC}">
                  <c16:uniqueId val="{00000002-AE8D-4256-8878-B3A51EE87AA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{3A8A51CD-A452-4D16-9AD8-72B03D3190DA}</c15:txfldGUID>
                      <c15:f>Diagramm!$I$49</c15:f>
                      <c15:dlblFieldTableCache>
                        <c:ptCount val="1"/>
                      </c15:dlblFieldTableCache>
                    </c15:dlblFTEntry>
                  </c15:dlblFieldTable>
                  <c15:showDataLabelsRange val="0"/>
                </c:ext>
                <c:ext xmlns:c16="http://schemas.microsoft.com/office/drawing/2014/chart" uri="{C3380CC4-5D6E-409C-BE32-E72D297353CC}">
                  <c16:uniqueId val="{00000003-AE8D-4256-8878-B3A51EE87AA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{238721CE-567A-40AA-896A-3C289218DE4E}</c15:txfldGUID>
                      <c15:f>Diagramm!$I$50</c15:f>
                      <c15:dlblFieldTableCache>
                        <c:ptCount val="1"/>
                      </c15:dlblFieldTableCache>
                    </c15:dlblFTEntry>
                  </c15:dlblFieldTable>
                  <c15:showDataLabelsRange val="0"/>
                </c:ext>
                <c:ext xmlns:c16="http://schemas.microsoft.com/office/drawing/2014/chart" uri="{C3380CC4-5D6E-409C-BE32-E72D297353CC}">
                  <c16:uniqueId val="{00000004-AE8D-4256-8878-B3A51EE87AA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{5B56DEF7-8A4F-4469-9F2F-01E505274CB3}</c15:txfldGUID>
                      <c15:f>Diagramm!$I$51</c15:f>
                      <c15:dlblFieldTableCache>
                        <c:ptCount val="1"/>
                      </c15:dlblFieldTableCache>
                    </c15:dlblFTEntry>
                  </c15:dlblFieldTable>
                  <c15:showDataLabelsRange val="0"/>
                </c:ext>
                <c:ext xmlns:c16="http://schemas.microsoft.com/office/drawing/2014/chart" uri="{C3380CC4-5D6E-409C-BE32-E72D297353CC}">
                  <c16:uniqueId val="{00000005-AE8D-4256-8878-B3A51EE87AA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{5D8ABBFB-1F05-494E-8B8F-4B43D3EBED65}</c15:txfldGUID>
                      <c15:f>Diagramm!$I$52</c15:f>
                      <c15:dlblFieldTableCache>
                        <c:ptCount val="1"/>
                      </c15:dlblFieldTableCache>
                    </c15:dlblFTEntry>
                  </c15:dlblFieldTable>
                  <c15:showDataLabelsRange val="0"/>
                </c:ext>
                <c:ext xmlns:c16="http://schemas.microsoft.com/office/drawing/2014/chart" uri="{C3380CC4-5D6E-409C-BE32-E72D297353CC}">
                  <c16:uniqueId val="{00000006-AE8D-4256-8878-B3A51EE87AA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{932F32D8-8733-4782-8C9F-67963B32C280}</c15:txfldGUID>
                      <c15:f>Diagramm!$I$53</c15:f>
                      <c15:dlblFieldTableCache>
                        <c:ptCount val="1"/>
                      </c15:dlblFieldTableCache>
                    </c15:dlblFTEntry>
                  </c15:dlblFieldTable>
                  <c15:showDataLabelsRange val="0"/>
                </c:ext>
                <c:ext xmlns:c16="http://schemas.microsoft.com/office/drawing/2014/chart" uri="{C3380CC4-5D6E-409C-BE32-E72D297353CC}">
                  <c16:uniqueId val="{00000007-AE8D-4256-8878-B3A51EE87AA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{CF80EA03-DB12-4EFA-BB57-32387903A900}</c15:txfldGUID>
                      <c15:f>Diagramm!$I$54</c15:f>
                      <c15:dlblFieldTableCache>
                        <c:ptCount val="1"/>
                      </c15:dlblFieldTableCache>
                    </c15:dlblFTEntry>
                  </c15:dlblFieldTable>
                  <c15:showDataLabelsRange val="0"/>
                </c:ext>
                <c:ext xmlns:c16="http://schemas.microsoft.com/office/drawing/2014/chart" uri="{C3380CC4-5D6E-409C-BE32-E72D297353CC}">
                  <c16:uniqueId val="{00000008-AE8D-4256-8878-B3A51EE87AA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{FF49E4A2-0364-42EE-8E2B-73A5440F9693}</c15:txfldGUID>
                      <c15:f>Diagramm!$I$55</c15:f>
                      <c15:dlblFieldTableCache>
                        <c:ptCount val="1"/>
                      </c15:dlblFieldTableCache>
                    </c15:dlblFTEntry>
                  </c15:dlblFieldTable>
                  <c15:showDataLabelsRange val="0"/>
                </c:ext>
                <c:ext xmlns:c16="http://schemas.microsoft.com/office/drawing/2014/chart" uri="{C3380CC4-5D6E-409C-BE32-E72D297353CC}">
                  <c16:uniqueId val="{00000009-AE8D-4256-8878-B3A51EE87AA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{845F5001-4B65-406C-A201-126BB66D479E}</c15:txfldGUID>
                      <c15:f>Diagramm!$I$56</c15:f>
                      <c15:dlblFieldTableCache>
                        <c:ptCount val="1"/>
                      </c15:dlblFieldTableCache>
                    </c15:dlblFTEntry>
                  </c15:dlblFieldTable>
                  <c15:showDataLabelsRange val="0"/>
                </c:ext>
                <c:ext xmlns:c16="http://schemas.microsoft.com/office/drawing/2014/chart" uri="{C3380CC4-5D6E-409C-BE32-E72D297353CC}">
                  <c16:uniqueId val="{0000000A-AE8D-4256-8878-B3A51EE87AA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{85DF2959-6E9E-4A6E-AC5B-5C4891C44CF3}</c15:txfldGUID>
                      <c15:f>Diagramm!$I$57</c15:f>
                      <c15:dlblFieldTableCache>
                        <c:ptCount val="1"/>
                      </c15:dlblFieldTableCache>
                    </c15:dlblFTEntry>
                  </c15:dlblFieldTable>
                  <c15:showDataLabelsRange val="0"/>
                </c:ext>
                <c:ext xmlns:c16="http://schemas.microsoft.com/office/drawing/2014/chart" uri="{C3380CC4-5D6E-409C-BE32-E72D297353CC}">
                  <c16:uniqueId val="{0000000B-AE8D-4256-8878-B3A51EE87AA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{5C31DAA8-9BD0-4352-A4EE-55C6C1221D7C}</c15:txfldGUID>
                      <c15:f>Diagramm!$I$58</c15:f>
                      <c15:dlblFieldTableCache>
                        <c:ptCount val="1"/>
                      </c15:dlblFieldTableCache>
                    </c15:dlblFTEntry>
                  </c15:dlblFieldTable>
                  <c15:showDataLabelsRange val="0"/>
                </c:ext>
                <c:ext xmlns:c16="http://schemas.microsoft.com/office/drawing/2014/chart" uri="{C3380CC4-5D6E-409C-BE32-E72D297353CC}">
                  <c16:uniqueId val="{0000000C-AE8D-4256-8878-B3A51EE87AA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{7CFF9CC5-8414-479D-9F50-FAE6198C28AF}</c15:txfldGUID>
                      <c15:f>Diagramm!$I$59</c15:f>
                      <c15:dlblFieldTableCache>
                        <c:ptCount val="1"/>
                      </c15:dlblFieldTableCache>
                    </c15:dlblFTEntry>
                  </c15:dlblFieldTable>
                  <c15:showDataLabelsRange val="0"/>
                </c:ext>
                <c:ext xmlns:c16="http://schemas.microsoft.com/office/drawing/2014/chart" uri="{C3380CC4-5D6E-409C-BE32-E72D297353CC}">
                  <c16:uniqueId val="{0000000D-AE8D-4256-8878-B3A51EE87AA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{DCAB65E8-DE2F-4915-8111-1E27282235B3}</c15:txfldGUID>
                      <c15:f>Diagramm!$I$60</c15:f>
                      <c15:dlblFieldTableCache>
                        <c:ptCount val="1"/>
                      </c15:dlblFieldTableCache>
                    </c15:dlblFTEntry>
                  </c15:dlblFieldTable>
                  <c15:showDataLabelsRange val="0"/>
                </c:ext>
                <c:ext xmlns:c16="http://schemas.microsoft.com/office/drawing/2014/chart" uri="{C3380CC4-5D6E-409C-BE32-E72D297353CC}">
                  <c16:uniqueId val="{0000000E-AE8D-4256-8878-B3A51EE87AA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{1CEF0F0B-FD86-4503-90C2-86241AAC9B84}</c15:txfldGUID>
                      <c15:f>Diagramm!$I$61</c15:f>
                      <c15:dlblFieldTableCache>
                        <c:ptCount val="1"/>
                      </c15:dlblFieldTableCache>
                    </c15:dlblFTEntry>
                  </c15:dlblFieldTable>
                  <c15:showDataLabelsRange val="0"/>
                </c:ext>
                <c:ext xmlns:c16="http://schemas.microsoft.com/office/drawing/2014/chart" uri="{C3380CC4-5D6E-409C-BE32-E72D297353CC}">
                  <c16:uniqueId val="{0000000F-AE8D-4256-8878-B3A51EE87AA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{31C3CE89-B352-4FE7-A729-52A6A50163CA}</c15:txfldGUID>
                      <c15:f>Diagramm!$I$62</c15:f>
                      <c15:dlblFieldTableCache>
                        <c:ptCount val="1"/>
                      </c15:dlblFieldTableCache>
                    </c15:dlblFTEntry>
                  </c15:dlblFieldTable>
                  <c15:showDataLabelsRange val="0"/>
                </c:ext>
                <c:ext xmlns:c16="http://schemas.microsoft.com/office/drawing/2014/chart" uri="{C3380CC4-5D6E-409C-BE32-E72D297353CC}">
                  <c16:uniqueId val="{00000010-AE8D-4256-8878-B3A51EE87AA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{60ADCEC9-27CC-45E5-8912-4BA6D514F21B}</c15:txfldGUID>
                      <c15:f>Diagramm!$I$63</c15:f>
                      <c15:dlblFieldTableCache>
                        <c:ptCount val="1"/>
                      </c15:dlblFieldTableCache>
                    </c15:dlblFTEntry>
                  </c15:dlblFieldTable>
                  <c15:showDataLabelsRange val="0"/>
                </c:ext>
                <c:ext xmlns:c16="http://schemas.microsoft.com/office/drawing/2014/chart" uri="{C3380CC4-5D6E-409C-BE32-E72D297353CC}">
                  <c16:uniqueId val="{00000011-AE8D-4256-8878-B3A51EE87AA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{48D53A64-3D5B-40E0-BE58-1E724896F7F1}</c15:txfldGUID>
                      <c15:f>Diagramm!$I$64</c15:f>
                      <c15:dlblFieldTableCache>
                        <c:ptCount val="1"/>
                      </c15:dlblFieldTableCache>
                    </c15:dlblFTEntry>
                  </c15:dlblFieldTable>
                  <c15:showDataLabelsRange val="0"/>
                </c:ext>
                <c:ext xmlns:c16="http://schemas.microsoft.com/office/drawing/2014/chart" uri="{C3380CC4-5D6E-409C-BE32-E72D297353CC}">
                  <c16:uniqueId val="{00000012-AE8D-4256-8878-B3A51EE87AA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{DB5A0917-6715-470F-8235-EF43B8B6C41B}</c15:txfldGUID>
                      <c15:f>Diagramm!$I$65</c15:f>
                      <c15:dlblFieldTableCache>
                        <c:ptCount val="1"/>
                      </c15:dlblFieldTableCache>
                    </c15:dlblFTEntry>
                  </c15:dlblFieldTable>
                  <c15:showDataLabelsRange val="0"/>
                </c:ext>
                <c:ext xmlns:c16="http://schemas.microsoft.com/office/drawing/2014/chart" uri="{C3380CC4-5D6E-409C-BE32-E72D297353CC}">
                  <c16:uniqueId val="{00000013-AE8D-4256-8878-B3A51EE87AA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{18D8CE3F-67C1-4E94-BAE7-A9538D9ECB10}</c15:txfldGUID>
                      <c15:f>Diagramm!$I$66</c15:f>
                      <c15:dlblFieldTableCache>
                        <c:ptCount val="1"/>
                      </c15:dlblFieldTableCache>
                    </c15:dlblFTEntry>
                  </c15:dlblFieldTable>
                  <c15:showDataLabelsRange val="0"/>
                </c:ext>
                <c:ext xmlns:c16="http://schemas.microsoft.com/office/drawing/2014/chart" uri="{C3380CC4-5D6E-409C-BE32-E72D297353CC}">
                  <c16:uniqueId val="{00000014-AE8D-4256-8878-B3A51EE87AA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{66780133-0C7B-45DD-B1FE-631D0FDBAD44}</c15:txfldGUID>
                      <c15:f>Diagramm!$I$67</c15:f>
                      <c15:dlblFieldTableCache>
                        <c:ptCount val="1"/>
                      </c15:dlblFieldTableCache>
                    </c15:dlblFTEntry>
                  </c15:dlblFieldTable>
                  <c15:showDataLabelsRange val="0"/>
                </c:ext>
                <c:ext xmlns:c16="http://schemas.microsoft.com/office/drawing/2014/chart" uri="{C3380CC4-5D6E-409C-BE32-E72D297353CC}">
                  <c16:uniqueId val="{00000015-AE8D-4256-8878-B3A51EE87A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E8D-4256-8878-B3A51EE87AA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{D485FC70-6BD8-465B-8ED3-3BD3D2218A60}</c15:txfldGUID>
                      <c15:f>Diagramm!$K$46</c15:f>
                      <c15:dlblFieldTableCache>
                        <c:ptCount val="1"/>
                      </c15:dlblFieldTableCache>
                    </c15:dlblFTEntry>
                  </c15:dlblFieldTable>
                  <c15:showDataLabelsRange val="0"/>
                </c:ext>
                <c:ext xmlns:c16="http://schemas.microsoft.com/office/drawing/2014/chart" uri="{C3380CC4-5D6E-409C-BE32-E72D297353CC}">
                  <c16:uniqueId val="{00000017-AE8D-4256-8878-B3A51EE87AA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{AD17B5F9-60D7-4047-B847-87E563A50F05}</c15:txfldGUID>
                      <c15:f>Diagramm!$K$47</c15:f>
                      <c15:dlblFieldTableCache>
                        <c:ptCount val="1"/>
                      </c15:dlblFieldTableCache>
                    </c15:dlblFTEntry>
                  </c15:dlblFieldTable>
                  <c15:showDataLabelsRange val="0"/>
                </c:ext>
                <c:ext xmlns:c16="http://schemas.microsoft.com/office/drawing/2014/chart" uri="{C3380CC4-5D6E-409C-BE32-E72D297353CC}">
                  <c16:uniqueId val="{00000018-AE8D-4256-8878-B3A51EE87AA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{1BB29574-6A87-4D3B-8974-DB1C636A3B72}</c15:txfldGUID>
                      <c15:f>Diagramm!$K$48</c15:f>
                      <c15:dlblFieldTableCache>
                        <c:ptCount val="1"/>
                      </c15:dlblFieldTableCache>
                    </c15:dlblFTEntry>
                  </c15:dlblFieldTable>
                  <c15:showDataLabelsRange val="0"/>
                </c:ext>
                <c:ext xmlns:c16="http://schemas.microsoft.com/office/drawing/2014/chart" uri="{C3380CC4-5D6E-409C-BE32-E72D297353CC}">
                  <c16:uniqueId val="{00000019-AE8D-4256-8878-B3A51EE87AA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{B9A9F966-01BB-4C25-9101-62CED01F9C81}</c15:txfldGUID>
                      <c15:f>Diagramm!$K$49</c15:f>
                      <c15:dlblFieldTableCache>
                        <c:ptCount val="1"/>
                      </c15:dlblFieldTableCache>
                    </c15:dlblFTEntry>
                  </c15:dlblFieldTable>
                  <c15:showDataLabelsRange val="0"/>
                </c:ext>
                <c:ext xmlns:c16="http://schemas.microsoft.com/office/drawing/2014/chart" uri="{C3380CC4-5D6E-409C-BE32-E72D297353CC}">
                  <c16:uniqueId val="{0000001A-AE8D-4256-8878-B3A51EE87AA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{5F5F81FF-F4F0-43AC-9BE8-CD396C1C86C3}</c15:txfldGUID>
                      <c15:f>Diagramm!$K$50</c15:f>
                      <c15:dlblFieldTableCache>
                        <c:ptCount val="1"/>
                      </c15:dlblFieldTableCache>
                    </c15:dlblFTEntry>
                  </c15:dlblFieldTable>
                  <c15:showDataLabelsRange val="0"/>
                </c:ext>
                <c:ext xmlns:c16="http://schemas.microsoft.com/office/drawing/2014/chart" uri="{C3380CC4-5D6E-409C-BE32-E72D297353CC}">
                  <c16:uniqueId val="{0000001B-AE8D-4256-8878-B3A51EE87AA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{7F51CF23-FBDE-423B-834A-6BE53157C255}</c15:txfldGUID>
                      <c15:f>Diagramm!$K$51</c15:f>
                      <c15:dlblFieldTableCache>
                        <c:ptCount val="1"/>
                      </c15:dlblFieldTableCache>
                    </c15:dlblFTEntry>
                  </c15:dlblFieldTable>
                  <c15:showDataLabelsRange val="0"/>
                </c:ext>
                <c:ext xmlns:c16="http://schemas.microsoft.com/office/drawing/2014/chart" uri="{C3380CC4-5D6E-409C-BE32-E72D297353CC}">
                  <c16:uniqueId val="{0000001C-AE8D-4256-8878-B3A51EE87AA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{E568CCA2-DEDC-4CA1-9B45-1D1DF1B3D598}</c15:txfldGUID>
                      <c15:f>Diagramm!$K$52</c15:f>
                      <c15:dlblFieldTableCache>
                        <c:ptCount val="1"/>
                      </c15:dlblFieldTableCache>
                    </c15:dlblFTEntry>
                  </c15:dlblFieldTable>
                  <c15:showDataLabelsRange val="0"/>
                </c:ext>
                <c:ext xmlns:c16="http://schemas.microsoft.com/office/drawing/2014/chart" uri="{C3380CC4-5D6E-409C-BE32-E72D297353CC}">
                  <c16:uniqueId val="{0000001D-AE8D-4256-8878-B3A51EE87AA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{B3C5FF79-A232-431F-880A-A7212A2E2379}</c15:txfldGUID>
                      <c15:f>Diagramm!$K$53</c15:f>
                      <c15:dlblFieldTableCache>
                        <c:ptCount val="1"/>
                      </c15:dlblFieldTableCache>
                    </c15:dlblFTEntry>
                  </c15:dlblFieldTable>
                  <c15:showDataLabelsRange val="0"/>
                </c:ext>
                <c:ext xmlns:c16="http://schemas.microsoft.com/office/drawing/2014/chart" uri="{C3380CC4-5D6E-409C-BE32-E72D297353CC}">
                  <c16:uniqueId val="{0000001E-AE8D-4256-8878-B3A51EE87AA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{224CDFC2-710C-41D4-8D0B-6CDAF3A379A4}</c15:txfldGUID>
                      <c15:f>Diagramm!$K$54</c15:f>
                      <c15:dlblFieldTableCache>
                        <c:ptCount val="1"/>
                      </c15:dlblFieldTableCache>
                    </c15:dlblFTEntry>
                  </c15:dlblFieldTable>
                  <c15:showDataLabelsRange val="0"/>
                </c:ext>
                <c:ext xmlns:c16="http://schemas.microsoft.com/office/drawing/2014/chart" uri="{C3380CC4-5D6E-409C-BE32-E72D297353CC}">
                  <c16:uniqueId val="{0000001F-AE8D-4256-8878-B3A51EE87AA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{97C49883-E940-423A-BE75-54501F4E18AF}</c15:txfldGUID>
                      <c15:f>Diagramm!$K$55</c15:f>
                      <c15:dlblFieldTableCache>
                        <c:ptCount val="1"/>
                      </c15:dlblFieldTableCache>
                    </c15:dlblFTEntry>
                  </c15:dlblFieldTable>
                  <c15:showDataLabelsRange val="0"/>
                </c:ext>
                <c:ext xmlns:c16="http://schemas.microsoft.com/office/drawing/2014/chart" uri="{C3380CC4-5D6E-409C-BE32-E72D297353CC}">
                  <c16:uniqueId val="{00000020-AE8D-4256-8878-B3A51EE87AA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{517B6199-E59B-44A1-97F3-A11B4A1C7300}</c15:txfldGUID>
                      <c15:f>Diagramm!$K$56</c15:f>
                      <c15:dlblFieldTableCache>
                        <c:ptCount val="1"/>
                      </c15:dlblFieldTableCache>
                    </c15:dlblFTEntry>
                  </c15:dlblFieldTable>
                  <c15:showDataLabelsRange val="0"/>
                </c:ext>
                <c:ext xmlns:c16="http://schemas.microsoft.com/office/drawing/2014/chart" uri="{C3380CC4-5D6E-409C-BE32-E72D297353CC}">
                  <c16:uniqueId val="{00000021-AE8D-4256-8878-B3A51EE87AA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{3F6177F9-FB89-4D28-8FD0-CF781F659730}</c15:txfldGUID>
                      <c15:f>Diagramm!$K$57</c15:f>
                      <c15:dlblFieldTableCache>
                        <c:ptCount val="1"/>
                      </c15:dlblFieldTableCache>
                    </c15:dlblFTEntry>
                  </c15:dlblFieldTable>
                  <c15:showDataLabelsRange val="0"/>
                </c:ext>
                <c:ext xmlns:c16="http://schemas.microsoft.com/office/drawing/2014/chart" uri="{C3380CC4-5D6E-409C-BE32-E72D297353CC}">
                  <c16:uniqueId val="{00000022-AE8D-4256-8878-B3A51EE87AA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{E03D2311-BAC1-4BCE-926C-9D648EC40590}</c15:txfldGUID>
                      <c15:f>Diagramm!$K$58</c15:f>
                      <c15:dlblFieldTableCache>
                        <c:ptCount val="1"/>
                      </c15:dlblFieldTableCache>
                    </c15:dlblFTEntry>
                  </c15:dlblFieldTable>
                  <c15:showDataLabelsRange val="0"/>
                </c:ext>
                <c:ext xmlns:c16="http://schemas.microsoft.com/office/drawing/2014/chart" uri="{C3380CC4-5D6E-409C-BE32-E72D297353CC}">
                  <c16:uniqueId val="{00000023-AE8D-4256-8878-B3A51EE87AA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{5BFF9351-8067-4D2B-A911-8156A2CEA2D2}</c15:txfldGUID>
                      <c15:f>Diagramm!$K$59</c15:f>
                      <c15:dlblFieldTableCache>
                        <c:ptCount val="1"/>
                      </c15:dlblFieldTableCache>
                    </c15:dlblFTEntry>
                  </c15:dlblFieldTable>
                  <c15:showDataLabelsRange val="0"/>
                </c:ext>
                <c:ext xmlns:c16="http://schemas.microsoft.com/office/drawing/2014/chart" uri="{C3380CC4-5D6E-409C-BE32-E72D297353CC}">
                  <c16:uniqueId val="{00000024-AE8D-4256-8878-B3A51EE87AA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{1B63874F-D18F-4BB7-92BF-CB47A3B87811}</c15:txfldGUID>
                      <c15:f>Diagramm!$K$60</c15:f>
                      <c15:dlblFieldTableCache>
                        <c:ptCount val="1"/>
                      </c15:dlblFieldTableCache>
                    </c15:dlblFTEntry>
                  </c15:dlblFieldTable>
                  <c15:showDataLabelsRange val="0"/>
                </c:ext>
                <c:ext xmlns:c16="http://schemas.microsoft.com/office/drawing/2014/chart" uri="{C3380CC4-5D6E-409C-BE32-E72D297353CC}">
                  <c16:uniqueId val="{00000025-AE8D-4256-8878-B3A51EE87AA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{A3C1F032-E428-4DC4-BF21-0173F08016E0}</c15:txfldGUID>
                      <c15:f>Diagramm!$K$61</c15:f>
                      <c15:dlblFieldTableCache>
                        <c:ptCount val="1"/>
                      </c15:dlblFieldTableCache>
                    </c15:dlblFTEntry>
                  </c15:dlblFieldTable>
                  <c15:showDataLabelsRange val="0"/>
                </c:ext>
                <c:ext xmlns:c16="http://schemas.microsoft.com/office/drawing/2014/chart" uri="{C3380CC4-5D6E-409C-BE32-E72D297353CC}">
                  <c16:uniqueId val="{00000026-AE8D-4256-8878-B3A51EE87AA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{A87FFB83-B825-493E-B64C-5C158B248B3B}</c15:txfldGUID>
                      <c15:f>Diagramm!$K$62</c15:f>
                      <c15:dlblFieldTableCache>
                        <c:ptCount val="1"/>
                      </c15:dlblFieldTableCache>
                    </c15:dlblFTEntry>
                  </c15:dlblFieldTable>
                  <c15:showDataLabelsRange val="0"/>
                </c:ext>
                <c:ext xmlns:c16="http://schemas.microsoft.com/office/drawing/2014/chart" uri="{C3380CC4-5D6E-409C-BE32-E72D297353CC}">
                  <c16:uniqueId val="{00000027-AE8D-4256-8878-B3A51EE87AA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{E02BB8E2-1D6F-4625-8BBE-1502C80B1358}</c15:txfldGUID>
                      <c15:f>Diagramm!$K$63</c15:f>
                      <c15:dlblFieldTableCache>
                        <c:ptCount val="1"/>
                      </c15:dlblFieldTableCache>
                    </c15:dlblFTEntry>
                  </c15:dlblFieldTable>
                  <c15:showDataLabelsRange val="0"/>
                </c:ext>
                <c:ext xmlns:c16="http://schemas.microsoft.com/office/drawing/2014/chart" uri="{C3380CC4-5D6E-409C-BE32-E72D297353CC}">
                  <c16:uniqueId val="{00000028-AE8D-4256-8878-B3A51EE87AA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{A515B095-4AB2-4424-9E2C-A5089C162813}</c15:txfldGUID>
                      <c15:f>Diagramm!$K$64</c15:f>
                      <c15:dlblFieldTableCache>
                        <c:ptCount val="1"/>
                      </c15:dlblFieldTableCache>
                    </c15:dlblFTEntry>
                  </c15:dlblFieldTable>
                  <c15:showDataLabelsRange val="0"/>
                </c:ext>
                <c:ext xmlns:c16="http://schemas.microsoft.com/office/drawing/2014/chart" uri="{C3380CC4-5D6E-409C-BE32-E72D297353CC}">
                  <c16:uniqueId val="{00000029-AE8D-4256-8878-B3A51EE87AA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{A534E60A-B9CA-4DD7-B8C2-F063763A6BFB}</c15:txfldGUID>
                      <c15:f>Diagramm!$K$65</c15:f>
                      <c15:dlblFieldTableCache>
                        <c:ptCount val="1"/>
                      </c15:dlblFieldTableCache>
                    </c15:dlblFTEntry>
                  </c15:dlblFieldTable>
                  <c15:showDataLabelsRange val="0"/>
                </c:ext>
                <c:ext xmlns:c16="http://schemas.microsoft.com/office/drawing/2014/chart" uri="{C3380CC4-5D6E-409C-BE32-E72D297353CC}">
                  <c16:uniqueId val="{0000002A-AE8D-4256-8878-B3A51EE87AA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{13C1EEB8-583A-49B8-809D-3F8CACC68BD1}</c15:txfldGUID>
                      <c15:f>Diagramm!$K$66</c15:f>
                      <c15:dlblFieldTableCache>
                        <c:ptCount val="1"/>
                      </c15:dlblFieldTableCache>
                    </c15:dlblFTEntry>
                  </c15:dlblFieldTable>
                  <c15:showDataLabelsRange val="0"/>
                </c:ext>
                <c:ext xmlns:c16="http://schemas.microsoft.com/office/drawing/2014/chart" uri="{C3380CC4-5D6E-409C-BE32-E72D297353CC}">
                  <c16:uniqueId val="{0000002B-AE8D-4256-8878-B3A51EE87AA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{18E66B1F-771D-4DA2-8E65-BEFCD7370098}</c15:txfldGUID>
                      <c15:f>Diagramm!$K$67</c15:f>
                      <c15:dlblFieldTableCache>
                        <c:ptCount val="1"/>
                      </c15:dlblFieldTableCache>
                    </c15:dlblFTEntry>
                  </c15:dlblFieldTable>
                  <c15:showDataLabelsRange val="0"/>
                </c:ext>
                <c:ext xmlns:c16="http://schemas.microsoft.com/office/drawing/2014/chart" uri="{C3380CC4-5D6E-409C-BE32-E72D297353CC}">
                  <c16:uniqueId val="{0000002C-AE8D-4256-8878-B3A51EE87AA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E8D-4256-8878-B3A51EE87AA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{A59142AF-6596-45B3-8C8B-256DA662FBFF}</c15:txfldGUID>
                      <c15:f>Diagramm!$J$46</c15:f>
                      <c15:dlblFieldTableCache>
                        <c:ptCount val="1"/>
                      </c15:dlblFieldTableCache>
                    </c15:dlblFTEntry>
                  </c15:dlblFieldTable>
                  <c15:showDataLabelsRange val="0"/>
                </c:ext>
                <c:ext xmlns:c16="http://schemas.microsoft.com/office/drawing/2014/chart" uri="{C3380CC4-5D6E-409C-BE32-E72D297353CC}">
                  <c16:uniqueId val="{0000002E-AE8D-4256-8878-B3A51EE87AA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{5088B490-97D3-47A4-93D0-37BAFEBFA68B}</c15:txfldGUID>
                      <c15:f>Diagramm!$J$47</c15:f>
                      <c15:dlblFieldTableCache>
                        <c:ptCount val="1"/>
                      </c15:dlblFieldTableCache>
                    </c15:dlblFTEntry>
                  </c15:dlblFieldTable>
                  <c15:showDataLabelsRange val="0"/>
                </c:ext>
                <c:ext xmlns:c16="http://schemas.microsoft.com/office/drawing/2014/chart" uri="{C3380CC4-5D6E-409C-BE32-E72D297353CC}">
                  <c16:uniqueId val="{0000002F-AE8D-4256-8878-B3A51EE87AA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{E0CFE1D7-3BE5-441F-A105-AFF3889AAA4C}</c15:txfldGUID>
                      <c15:f>Diagramm!$J$48</c15:f>
                      <c15:dlblFieldTableCache>
                        <c:ptCount val="1"/>
                      </c15:dlblFieldTableCache>
                    </c15:dlblFTEntry>
                  </c15:dlblFieldTable>
                  <c15:showDataLabelsRange val="0"/>
                </c:ext>
                <c:ext xmlns:c16="http://schemas.microsoft.com/office/drawing/2014/chart" uri="{C3380CC4-5D6E-409C-BE32-E72D297353CC}">
                  <c16:uniqueId val="{00000030-AE8D-4256-8878-B3A51EE87AA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{ABB7D95E-A915-4ABC-8AF9-08F0806F76FB}</c15:txfldGUID>
                      <c15:f>Diagramm!$J$49</c15:f>
                      <c15:dlblFieldTableCache>
                        <c:ptCount val="1"/>
                      </c15:dlblFieldTableCache>
                    </c15:dlblFTEntry>
                  </c15:dlblFieldTable>
                  <c15:showDataLabelsRange val="0"/>
                </c:ext>
                <c:ext xmlns:c16="http://schemas.microsoft.com/office/drawing/2014/chart" uri="{C3380CC4-5D6E-409C-BE32-E72D297353CC}">
                  <c16:uniqueId val="{00000031-AE8D-4256-8878-B3A51EE87AA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{168E5CE4-E3A2-41DD-8810-668D5C4EFA8F}</c15:txfldGUID>
                      <c15:f>Diagramm!$J$50</c15:f>
                      <c15:dlblFieldTableCache>
                        <c:ptCount val="1"/>
                      </c15:dlblFieldTableCache>
                    </c15:dlblFTEntry>
                  </c15:dlblFieldTable>
                  <c15:showDataLabelsRange val="0"/>
                </c:ext>
                <c:ext xmlns:c16="http://schemas.microsoft.com/office/drawing/2014/chart" uri="{C3380CC4-5D6E-409C-BE32-E72D297353CC}">
                  <c16:uniqueId val="{00000032-AE8D-4256-8878-B3A51EE87AA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{24E21925-FCA9-468D-ABCF-A651511542CC}</c15:txfldGUID>
                      <c15:f>Diagramm!$J$51</c15:f>
                      <c15:dlblFieldTableCache>
                        <c:ptCount val="1"/>
                      </c15:dlblFieldTableCache>
                    </c15:dlblFTEntry>
                  </c15:dlblFieldTable>
                  <c15:showDataLabelsRange val="0"/>
                </c:ext>
                <c:ext xmlns:c16="http://schemas.microsoft.com/office/drawing/2014/chart" uri="{C3380CC4-5D6E-409C-BE32-E72D297353CC}">
                  <c16:uniqueId val="{00000033-AE8D-4256-8878-B3A51EE87AA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{87A09C91-4BC0-4D4B-BB4C-FD5035B7E3A4}</c15:txfldGUID>
                      <c15:f>Diagramm!$J$52</c15:f>
                      <c15:dlblFieldTableCache>
                        <c:ptCount val="1"/>
                      </c15:dlblFieldTableCache>
                    </c15:dlblFTEntry>
                  </c15:dlblFieldTable>
                  <c15:showDataLabelsRange val="0"/>
                </c:ext>
                <c:ext xmlns:c16="http://schemas.microsoft.com/office/drawing/2014/chart" uri="{C3380CC4-5D6E-409C-BE32-E72D297353CC}">
                  <c16:uniqueId val="{00000034-AE8D-4256-8878-B3A51EE87AA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{72263C99-D286-4119-A31F-37FF2D7E91FA}</c15:txfldGUID>
                      <c15:f>Diagramm!$J$53</c15:f>
                      <c15:dlblFieldTableCache>
                        <c:ptCount val="1"/>
                      </c15:dlblFieldTableCache>
                    </c15:dlblFTEntry>
                  </c15:dlblFieldTable>
                  <c15:showDataLabelsRange val="0"/>
                </c:ext>
                <c:ext xmlns:c16="http://schemas.microsoft.com/office/drawing/2014/chart" uri="{C3380CC4-5D6E-409C-BE32-E72D297353CC}">
                  <c16:uniqueId val="{00000035-AE8D-4256-8878-B3A51EE87AA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{E31843DC-9B26-4B4D-9C72-A413BE16235A}</c15:txfldGUID>
                      <c15:f>Diagramm!$J$54</c15:f>
                      <c15:dlblFieldTableCache>
                        <c:ptCount val="1"/>
                      </c15:dlblFieldTableCache>
                    </c15:dlblFTEntry>
                  </c15:dlblFieldTable>
                  <c15:showDataLabelsRange val="0"/>
                </c:ext>
                <c:ext xmlns:c16="http://schemas.microsoft.com/office/drawing/2014/chart" uri="{C3380CC4-5D6E-409C-BE32-E72D297353CC}">
                  <c16:uniqueId val="{00000036-AE8D-4256-8878-B3A51EE87AA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{78B78C4B-96A4-41E5-957D-D40DAC8819BE}</c15:txfldGUID>
                      <c15:f>Diagramm!$J$55</c15:f>
                      <c15:dlblFieldTableCache>
                        <c:ptCount val="1"/>
                      </c15:dlblFieldTableCache>
                    </c15:dlblFTEntry>
                  </c15:dlblFieldTable>
                  <c15:showDataLabelsRange val="0"/>
                </c:ext>
                <c:ext xmlns:c16="http://schemas.microsoft.com/office/drawing/2014/chart" uri="{C3380CC4-5D6E-409C-BE32-E72D297353CC}">
                  <c16:uniqueId val="{00000037-AE8D-4256-8878-B3A51EE87AA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{756F32CE-1FE9-42AE-8D93-6E9351C455BD}</c15:txfldGUID>
                      <c15:f>Diagramm!$J$56</c15:f>
                      <c15:dlblFieldTableCache>
                        <c:ptCount val="1"/>
                      </c15:dlblFieldTableCache>
                    </c15:dlblFTEntry>
                  </c15:dlblFieldTable>
                  <c15:showDataLabelsRange val="0"/>
                </c:ext>
                <c:ext xmlns:c16="http://schemas.microsoft.com/office/drawing/2014/chart" uri="{C3380CC4-5D6E-409C-BE32-E72D297353CC}">
                  <c16:uniqueId val="{00000038-AE8D-4256-8878-B3A51EE87AA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{37CA71D0-E0AA-4E8A-BBFB-F063C7544EF3}</c15:txfldGUID>
                      <c15:f>Diagramm!$J$57</c15:f>
                      <c15:dlblFieldTableCache>
                        <c:ptCount val="1"/>
                      </c15:dlblFieldTableCache>
                    </c15:dlblFTEntry>
                  </c15:dlblFieldTable>
                  <c15:showDataLabelsRange val="0"/>
                </c:ext>
                <c:ext xmlns:c16="http://schemas.microsoft.com/office/drawing/2014/chart" uri="{C3380CC4-5D6E-409C-BE32-E72D297353CC}">
                  <c16:uniqueId val="{00000039-AE8D-4256-8878-B3A51EE87AA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{FAE8F657-EBB0-4238-BB35-D7DA0D75ACBE}</c15:txfldGUID>
                      <c15:f>Diagramm!$J$58</c15:f>
                      <c15:dlblFieldTableCache>
                        <c:ptCount val="1"/>
                      </c15:dlblFieldTableCache>
                    </c15:dlblFTEntry>
                  </c15:dlblFieldTable>
                  <c15:showDataLabelsRange val="0"/>
                </c:ext>
                <c:ext xmlns:c16="http://schemas.microsoft.com/office/drawing/2014/chart" uri="{C3380CC4-5D6E-409C-BE32-E72D297353CC}">
                  <c16:uniqueId val="{0000003A-AE8D-4256-8878-B3A51EE87AA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{C7ABDC90-D23F-4BDB-AA04-D637BBE6A2BC}</c15:txfldGUID>
                      <c15:f>Diagramm!$J$59</c15:f>
                      <c15:dlblFieldTableCache>
                        <c:ptCount val="1"/>
                      </c15:dlblFieldTableCache>
                    </c15:dlblFTEntry>
                  </c15:dlblFieldTable>
                  <c15:showDataLabelsRange val="0"/>
                </c:ext>
                <c:ext xmlns:c16="http://schemas.microsoft.com/office/drawing/2014/chart" uri="{C3380CC4-5D6E-409C-BE32-E72D297353CC}">
                  <c16:uniqueId val="{0000003B-AE8D-4256-8878-B3A51EE87AA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{73CF2905-3FEF-406A-8C3B-43E8AD8A0129}</c15:txfldGUID>
                      <c15:f>Diagramm!$J$60</c15:f>
                      <c15:dlblFieldTableCache>
                        <c:ptCount val="1"/>
                      </c15:dlblFieldTableCache>
                    </c15:dlblFTEntry>
                  </c15:dlblFieldTable>
                  <c15:showDataLabelsRange val="0"/>
                </c:ext>
                <c:ext xmlns:c16="http://schemas.microsoft.com/office/drawing/2014/chart" uri="{C3380CC4-5D6E-409C-BE32-E72D297353CC}">
                  <c16:uniqueId val="{0000003C-AE8D-4256-8878-B3A51EE87AA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{841EFA17-14C1-41ED-80B1-8E5A47DA0354}</c15:txfldGUID>
                      <c15:f>Diagramm!$J$61</c15:f>
                      <c15:dlblFieldTableCache>
                        <c:ptCount val="1"/>
                      </c15:dlblFieldTableCache>
                    </c15:dlblFTEntry>
                  </c15:dlblFieldTable>
                  <c15:showDataLabelsRange val="0"/>
                </c:ext>
                <c:ext xmlns:c16="http://schemas.microsoft.com/office/drawing/2014/chart" uri="{C3380CC4-5D6E-409C-BE32-E72D297353CC}">
                  <c16:uniqueId val="{0000003D-AE8D-4256-8878-B3A51EE87AA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{93B03FB7-834C-47B4-8613-A26CF1CBC487}</c15:txfldGUID>
                      <c15:f>Diagramm!$J$62</c15:f>
                      <c15:dlblFieldTableCache>
                        <c:ptCount val="1"/>
                      </c15:dlblFieldTableCache>
                    </c15:dlblFTEntry>
                  </c15:dlblFieldTable>
                  <c15:showDataLabelsRange val="0"/>
                </c:ext>
                <c:ext xmlns:c16="http://schemas.microsoft.com/office/drawing/2014/chart" uri="{C3380CC4-5D6E-409C-BE32-E72D297353CC}">
                  <c16:uniqueId val="{0000003E-AE8D-4256-8878-B3A51EE87AA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{B666327E-1D2C-49BC-AB4A-132047A9860B}</c15:txfldGUID>
                      <c15:f>Diagramm!$J$63</c15:f>
                      <c15:dlblFieldTableCache>
                        <c:ptCount val="1"/>
                      </c15:dlblFieldTableCache>
                    </c15:dlblFTEntry>
                  </c15:dlblFieldTable>
                  <c15:showDataLabelsRange val="0"/>
                </c:ext>
                <c:ext xmlns:c16="http://schemas.microsoft.com/office/drawing/2014/chart" uri="{C3380CC4-5D6E-409C-BE32-E72D297353CC}">
                  <c16:uniqueId val="{0000003F-AE8D-4256-8878-B3A51EE87AA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{FB412EDA-F928-41C4-9CD9-F38C2933B532}</c15:txfldGUID>
                      <c15:f>Diagramm!$J$64</c15:f>
                      <c15:dlblFieldTableCache>
                        <c:ptCount val="1"/>
                      </c15:dlblFieldTableCache>
                    </c15:dlblFTEntry>
                  </c15:dlblFieldTable>
                  <c15:showDataLabelsRange val="0"/>
                </c:ext>
                <c:ext xmlns:c16="http://schemas.microsoft.com/office/drawing/2014/chart" uri="{C3380CC4-5D6E-409C-BE32-E72D297353CC}">
                  <c16:uniqueId val="{00000040-AE8D-4256-8878-B3A51EE87AA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{1BDA0C26-3ABE-4F2A-ADD9-FB95FFF2BA6F}</c15:txfldGUID>
                      <c15:f>Diagramm!$J$65</c15:f>
                      <c15:dlblFieldTableCache>
                        <c:ptCount val="1"/>
                      </c15:dlblFieldTableCache>
                    </c15:dlblFTEntry>
                  </c15:dlblFieldTable>
                  <c15:showDataLabelsRange val="0"/>
                </c:ext>
                <c:ext xmlns:c16="http://schemas.microsoft.com/office/drawing/2014/chart" uri="{C3380CC4-5D6E-409C-BE32-E72D297353CC}">
                  <c16:uniqueId val="{00000041-AE8D-4256-8878-B3A51EE87AA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{81783A87-CAE5-4BFF-9BF2-8DAEC4507004}</c15:txfldGUID>
                      <c15:f>Diagramm!$J$66</c15:f>
                      <c15:dlblFieldTableCache>
                        <c:ptCount val="1"/>
                      </c15:dlblFieldTableCache>
                    </c15:dlblFTEntry>
                  </c15:dlblFieldTable>
                  <c15:showDataLabelsRange val="0"/>
                </c:ext>
                <c:ext xmlns:c16="http://schemas.microsoft.com/office/drawing/2014/chart" uri="{C3380CC4-5D6E-409C-BE32-E72D297353CC}">
                  <c16:uniqueId val="{00000042-AE8D-4256-8878-B3A51EE87AA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{DCE7B496-EED3-466A-BB57-4BA60C242400}</c15:txfldGUID>
                      <c15:f>Diagramm!$J$67</c15:f>
                      <c15:dlblFieldTableCache>
                        <c:ptCount val="1"/>
                      </c15:dlblFieldTableCache>
                    </c15:dlblFTEntry>
                  </c15:dlblFieldTable>
                  <c15:showDataLabelsRange val="0"/>
                </c:ext>
                <c:ext xmlns:c16="http://schemas.microsoft.com/office/drawing/2014/chart" uri="{C3380CC4-5D6E-409C-BE32-E72D297353CC}">
                  <c16:uniqueId val="{00000043-AE8D-4256-8878-B3A51EE87A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E8D-4256-8878-B3A51EE87AA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95-4C9D-9FC9-B85358F332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95-4C9D-9FC9-B85358F332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95-4C9D-9FC9-B85358F332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95-4C9D-9FC9-B85358F332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95-4C9D-9FC9-B85358F332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95-4C9D-9FC9-B85358F332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95-4C9D-9FC9-B85358F332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95-4C9D-9FC9-B85358F332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795-4C9D-9FC9-B85358F332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95-4C9D-9FC9-B85358F332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795-4C9D-9FC9-B85358F332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795-4C9D-9FC9-B85358F332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795-4C9D-9FC9-B85358F332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795-4C9D-9FC9-B85358F332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795-4C9D-9FC9-B85358F332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795-4C9D-9FC9-B85358F332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795-4C9D-9FC9-B85358F332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795-4C9D-9FC9-B85358F332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795-4C9D-9FC9-B85358F332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795-4C9D-9FC9-B85358F332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795-4C9D-9FC9-B85358F332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795-4C9D-9FC9-B85358F332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795-4C9D-9FC9-B85358F3324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795-4C9D-9FC9-B85358F332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795-4C9D-9FC9-B85358F332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795-4C9D-9FC9-B85358F332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795-4C9D-9FC9-B85358F332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795-4C9D-9FC9-B85358F332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795-4C9D-9FC9-B85358F332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795-4C9D-9FC9-B85358F332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795-4C9D-9FC9-B85358F332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795-4C9D-9FC9-B85358F332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795-4C9D-9FC9-B85358F332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795-4C9D-9FC9-B85358F332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795-4C9D-9FC9-B85358F332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795-4C9D-9FC9-B85358F332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795-4C9D-9FC9-B85358F332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795-4C9D-9FC9-B85358F332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795-4C9D-9FC9-B85358F332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795-4C9D-9FC9-B85358F332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795-4C9D-9FC9-B85358F332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795-4C9D-9FC9-B85358F332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795-4C9D-9FC9-B85358F332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795-4C9D-9FC9-B85358F332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795-4C9D-9FC9-B85358F3324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795-4C9D-9FC9-B85358F3324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795-4C9D-9FC9-B85358F332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795-4C9D-9FC9-B85358F332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795-4C9D-9FC9-B85358F332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795-4C9D-9FC9-B85358F332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795-4C9D-9FC9-B85358F332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795-4C9D-9FC9-B85358F332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795-4C9D-9FC9-B85358F332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795-4C9D-9FC9-B85358F332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795-4C9D-9FC9-B85358F332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795-4C9D-9FC9-B85358F332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795-4C9D-9FC9-B85358F332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795-4C9D-9FC9-B85358F332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795-4C9D-9FC9-B85358F332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795-4C9D-9FC9-B85358F332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795-4C9D-9FC9-B85358F332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795-4C9D-9FC9-B85358F332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795-4C9D-9FC9-B85358F332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795-4C9D-9FC9-B85358F332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795-4C9D-9FC9-B85358F332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795-4C9D-9FC9-B85358F332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795-4C9D-9FC9-B85358F332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795-4C9D-9FC9-B85358F332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795-4C9D-9FC9-B85358F3324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105.26325844413877</c:v>
                </c:pt>
                <c:pt idx="2">
                  <c:v>107.1106526058383</c:v>
                </c:pt>
                <c:pt idx="3">
                  <c:v>101.21694941158491</c:v>
                </c:pt>
                <c:pt idx="4">
                  <c:v>102.88094146416017</c:v>
                </c:pt>
                <c:pt idx="5">
                  <c:v>107.41059147180192</c:v>
                </c:pt>
                <c:pt idx="6">
                  <c:v>109.45476081308267</c:v>
                </c:pt>
                <c:pt idx="7">
                  <c:v>104.62899281675074</c:v>
                </c:pt>
                <c:pt idx="8">
                  <c:v>106.75340058077335</c:v>
                </c:pt>
                <c:pt idx="9">
                  <c:v>110.34311477915328</c:v>
                </c:pt>
                <c:pt idx="10">
                  <c:v>112.414030261348</c:v>
                </c:pt>
                <c:pt idx="11">
                  <c:v>107.51375515818431</c:v>
                </c:pt>
                <c:pt idx="12">
                  <c:v>108.4842579856335</c:v>
                </c:pt>
                <c:pt idx="13">
                  <c:v>113.22214580467676</c:v>
                </c:pt>
                <c:pt idx="14">
                  <c:v>114.97401803454072</c:v>
                </c:pt>
                <c:pt idx="15">
                  <c:v>110.51314381782058</c:v>
                </c:pt>
                <c:pt idx="16">
                  <c:v>112.15994192266545</c:v>
                </c:pt>
                <c:pt idx="17">
                  <c:v>115.27204646186763</c:v>
                </c:pt>
                <c:pt idx="18">
                  <c:v>116.89400886443528</c:v>
                </c:pt>
                <c:pt idx="19">
                  <c:v>112.16758367721229</c:v>
                </c:pt>
                <c:pt idx="20">
                  <c:v>112.58214886137856</c:v>
                </c:pt>
                <c:pt idx="21">
                  <c:v>116.5157420143665</c:v>
                </c:pt>
                <c:pt idx="22">
                  <c:v>118.8292832034235</c:v>
                </c:pt>
                <c:pt idx="23">
                  <c:v>114.82118294360386</c:v>
                </c:pt>
                <c:pt idx="24">
                  <c:v>115.14595751184471</c:v>
                </c:pt>
              </c:numCache>
            </c:numRef>
          </c:val>
          <c:smooth val="0"/>
          <c:extLst>
            <c:ext xmlns:c16="http://schemas.microsoft.com/office/drawing/2014/chart" uri="{C3380CC4-5D6E-409C-BE32-E72D297353CC}">
              <c16:uniqueId val="{00000000-72A9-4013-A94A-23B86EED958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112.27085671530116</c:v>
                </c:pt>
                <c:pt idx="2">
                  <c:v>116.77890011223344</c:v>
                </c:pt>
                <c:pt idx="3">
                  <c:v>104.07781518892629</c:v>
                </c:pt>
                <c:pt idx="4">
                  <c:v>102.50654695099139</c:v>
                </c:pt>
                <c:pt idx="5">
                  <c:v>115.71268237934905</c:v>
                </c:pt>
                <c:pt idx="6">
                  <c:v>121.62364384586606</c:v>
                </c:pt>
                <c:pt idx="7">
                  <c:v>109.67078189300412</c:v>
                </c:pt>
                <c:pt idx="8">
                  <c:v>110.49382716049382</c:v>
                </c:pt>
                <c:pt idx="9">
                  <c:v>121.75458286569398</c:v>
                </c:pt>
                <c:pt idx="10">
                  <c:v>126.4122708567153</c:v>
                </c:pt>
                <c:pt idx="11">
                  <c:v>117.20912832023944</c:v>
                </c:pt>
                <c:pt idx="12">
                  <c:v>114.96445940890385</c:v>
                </c:pt>
                <c:pt idx="13">
                  <c:v>129.08716797605686</c:v>
                </c:pt>
                <c:pt idx="14">
                  <c:v>135.14777403666292</c:v>
                </c:pt>
                <c:pt idx="15">
                  <c:v>123.71866816311261</c:v>
                </c:pt>
                <c:pt idx="16">
                  <c:v>125.85110362888142</c:v>
                </c:pt>
                <c:pt idx="17">
                  <c:v>138.75794986906098</c:v>
                </c:pt>
                <c:pt idx="18">
                  <c:v>142.70482603815938</c:v>
                </c:pt>
                <c:pt idx="19">
                  <c:v>131.01384212495324</c:v>
                </c:pt>
                <c:pt idx="20">
                  <c:v>130.15338570894127</c:v>
                </c:pt>
                <c:pt idx="21">
                  <c:v>143.7897493453049</c:v>
                </c:pt>
                <c:pt idx="22">
                  <c:v>149.10213243546576</c:v>
                </c:pt>
                <c:pt idx="23">
                  <c:v>138.96371118593339</c:v>
                </c:pt>
                <c:pt idx="24">
                  <c:v>129.89150766928546</c:v>
                </c:pt>
              </c:numCache>
            </c:numRef>
          </c:val>
          <c:smooth val="0"/>
          <c:extLst>
            <c:ext xmlns:c16="http://schemas.microsoft.com/office/drawing/2014/chart" uri="{C3380CC4-5D6E-409C-BE32-E72D297353CC}">
              <c16:uniqueId val="{00000001-72A9-4013-A94A-23B86EED958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104.52306314375279</c:v>
                </c:pt>
                <c:pt idx="2">
                  <c:v>104.16480071652485</c:v>
                </c:pt>
                <c:pt idx="3">
                  <c:v>102.22122704881325</c:v>
                </c:pt>
                <c:pt idx="4">
                  <c:v>97.330944917151811</c:v>
                </c:pt>
                <c:pt idx="5">
                  <c:v>100.34930586654724</c:v>
                </c:pt>
                <c:pt idx="6">
                  <c:v>100.38513210927005</c:v>
                </c:pt>
                <c:pt idx="7">
                  <c:v>97.707120465741156</c:v>
                </c:pt>
                <c:pt idx="8">
                  <c:v>96.775638154948496</c:v>
                </c:pt>
                <c:pt idx="9">
                  <c:v>99.319301388266894</c:v>
                </c:pt>
                <c:pt idx="10">
                  <c:v>97.742946708463947</c:v>
                </c:pt>
                <c:pt idx="11">
                  <c:v>95.853112404836537</c:v>
                </c:pt>
                <c:pt idx="12">
                  <c:v>93.63188535602329</c:v>
                </c:pt>
                <c:pt idx="13">
                  <c:v>97.725033587102544</c:v>
                </c:pt>
                <c:pt idx="14">
                  <c:v>96.802507836990586</c:v>
                </c:pt>
                <c:pt idx="15">
                  <c:v>95.073891625615758</c:v>
                </c:pt>
                <c:pt idx="16">
                  <c:v>93.04970891177787</c:v>
                </c:pt>
                <c:pt idx="17">
                  <c:v>96.157635467980299</c:v>
                </c:pt>
                <c:pt idx="18">
                  <c:v>94.849977608598294</c:v>
                </c:pt>
                <c:pt idx="19">
                  <c:v>93.46171070309002</c:v>
                </c:pt>
                <c:pt idx="20">
                  <c:v>91.491267353336312</c:v>
                </c:pt>
                <c:pt idx="21">
                  <c:v>96.283027317510076</c:v>
                </c:pt>
                <c:pt idx="22">
                  <c:v>94.527541424093158</c:v>
                </c:pt>
                <c:pt idx="23">
                  <c:v>92.8795342588446</c:v>
                </c:pt>
                <c:pt idx="24">
                  <c:v>87.622033139274507</c:v>
                </c:pt>
              </c:numCache>
            </c:numRef>
          </c:val>
          <c:smooth val="0"/>
          <c:extLst>
            <c:ext xmlns:c16="http://schemas.microsoft.com/office/drawing/2014/chart" uri="{C3380CC4-5D6E-409C-BE32-E72D297353CC}">
              <c16:uniqueId val="{00000002-72A9-4013-A94A-23B86EED958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2A9-4013-A94A-23B86EED9582}"/>
                </c:ext>
              </c:extLst>
            </c:dLbl>
            <c:dLbl>
              <c:idx val="1"/>
              <c:delete val="1"/>
              <c:extLst>
                <c:ext xmlns:c15="http://schemas.microsoft.com/office/drawing/2012/chart" uri="{CE6537A1-D6FC-4f65-9D91-7224C49458BB}"/>
                <c:ext xmlns:c16="http://schemas.microsoft.com/office/drawing/2014/chart" uri="{C3380CC4-5D6E-409C-BE32-E72D297353CC}">
                  <c16:uniqueId val="{00000004-72A9-4013-A94A-23B86EED9582}"/>
                </c:ext>
              </c:extLst>
            </c:dLbl>
            <c:dLbl>
              <c:idx val="2"/>
              <c:delete val="1"/>
              <c:extLst>
                <c:ext xmlns:c15="http://schemas.microsoft.com/office/drawing/2012/chart" uri="{CE6537A1-D6FC-4f65-9D91-7224C49458BB}"/>
                <c:ext xmlns:c16="http://schemas.microsoft.com/office/drawing/2014/chart" uri="{C3380CC4-5D6E-409C-BE32-E72D297353CC}">
                  <c16:uniqueId val="{00000005-72A9-4013-A94A-23B86EED9582}"/>
                </c:ext>
              </c:extLst>
            </c:dLbl>
            <c:dLbl>
              <c:idx val="3"/>
              <c:delete val="1"/>
              <c:extLst>
                <c:ext xmlns:c15="http://schemas.microsoft.com/office/drawing/2012/chart" uri="{CE6537A1-D6FC-4f65-9D91-7224C49458BB}"/>
                <c:ext xmlns:c16="http://schemas.microsoft.com/office/drawing/2014/chart" uri="{C3380CC4-5D6E-409C-BE32-E72D297353CC}">
                  <c16:uniqueId val="{00000006-72A9-4013-A94A-23B86EED9582}"/>
                </c:ext>
              </c:extLst>
            </c:dLbl>
            <c:dLbl>
              <c:idx val="4"/>
              <c:delete val="1"/>
              <c:extLst>
                <c:ext xmlns:c15="http://schemas.microsoft.com/office/drawing/2012/chart" uri="{CE6537A1-D6FC-4f65-9D91-7224C49458BB}"/>
                <c:ext xmlns:c16="http://schemas.microsoft.com/office/drawing/2014/chart" uri="{C3380CC4-5D6E-409C-BE32-E72D297353CC}">
                  <c16:uniqueId val="{00000007-72A9-4013-A94A-23B86EED9582}"/>
                </c:ext>
              </c:extLst>
            </c:dLbl>
            <c:dLbl>
              <c:idx val="5"/>
              <c:delete val="1"/>
              <c:extLst>
                <c:ext xmlns:c15="http://schemas.microsoft.com/office/drawing/2012/chart" uri="{CE6537A1-D6FC-4f65-9D91-7224C49458BB}"/>
                <c:ext xmlns:c16="http://schemas.microsoft.com/office/drawing/2014/chart" uri="{C3380CC4-5D6E-409C-BE32-E72D297353CC}">
                  <c16:uniqueId val="{00000008-72A9-4013-A94A-23B86EED9582}"/>
                </c:ext>
              </c:extLst>
            </c:dLbl>
            <c:dLbl>
              <c:idx val="6"/>
              <c:delete val="1"/>
              <c:extLst>
                <c:ext xmlns:c15="http://schemas.microsoft.com/office/drawing/2012/chart" uri="{CE6537A1-D6FC-4f65-9D91-7224C49458BB}"/>
                <c:ext xmlns:c16="http://schemas.microsoft.com/office/drawing/2014/chart" uri="{C3380CC4-5D6E-409C-BE32-E72D297353CC}">
                  <c16:uniqueId val="{00000009-72A9-4013-A94A-23B86EED9582}"/>
                </c:ext>
              </c:extLst>
            </c:dLbl>
            <c:dLbl>
              <c:idx val="7"/>
              <c:delete val="1"/>
              <c:extLst>
                <c:ext xmlns:c15="http://schemas.microsoft.com/office/drawing/2012/chart" uri="{CE6537A1-D6FC-4f65-9D91-7224C49458BB}"/>
                <c:ext xmlns:c16="http://schemas.microsoft.com/office/drawing/2014/chart" uri="{C3380CC4-5D6E-409C-BE32-E72D297353CC}">
                  <c16:uniqueId val="{0000000A-72A9-4013-A94A-23B86EED9582}"/>
                </c:ext>
              </c:extLst>
            </c:dLbl>
            <c:dLbl>
              <c:idx val="8"/>
              <c:delete val="1"/>
              <c:extLst>
                <c:ext xmlns:c15="http://schemas.microsoft.com/office/drawing/2012/chart" uri="{CE6537A1-D6FC-4f65-9D91-7224C49458BB}"/>
                <c:ext xmlns:c16="http://schemas.microsoft.com/office/drawing/2014/chart" uri="{C3380CC4-5D6E-409C-BE32-E72D297353CC}">
                  <c16:uniqueId val="{0000000B-72A9-4013-A94A-23B86EED9582}"/>
                </c:ext>
              </c:extLst>
            </c:dLbl>
            <c:dLbl>
              <c:idx val="9"/>
              <c:delete val="1"/>
              <c:extLst>
                <c:ext xmlns:c15="http://schemas.microsoft.com/office/drawing/2012/chart" uri="{CE6537A1-D6FC-4f65-9D91-7224C49458BB}"/>
                <c:ext xmlns:c16="http://schemas.microsoft.com/office/drawing/2014/chart" uri="{C3380CC4-5D6E-409C-BE32-E72D297353CC}">
                  <c16:uniqueId val="{0000000C-72A9-4013-A94A-23B86EED9582}"/>
                </c:ext>
              </c:extLst>
            </c:dLbl>
            <c:dLbl>
              <c:idx val="10"/>
              <c:delete val="1"/>
              <c:extLst>
                <c:ext xmlns:c15="http://schemas.microsoft.com/office/drawing/2012/chart" uri="{CE6537A1-D6FC-4f65-9D91-7224C49458BB}"/>
                <c:ext xmlns:c16="http://schemas.microsoft.com/office/drawing/2014/chart" uri="{C3380CC4-5D6E-409C-BE32-E72D297353CC}">
                  <c16:uniqueId val="{0000000D-72A9-4013-A94A-23B86EED9582}"/>
                </c:ext>
              </c:extLst>
            </c:dLbl>
            <c:dLbl>
              <c:idx val="11"/>
              <c:delete val="1"/>
              <c:extLst>
                <c:ext xmlns:c15="http://schemas.microsoft.com/office/drawing/2012/chart" uri="{CE6537A1-D6FC-4f65-9D91-7224C49458BB}"/>
                <c:ext xmlns:c16="http://schemas.microsoft.com/office/drawing/2014/chart" uri="{C3380CC4-5D6E-409C-BE32-E72D297353CC}">
                  <c16:uniqueId val="{0000000E-72A9-4013-A94A-23B86EED9582}"/>
                </c:ext>
              </c:extLst>
            </c:dLbl>
            <c:dLbl>
              <c:idx val="12"/>
              <c:delete val="1"/>
              <c:extLst>
                <c:ext xmlns:c15="http://schemas.microsoft.com/office/drawing/2012/chart" uri="{CE6537A1-D6FC-4f65-9D91-7224C49458BB}"/>
                <c:ext xmlns:c16="http://schemas.microsoft.com/office/drawing/2014/chart" uri="{C3380CC4-5D6E-409C-BE32-E72D297353CC}">
                  <c16:uniqueId val="{0000000F-72A9-4013-A94A-23B86EED958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2A9-4013-A94A-23B86EED9582}"/>
                </c:ext>
              </c:extLst>
            </c:dLbl>
            <c:dLbl>
              <c:idx val="14"/>
              <c:delete val="1"/>
              <c:extLst>
                <c:ext xmlns:c15="http://schemas.microsoft.com/office/drawing/2012/chart" uri="{CE6537A1-D6FC-4f65-9D91-7224C49458BB}"/>
                <c:ext xmlns:c16="http://schemas.microsoft.com/office/drawing/2014/chart" uri="{C3380CC4-5D6E-409C-BE32-E72D297353CC}">
                  <c16:uniqueId val="{00000011-72A9-4013-A94A-23B86EED9582}"/>
                </c:ext>
              </c:extLst>
            </c:dLbl>
            <c:dLbl>
              <c:idx val="15"/>
              <c:delete val="1"/>
              <c:extLst>
                <c:ext xmlns:c15="http://schemas.microsoft.com/office/drawing/2012/chart" uri="{CE6537A1-D6FC-4f65-9D91-7224C49458BB}"/>
                <c:ext xmlns:c16="http://schemas.microsoft.com/office/drawing/2014/chart" uri="{C3380CC4-5D6E-409C-BE32-E72D297353CC}">
                  <c16:uniqueId val="{00000012-72A9-4013-A94A-23B86EED9582}"/>
                </c:ext>
              </c:extLst>
            </c:dLbl>
            <c:dLbl>
              <c:idx val="16"/>
              <c:delete val="1"/>
              <c:extLst>
                <c:ext xmlns:c15="http://schemas.microsoft.com/office/drawing/2012/chart" uri="{CE6537A1-D6FC-4f65-9D91-7224C49458BB}"/>
                <c:ext xmlns:c16="http://schemas.microsoft.com/office/drawing/2014/chart" uri="{C3380CC4-5D6E-409C-BE32-E72D297353CC}">
                  <c16:uniqueId val="{00000013-72A9-4013-A94A-23B86EED9582}"/>
                </c:ext>
              </c:extLst>
            </c:dLbl>
            <c:dLbl>
              <c:idx val="17"/>
              <c:delete val="1"/>
              <c:extLst>
                <c:ext xmlns:c15="http://schemas.microsoft.com/office/drawing/2012/chart" uri="{CE6537A1-D6FC-4f65-9D91-7224C49458BB}"/>
                <c:ext xmlns:c16="http://schemas.microsoft.com/office/drawing/2014/chart" uri="{C3380CC4-5D6E-409C-BE32-E72D297353CC}">
                  <c16:uniqueId val="{00000014-72A9-4013-A94A-23B86EED9582}"/>
                </c:ext>
              </c:extLst>
            </c:dLbl>
            <c:dLbl>
              <c:idx val="18"/>
              <c:delete val="1"/>
              <c:extLst>
                <c:ext xmlns:c15="http://schemas.microsoft.com/office/drawing/2012/chart" uri="{CE6537A1-D6FC-4f65-9D91-7224C49458BB}"/>
                <c:ext xmlns:c16="http://schemas.microsoft.com/office/drawing/2014/chart" uri="{C3380CC4-5D6E-409C-BE32-E72D297353CC}">
                  <c16:uniqueId val="{00000015-72A9-4013-A94A-23B86EED9582}"/>
                </c:ext>
              </c:extLst>
            </c:dLbl>
            <c:dLbl>
              <c:idx val="19"/>
              <c:delete val="1"/>
              <c:extLst>
                <c:ext xmlns:c15="http://schemas.microsoft.com/office/drawing/2012/chart" uri="{CE6537A1-D6FC-4f65-9D91-7224C49458BB}"/>
                <c:ext xmlns:c16="http://schemas.microsoft.com/office/drawing/2014/chart" uri="{C3380CC4-5D6E-409C-BE32-E72D297353CC}">
                  <c16:uniqueId val="{00000016-72A9-4013-A94A-23B86EED9582}"/>
                </c:ext>
              </c:extLst>
            </c:dLbl>
            <c:dLbl>
              <c:idx val="20"/>
              <c:delete val="1"/>
              <c:extLst>
                <c:ext xmlns:c15="http://schemas.microsoft.com/office/drawing/2012/chart" uri="{CE6537A1-D6FC-4f65-9D91-7224C49458BB}"/>
                <c:ext xmlns:c16="http://schemas.microsoft.com/office/drawing/2014/chart" uri="{C3380CC4-5D6E-409C-BE32-E72D297353CC}">
                  <c16:uniqueId val="{00000017-72A9-4013-A94A-23B86EED9582}"/>
                </c:ext>
              </c:extLst>
            </c:dLbl>
            <c:dLbl>
              <c:idx val="21"/>
              <c:delete val="1"/>
              <c:extLst>
                <c:ext xmlns:c15="http://schemas.microsoft.com/office/drawing/2012/chart" uri="{CE6537A1-D6FC-4f65-9D91-7224C49458BB}"/>
                <c:ext xmlns:c16="http://schemas.microsoft.com/office/drawing/2014/chart" uri="{C3380CC4-5D6E-409C-BE32-E72D297353CC}">
                  <c16:uniqueId val="{00000018-72A9-4013-A94A-23B86EED9582}"/>
                </c:ext>
              </c:extLst>
            </c:dLbl>
            <c:dLbl>
              <c:idx val="22"/>
              <c:delete val="1"/>
              <c:extLst>
                <c:ext xmlns:c15="http://schemas.microsoft.com/office/drawing/2012/chart" uri="{CE6537A1-D6FC-4f65-9D91-7224C49458BB}"/>
                <c:ext xmlns:c16="http://schemas.microsoft.com/office/drawing/2014/chart" uri="{C3380CC4-5D6E-409C-BE32-E72D297353CC}">
                  <c16:uniqueId val="{00000019-72A9-4013-A94A-23B86EED9582}"/>
                </c:ext>
              </c:extLst>
            </c:dLbl>
            <c:dLbl>
              <c:idx val="23"/>
              <c:delete val="1"/>
              <c:extLst>
                <c:ext xmlns:c15="http://schemas.microsoft.com/office/drawing/2012/chart" uri="{CE6537A1-D6FC-4f65-9D91-7224C49458BB}"/>
                <c:ext xmlns:c16="http://schemas.microsoft.com/office/drawing/2014/chart" uri="{C3380CC4-5D6E-409C-BE32-E72D297353CC}">
                  <c16:uniqueId val="{0000001A-72A9-4013-A94A-23B86EED9582}"/>
                </c:ext>
              </c:extLst>
            </c:dLbl>
            <c:dLbl>
              <c:idx val="24"/>
              <c:delete val="1"/>
              <c:extLst>
                <c:ext xmlns:c15="http://schemas.microsoft.com/office/drawing/2012/chart" uri="{CE6537A1-D6FC-4f65-9D91-7224C49458BB}"/>
                <c:ext xmlns:c16="http://schemas.microsoft.com/office/drawing/2014/chart" uri="{C3380CC4-5D6E-409C-BE32-E72D297353CC}">
                  <c16:uniqueId val="{0000001B-72A9-4013-A94A-23B86EED958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2A9-4013-A94A-23B86EED958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Nordfriesland (01054)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60272</v>
      </c>
      <c r="F11" s="238">
        <v>60102</v>
      </c>
      <c r="G11" s="238">
        <v>62200</v>
      </c>
      <c r="H11" s="238">
        <v>60989</v>
      </c>
      <c r="I11" s="265">
        <v>58930</v>
      </c>
      <c r="J11" s="263">
        <v>1342</v>
      </c>
      <c r="K11" s="266">
        <v>2.2772781265908706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17.308202813910274</v>
      </c>
      <c r="E13" s="115">
        <v>10432</v>
      </c>
      <c r="F13" s="114">
        <v>10300</v>
      </c>
      <c r="G13" s="114">
        <v>11084</v>
      </c>
      <c r="H13" s="114">
        <v>11047</v>
      </c>
      <c r="I13" s="140">
        <v>10203</v>
      </c>
      <c r="J13" s="115">
        <v>229</v>
      </c>
      <c r="K13" s="116">
        <v>2.2444379104185042</v>
      </c>
    </row>
    <row r="14" spans="1:255" ht="14.1" customHeight="1" x14ac:dyDescent="0.2">
      <c r="A14" s="306" t="s">
        <v>230</v>
      </c>
      <c r="B14" s="307"/>
      <c r="C14" s="308"/>
      <c r="D14" s="113">
        <v>63.971661799840724</v>
      </c>
      <c r="E14" s="115">
        <v>38557</v>
      </c>
      <c r="F14" s="114">
        <v>38662</v>
      </c>
      <c r="G14" s="114">
        <v>39882</v>
      </c>
      <c r="H14" s="114">
        <v>38957</v>
      </c>
      <c r="I14" s="140">
        <v>37841</v>
      </c>
      <c r="J14" s="115">
        <v>716</v>
      </c>
      <c r="K14" s="116">
        <v>1.8921275864802727</v>
      </c>
    </row>
    <row r="15" spans="1:255" ht="14.1" customHeight="1" x14ac:dyDescent="0.2">
      <c r="A15" s="306" t="s">
        <v>231</v>
      </c>
      <c r="B15" s="307"/>
      <c r="C15" s="308"/>
      <c r="D15" s="113">
        <v>10.663326254313777</v>
      </c>
      <c r="E15" s="115">
        <v>6427</v>
      </c>
      <c r="F15" s="114">
        <v>6362</v>
      </c>
      <c r="G15" s="114">
        <v>6445</v>
      </c>
      <c r="H15" s="114">
        <v>6248</v>
      </c>
      <c r="I15" s="140">
        <v>6190</v>
      </c>
      <c r="J15" s="115">
        <v>237</v>
      </c>
      <c r="K15" s="116">
        <v>3.8287560581583198</v>
      </c>
    </row>
    <row r="16" spans="1:255" ht="14.1" customHeight="1" x14ac:dyDescent="0.2">
      <c r="A16" s="306" t="s">
        <v>232</v>
      </c>
      <c r="B16" s="307"/>
      <c r="C16" s="308"/>
      <c r="D16" s="113">
        <v>8.055149986726839</v>
      </c>
      <c r="E16" s="115">
        <v>4855</v>
      </c>
      <c r="F16" s="114">
        <v>4777</v>
      </c>
      <c r="G16" s="114">
        <v>4788</v>
      </c>
      <c r="H16" s="114">
        <v>4736</v>
      </c>
      <c r="I16" s="140">
        <v>4694</v>
      </c>
      <c r="J16" s="115">
        <v>161</v>
      </c>
      <c r="K16" s="116">
        <v>3.4299105240732852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2.3178258561189273</v>
      </c>
      <c r="E18" s="115">
        <v>1397</v>
      </c>
      <c r="F18" s="114">
        <v>1338</v>
      </c>
      <c r="G18" s="114">
        <v>1412</v>
      </c>
      <c r="H18" s="114">
        <v>1436</v>
      </c>
      <c r="I18" s="140">
        <v>1373</v>
      </c>
      <c r="J18" s="115">
        <v>24</v>
      </c>
      <c r="K18" s="116">
        <v>1.7479970866715222</v>
      </c>
    </row>
    <row r="19" spans="1:255" ht="14.1" customHeight="1" x14ac:dyDescent="0.2">
      <c r="A19" s="306" t="s">
        <v>235</v>
      </c>
      <c r="B19" s="307" t="s">
        <v>236</v>
      </c>
      <c r="C19" s="308"/>
      <c r="D19" s="113">
        <v>1.6342580302628087</v>
      </c>
      <c r="E19" s="115">
        <v>985</v>
      </c>
      <c r="F19" s="114">
        <v>963</v>
      </c>
      <c r="G19" s="114">
        <v>1000</v>
      </c>
      <c r="H19" s="114">
        <v>1012</v>
      </c>
      <c r="I19" s="140">
        <v>970</v>
      </c>
      <c r="J19" s="115">
        <v>15</v>
      </c>
      <c r="K19" s="116">
        <v>1.5463917525773196</v>
      </c>
    </row>
    <row r="20" spans="1:255" ht="14.1" customHeight="1" x14ac:dyDescent="0.2">
      <c r="A20" s="306">
        <v>12</v>
      </c>
      <c r="B20" s="307" t="s">
        <v>237</v>
      </c>
      <c r="C20" s="308"/>
      <c r="D20" s="113">
        <v>1.6707592248473586</v>
      </c>
      <c r="E20" s="115">
        <v>1007</v>
      </c>
      <c r="F20" s="114">
        <v>968</v>
      </c>
      <c r="G20" s="114">
        <v>1019</v>
      </c>
      <c r="H20" s="114">
        <v>1008</v>
      </c>
      <c r="I20" s="140">
        <v>958</v>
      </c>
      <c r="J20" s="115">
        <v>49</v>
      </c>
      <c r="K20" s="116">
        <v>5.1148225469728601</v>
      </c>
    </row>
    <row r="21" spans="1:255" ht="14.1" customHeight="1" x14ac:dyDescent="0.2">
      <c r="A21" s="306">
        <v>21</v>
      </c>
      <c r="B21" s="307" t="s">
        <v>238</v>
      </c>
      <c r="C21" s="308"/>
      <c r="D21" s="113" t="s">
        <v>513</v>
      </c>
      <c r="E21" s="115" t="s">
        <v>513</v>
      </c>
      <c r="F21" s="114">
        <v>40</v>
      </c>
      <c r="G21" s="114">
        <v>41</v>
      </c>
      <c r="H21" s="114">
        <v>36</v>
      </c>
      <c r="I21" s="140">
        <v>36</v>
      </c>
      <c r="J21" s="115" t="s">
        <v>513</v>
      </c>
      <c r="K21" s="116" t="s">
        <v>513</v>
      </c>
    </row>
    <row r="22" spans="1:255" ht="14.1" customHeight="1" x14ac:dyDescent="0.2">
      <c r="A22" s="306">
        <v>22</v>
      </c>
      <c r="B22" s="307" t="s">
        <v>239</v>
      </c>
      <c r="C22" s="308"/>
      <c r="D22" s="113">
        <v>1.6259623042208655</v>
      </c>
      <c r="E22" s="115">
        <v>980</v>
      </c>
      <c r="F22" s="114">
        <v>967</v>
      </c>
      <c r="G22" s="114">
        <v>984</v>
      </c>
      <c r="H22" s="114">
        <v>965</v>
      </c>
      <c r="I22" s="140">
        <v>966</v>
      </c>
      <c r="J22" s="115">
        <v>14</v>
      </c>
      <c r="K22" s="116">
        <v>1.4492753623188406</v>
      </c>
    </row>
    <row r="23" spans="1:255" ht="14.1" customHeight="1" x14ac:dyDescent="0.2">
      <c r="A23" s="306">
        <v>23</v>
      </c>
      <c r="B23" s="307" t="s">
        <v>240</v>
      </c>
      <c r="C23" s="308"/>
      <c r="D23" s="113">
        <v>0.70347756835678255</v>
      </c>
      <c r="E23" s="115">
        <v>424</v>
      </c>
      <c r="F23" s="114">
        <v>436</v>
      </c>
      <c r="G23" s="114">
        <v>448</v>
      </c>
      <c r="H23" s="114">
        <v>430</v>
      </c>
      <c r="I23" s="140">
        <v>432</v>
      </c>
      <c r="J23" s="115">
        <v>-8</v>
      </c>
      <c r="K23" s="116">
        <v>-1.8518518518518519</v>
      </c>
    </row>
    <row r="24" spans="1:255" ht="14.1" customHeight="1" x14ac:dyDescent="0.2">
      <c r="A24" s="306">
        <v>24</v>
      </c>
      <c r="B24" s="307" t="s">
        <v>241</v>
      </c>
      <c r="C24" s="308"/>
      <c r="D24" s="113">
        <v>0.8179585877355986</v>
      </c>
      <c r="E24" s="115">
        <v>493</v>
      </c>
      <c r="F24" s="114">
        <v>482</v>
      </c>
      <c r="G24" s="114">
        <v>483</v>
      </c>
      <c r="H24" s="114">
        <v>484</v>
      </c>
      <c r="I24" s="140">
        <v>488</v>
      </c>
      <c r="J24" s="115">
        <v>5</v>
      </c>
      <c r="K24" s="116">
        <v>1.0245901639344261</v>
      </c>
    </row>
    <row r="25" spans="1:255" ht="14.1" customHeight="1" x14ac:dyDescent="0.2">
      <c r="A25" s="306">
        <v>25</v>
      </c>
      <c r="B25" s="307" t="s">
        <v>242</v>
      </c>
      <c r="C25" s="308"/>
      <c r="D25" s="113">
        <v>3.0196442792673213</v>
      </c>
      <c r="E25" s="115">
        <v>1820</v>
      </c>
      <c r="F25" s="114">
        <v>1869</v>
      </c>
      <c r="G25" s="114">
        <v>1949</v>
      </c>
      <c r="H25" s="114">
        <v>1853</v>
      </c>
      <c r="I25" s="140">
        <v>1826</v>
      </c>
      <c r="J25" s="115">
        <v>-6</v>
      </c>
      <c r="K25" s="116">
        <v>-0.32858707557502737</v>
      </c>
    </row>
    <row r="26" spans="1:255" ht="14.1" customHeight="1" x14ac:dyDescent="0.2">
      <c r="A26" s="306">
        <v>26</v>
      </c>
      <c r="B26" s="307" t="s">
        <v>243</v>
      </c>
      <c r="C26" s="308"/>
      <c r="D26" s="113">
        <v>4.547717016193257</v>
      </c>
      <c r="E26" s="115">
        <v>2741</v>
      </c>
      <c r="F26" s="114">
        <v>2745</v>
      </c>
      <c r="G26" s="114">
        <v>2746</v>
      </c>
      <c r="H26" s="114">
        <v>2661</v>
      </c>
      <c r="I26" s="140">
        <v>2653</v>
      </c>
      <c r="J26" s="115">
        <v>88</v>
      </c>
      <c r="K26" s="116">
        <v>3.3169996230682246</v>
      </c>
    </row>
    <row r="27" spans="1:255" ht="14.1" customHeight="1" x14ac:dyDescent="0.2">
      <c r="A27" s="306">
        <v>27</v>
      </c>
      <c r="B27" s="307" t="s">
        <v>244</v>
      </c>
      <c r="C27" s="308"/>
      <c r="D27" s="113">
        <v>0.93409875232280326</v>
      </c>
      <c r="E27" s="115">
        <v>563</v>
      </c>
      <c r="F27" s="114">
        <v>569</v>
      </c>
      <c r="G27" s="114">
        <v>569</v>
      </c>
      <c r="H27" s="114">
        <v>564</v>
      </c>
      <c r="I27" s="140">
        <v>539</v>
      </c>
      <c r="J27" s="115">
        <v>24</v>
      </c>
      <c r="K27" s="116">
        <v>4.4526901669758816</v>
      </c>
    </row>
    <row r="28" spans="1:255" ht="14.1" customHeight="1" x14ac:dyDescent="0.2">
      <c r="A28" s="306">
        <v>28</v>
      </c>
      <c r="B28" s="307" t="s">
        <v>245</v>
      </c>
      <c r="C28" s="308"/>
      <c r="D28" s="113">
        <v>0.18748340854791612</v>
      </c>
      <c r="E28" s="115">
        <v>113</v>
      </c>
      <c r="F28" s="114">
        <v>111</v>
      </c>
      <c r="G28" s="114">
        <v>119</v>
      </c>
      <c r="H28" s="114">
        <v>110</v>
      </c>
      <c r="I28" s="140">
        <v>112</v>
      </c>
      <c r="J28" s="115">
        <v>1</v>
      </c>
      <c r="K28" s="116">
        <v>0.8928571428571429</v>
      </c>
    </row>
    <row r="29" spans="1:255" ht="14.1" customHeight="1" x14ac:dyDescent="0.2">
      <c r="A29" s="306">
        <v>29</v>
      </c>
      <c r="B29" s="307" t="s">
        <v>246</v>
      </c>
      <c r="C29" s="308"/>
      <c r="D29" s="113">
        <v>5.1748739049641621</v>
      </c>
      <c r="E29" s="115">
        <v>3119</v>
      </c>
      <c r="F29" s="114">
        <v>3189</v>
      </c>
      <c r="G29" s="114">
        <v>3515</v>
      </c>
      <c r="H29" s="114">
        <v>3506</v>
      </c>
      <c r="I29" s="140">
        <v>3096</v>
      </c>
      <c r="J29" s="115">
        <v>23</v>
      </c>
      <c r="K29" s="116">
        <v>0.74289405684754517</v>
      </c>
    </row>
    <row r="30" spans="1:255" ht="14.1" customHeight="1" x14ac:dyDescent="0.2">
      <c r="A30" s="306" t="s">
        <v>247</v>
      </c>
      <c r="B30" s="307" t="s">
        <v>248</v>
      </c>
      <c r="C30" s="308"/>
      <c r="D30" s="113">
        <v>1.1929254048314308</v>
      </c>
      <c r="E30" s="115">
        <v>719</v>
      </c>
      <c r="F30" s="114">
        <v>740</v>
      </c>
      <c r="G30" s="114">
        <v>759</v>
      </c>
      <c r="H30" s="114">
        <v>736</v>
      </c>
      <c r="I30" s="140">
        <v>733</v>
      </c>
      <c r="J30" s="115">
        <v>-14</v>
      </c>
      <c r="K30" s="116">
        <v>-1.9099590723055935</v>
      </c>
    </row>
    <row r="31" spans="1:255" ht="14.1" customHeight="1" x14ac:dyDescent="0.2">
      <c r="A31" s="306" t="s">
        <v>249</v>
      </c>
      <c r="B31" s="307" t="s">
        <v>250</v>
      </c>
      <c r="C31" s="308"/>
      <c r="D31" s="113">
        <v>3.897332094504911</v>
      </c>
      <c r="E31" s="115">
        <v>2349</v>
      </c>
      <c r="F31" s="114">
        <v>2394</v>
      </c>
      <c r="G31" s="114">
        <v>2703</v>
      </c>
      <c r="H31" s="114">
        <v>2717</v>
      </c>
      <c r="I31" s="140">
        <v>2308</v>
      </c>
      <c r="J31" s="115">
        <v>41</v>
      </c>
      <c r="K31" s="116">
        <v>1.7764298093587523</v>
      </c>
    </row>
    <row r="32" spans="1:255" ht="14.1" customHeight="1" x14ac:dyDescent="0.2">
      <c r="A32" s="306">
        <v>31</v>
      </c>
      <c r="B32" s="307" t="s">
        <v>251</v>
      </c>
      <c r="C32" s="308"/>
      <c r="D32" s="113">
        <v>0.63379346960445981</v>
      </c>
      <c r="E32" s="115">
        <v>382</v>
      </c>
      <c r="F32" s="114">
        <v>373</v>
      </c>
      <c r="G32" s="114">
        <v>370</v>
      </c>
      <c r="H32" s="114">
        <v>360</v>
      </c>
      <c r="I32" s="140">
        <v>365</v>
      </c>
      <c r="J32" s="115">
        <v>17</v>
      </c>
      <c r="K32" s="116">
        <v>4.6575342465753424</v>
      </c>
    </row>
    <row r="33" spans="1:11" ht="14.1" customHeight="1" x14ac:dyDescent="0.2">
      <c r="A33" s="306">
        <v>32</v>
      </c>
      <c r="B33" s="307" t="s">
        <v>252</v>
      </c>
      <c r="C33" s="308"/>
      <c r="D33" s="113">
        <v>3.787828510751261</v>
      </c>
      <c r="E33" s="115">
        <v>2283</v>
      </c>
      <c r="F33" s="114">
        <v>2287</v>
      </c>
      <c r="G33" s="114">
        <v>2348</v>
      </c>
      <c r="H33" s="114">
        <v>2294</v>
      </c>
      <c r="I33" s="140">
        <v>2279</v>
      </c>
      <c r="J33" s="115">
        <v>4</v>
      </c>
      <c r="K33" s="116">
        <v>0.1755155770074594</v>
      </c>
    </row>
    <row r="34" spans="1:11" ht="14.1" customHeight="1" x14ac:dyDescent="0.2">
      <c r="A34" s="306">
        <v>33</v>
      </c>
      <c r="B34" s="307" t="s">
        <v>253</v>
      </c>
      <c r="C34" s="308"/>
      <c r="D34" s="113">
        <v>2.5019909742500666</v>
      </c>
      <c r="E34" s="115">
        <v>1508</v>
      </c>
      <c r="F34" s="114">
        <v>1494</v>
      </c>
      <c r="G34" s="114">
        <v>1545</v>
      </c>
      <c r="H34" s="114">
        <v>1473</v>
      </c>
      <c r="I34" s="140">
        <v>1480</v>
      </c>
      <c r="J34" s="115">
        <v>28</v>
      </c>
      <c r="K34" s="116">
        <v>1.8918918918918919</v>
      </c>
    </row>
    <row r="35" spans="1:11" ht="14.1" customHeight="1" x14ac:dyDescent="0.2">
      <c r="A35" s="306">
        <v>34</v>
      </c>
      <c r="B35" s="307" t="s">
        <v>254</v>
      </c>
      <c r="C35" s="308"/>
      <c r="D35" s="113">
        <v>3.6534377488717813</v>
      </c>
      <c r="E35" s="115">
        <v>2202</v>
      </c>
      <c r="F35" s="114">
        <v>2125</v>
      </c>
      <c r="G35" s="114">
        <v>2174</v>
      </c>
      <c r="H35" s="114">
        <v>2227</v>
      </c>
      <c r="I35" s="140">
        <v>2169</v>
      </c>
      <c r="J35" s="115">
        <v>33</v>
      </c>
      <c r="K35" s="116">
        <v>1.5214384508990317</v>
      </c>
    </row>
    <row r="36" spans="1:11" ht="14.1" customHeight="1" x14ac:dyDescent="0.2">
      <c r="A36" s="306">
        <v>41</v>
      </c>
      <c r="B36" s="307" t="s">
        <v>255</v>
      </c>
      <c r="C36" s="308"/>
      <c r="D36" s="113">
        <v>0.25053092646668434</v>
      </c>
      <c r="E36" s="115">
        <v>151</v>
      </c>
      <c r="F36" s="114">
        <v>150</v>
      </c>
      <c r="G36" s="114">
        <v>151</v>
      </c>
      <c r="H36" s="114">
        <v>152</v>
      </c>
      <c r="I36" s="140">
        <v>142</v>
      </c>
      <c r="J36" s="115">
        <v>9</v>
      </c>
      <c r="K36" s="116">
        <v>6.3380281690140849</v>
      </c>
    </row>
    <row r="37" spans="1:11" ht="14.1" customHeight="1" x14ac:dyDescent="0.2">
      <c r="A37" s="306">
        <v>42</v>
      </c>
      <c r="B37" s="307" t="s">
        <v>256</v>
      </c>
      <c r="C37" s="308"/>
      <c r="D37" s="113">
        <v>0.1177993097955933</v>
      </c>
      <c r="E37" s="115">
        <v>71</v>
      </c>
      <c r="F37" s="114">
        <v>76</v>
      </c>
      <c r="G37" s="114">
        <v>77</v>
      </c>
      <c r="H37" s="114">
        <v>66</v>
      </c>
      <c r="I37" s="140">
        <v>67</v>
      </c>
      <c r="J37" s="115">
        <v>4</v>
      </c>
      <c r="K37" s="116">
        <v>5.9701492537313436</v>
      </c>
    </row>
    <row r="38" spans="1:11" ht="14.1" customHeight="1" x14ac:dyDescent="0.2">
      <c r="A38" s="306">
        <v>43</v>
      </c>
      <c r="B38" s="307" t="s">
        <v>257</v>
      </c>
      <c r="C38" s="308"/>
      <c r="D38" s="113">
        <v>0.50935757897531186</v>
      </c>
      <c r="E38" s="115">
        <v>307</v>
      </c>
      <c r="F38" s="114">
        <v>303</v>
      </c>
      <c r="G38" s="114">
        <v>307</v>
      </c>
      <c r="H38" s="114">
        <v>283</v>
      </c>
      <c r="I38" s="140">
        <v>291</v>
      </c>
      <c r="J38" s="115">
        <v>16</v>
      </c>
      <c r="K38" s="116">
        <v>5.4982817869415808</v>
      </c>
    </row>
    <row r="39" spans="1:11" ht="14.1" customHeight="1" x14ac:dyDescent="0.2">
      <c r="A39" s="306">
        <v>51</v>
      </c>
      <c r="B39" s="307" t="s">
        <v>258</v>
      </c>
      <c r="C39" s="308"/>
      <c r="D39" s="113">
        <v>3.7480090257499334</v>
      </c>
      <c r="E39" s="115">
        <v>2259</v>
      </c>
      <c r="F39" s="114">
        <v>2215</v>
      </c>
      <c r="G39" s="114">
        <v>2225</v>
      </c>
      <c r="H39" s="114">
        <v>2082</v>
      </c>
      <c r="I39" s="140">
        <v>2057</v>
      </c>
      <c r="J39" s="115">
        <v>202</v>
      </c>
      <c r="K39" s="116">
        <v>9.8201263976665043</v>
      </c>
    </row>
    <row r="40" spans="1:11" ht="14.1" customHeight="1" x14ac:dyDescent="0.2">
      <c r="A40" s="306" t="s">
        <v>259</v>
      </c>
      <c r="B40" s="307" t="s">
        <v>260</v>
      </c>
      <c r="C40" s="308"/>
      <c r="D40" s="113">
        <v>2.6048579771701621</v>
      </c>
      <c r="E40" s="115">
        <v>1570</v>
      </c>
      <c r="F40" s="114">
        <v>1552</v>
      </c>
      <c r="G40" s="114">
        <v>1532</v>
      </c>
      <c r="H40" s="114">
        <v>1512</v>
      </c>
      <c r="I40" s="140">
        <v>1515</v>
      </c>
      <c r="J40" s="115">
        <v>55</v>
      </c>
      <c r="K40" s="116">
        <v>3.6303630363036303</v>
      </c>
    </row>
    <row r="41" spans="1:11" ht="14.1" customHeight="1" x14ac:dyDescent="0.2">
      <c r="A41" s="306"/>
      <c r="B41" s="307" t="s">
        <v>261</v>
      </c>
      <c r="C41" s="308"/>
      <c r="D41" s="113">
        <v>1.8217414388107247</v>
      </c>
      <c r="E41" s="115">
        <v>1098</v>
      </c>
      <c r="F41" s="114">
        <v>1091</v>
      </c>
      <c r="G41" s="114">
        <v>1079</v>
      </c>
      <c r="H41" s="114">
        <v>1067</v>
      </c>
      <c r="I41" s="140">
        <v>1068</v>
      </c>
      <c r="J41" s="115">
        <v>30</v>
      </c>
      <c r="K41" s="116">
        <v>2.808988764044944</v>
      </c>
    </row>
    <row r="42" spans="1:11" ht="14.1" customHeight="1" x14ac:dyDescent="0.2">
      <c r="A42" s="306">
        <v>52</v>
      </c>
      <c r="B42" s="307" t="s">
        <v>262</v>
      </c>
      <c r="C42" s="308"/>
      <c r="D42" s="113">
        <v>3.6102999734536767</v>
      </c>
      <c r="E42" s="115">
        <v>2176</v>
      </c>
      <c r="F42" s="114">
        <v>2138</v>
      </c>
      <c r="G42" s="114">
        <v>2232</v>
      </c>
      <c r="H42" s="114">
        <v>2164</v>
      </c>
      <c r="I42" s="140">
        <v>2060</v>
      </c>
      <c r="J42" s="115">
        <v>116</v>
      </c>
      <c r="K42" s="116">
        <v>5.6310679611650487</v>
      </c>
    </row>
    <row r="43" spans="1:11" ht="14.1" customHeight="1" x14ac:dyDescent="0.2">
      <c r="A43" s="306" t="s">
        <v>263</v>
      </c>
      <c r="B43" s="307" t="s">
        <v>264</v>
      </c>
      <c r="C43" s="308"/>
      <c r="D43" s="113">
        <v>2.7093841252986461</v>
      </c>
      <c r="E43" s="115">
        <v>1633</v>
      </c>
      <c r="F43" s="114">
        <v>1619</v>
      </c>
      <c r="G43" s="114">
        <v>1683</v>
      </c>
      <c r="H43" s="114">
        <v>1621</v>
      </c>
      <c r="I43" s="140">
        <v>1549</v>
      </c>
      <c r="J43" s="115">
        <v>84</v>
      </c>
      <c r="K43" s="116">
        <v>5.4228534538411877</v>
      </c>
    </row>
    <row r="44" spans="1:11" ht="14.1" customHeight="1" x14ac:dyDescent="0.2">
      <c r="A44" s="306">
        <v>53</v>
      </c>
      <c r="B44" s="307" t="s">
        <v>265</v>
      </c>
      <c r="C44" s="308"/>
      <c r="D44" s="113">
        <v>0.63379346960445981</v>
      </c>
      <c r="E44" s="115">
        <v>382</v>
      </c>
      <c r="F44" s="114">
        <v>403</v>
      </c>
      <c r="G44" s="114">
        <v>479</v>
      </c>
      <c r="H44" s="114">
        <v>486</v>
      </c>
      <c r="I44" s="140">
        <v>420</v>
      </c>
      <c r="J44" s="115">
        <v>-38</v>
      </c>
      <c r="K44" s="116">
        <v>-9.0476190476190474</v>
      </c>
    </row>
    <row r="45" spans="1:11" ht="14.1" customHeight="1" x14ac:dyDescent="0.2">
      <c r="A45" s="306" t="s">
        <v>266</v>
      </c>
      <c r="B45" s="307" t="s">
        <v>267</v>
      </c>
      <c r="C45" s="308"/>
      <c r="D45" s="113">
        <v>0.55083620918502785</v>
      </c>
      <c r="E45" s="115">
        <v>332</v>
      </c>
      <c r="F45" s="114">
        <v>358</v>
      </c>
      <c r="G45" s="114">
        <v>434</v>
      </c>
      <c r="H45" s="114">
        <v>442</v>
      </c>
      <c r="I45" s="140">
        <v>376</v>
      </c>
      <c r="J45" s="115">
        <v>-44</v>
      </c>
      <c r="K45" s="116">
        <v>-11.702127659574469</v>
      </c>
    </row>
    <row r="46" spans="1:11" ht="14.1" customHeight="1" x14ac:dyDescent="0.2">
      <c r="A46" s="306">
        <v>54</v>
      </c>
      <c r="B46" s="307" t="s">
        <v>268</v>
      </c>
      <c r="C46" s="308"/>
      <c r="D46" s="113">
        <v>4.0516325988850541</v>
      </c>
      <c r="E46" s="115">
        <v>2442</v>
      </c>
      <c r="F46" s="114">
        <v>2385</v>
      </c>
      <c r="G46" s="114">
        <v>2655</v>
      </c>
      <c r="H46" s="114">
        <v>2621</v>
      </c>
      <c r="I46" s="140">
        <v>2343</v>
      </c>
      <c r="J46" s="115">
        <v>99</v>
      </c>
      <c r="K46" s="116">
        <v>4.225352112676056</v>
      </c>
    </row>
    <row r="47" spans="1:11" ht="14.1" customHeight="1" x14ac:dyDescent="0.2">
      <c r="A47" s="306">
        <v>61</v>
      </c>
      <c r="B47" s="307" t="s">
        <v>269</v>
      </c>
      <c r="C47" s="308"/>
      <c r="D47" s="113">
        <v>1.710578709848686</v>
      </c>
      <c r="E47" s="115">
        <v>1031</v>
      </c>
      <c r="F47" s="114">
        <v>1037</v>
      </c>
      <c r="G47" s="114">
        <v>1083</v>
      </c>
      <c r="H47" s="114">
        <v>1032</v>
      </c>
      <c r="I47" s="140">
        <v>992</v>
      </c>
      <c r="J47" s="115">
        <v>39</v>
      </c>
      <c r="K47" s="116">
        <v>3.931451612903226</v>
      </c>
    </row>
    <row r="48" spans="1:11" ht="14.1" customHeight="1" x14ac:dyDescent="0.2">
      <c r="A48" s="306">
        <v>62</v>
      </c>
      <c r="B48" s="307" t="s">
        <v>270</v>
      </c>
      <c r="C48" s="308"/>
      <c r="D48" s="113">
        <v>10.243562516591451</v>
      </c>
      <c r="E48" s="115">
        <v>6174</v>
      </c>
      <c r="F48" s="114">
        <v>6223</v>
      </c>
      <c r="G48" s="114">
        <v>6458</v>
      </c>
      <c r="H48" s="114">
        <v>6382</v>
      </c>
      <c r="I48" s="140">
        <v>6134</v>
      </c>
      <c r="J48" s="115">
        <v>40</v>
      </c>
      <c r="K48" s="116">
        <v>0.65210303227910005</v>
      </c>
    </row>
    <row r="49" spans="1:11" ht="14.1" customHeight="1" x14ac:dyDescent="0.2">
      <c r="A49" s="306">
        <v>63</v>
      </c>
      <c r="B49" s="307" t="s">
        <v>271</v>
      </c>
      <c r="C49" s="308"/>
      <c r="D49" s="113">
        <v>6.7693124502256437</v>
      </c>
      <c r="E49" s="115">
        <v>4080</v>
      </c>
      <c r="F49" s="114">
        <v>4077</v>
      </c>
      <c r="G49" s="114">
        <v>4655</v>
      </c>
      <c r="H49" s="114">
        <v>4682</v>
      </c>
      <c r="I49" s="140">
        <v>3999</v>
      </c>
      <c r="J49" s="115">
        <v>81</v>
      </c>
      <c r="K49" s="116">
        <v>2.0255063765941483</v>
      </c>
    </row>
    <row r="50" spans="1:11" ht="14.1" customHeight="1" x14ac:dyDescent="0.2">
      <c r="A50" s="306" t="s">
        <v>272</v>
      </c>
      <c r="B50" s="307" t="s">
        <v>273</v>
      </c>
      <c r="C50" s="308"/>
      <c r="D50" s="113">
        <v>2.4555349084151845</v>
      </c>
      <c r="E50" s="115">
        <v>1480</v>
      </c>
      <c r="F50" s="114">
        <v>1478</v>
      </c>
      <c r="G50" s="114">
        <v>1588</v>
      </c>
      <c r="H50" s="114">
        <v>1584</v>
      </c>
      <c r="I50" s="140">
        <v>1497</v>
      </c>
      <c r="J50" s="115">
        <v>-17</v>
      </c>
      <c r="K50" s="116">
        <v>-1.1356045424181698</v>
      </c>
    </row>
    <row r="51" spans="1:11" ht="14.1" customHeight="1" x14ac:dyDescent="0.2">
      <c r="A51" s="306" t="s">
        <v>274</v>
      </c>
      <c r="B51" s="307" t="s">
        <v>275</v>
      </c>
      <c r="C51" s="308"/>
      <c r="D51" s="113">
        <v>3.8558534642951949</v>
      </c>
      <c r="E51" s="115">
        <v>2324</v>
      </c>
      <c r="F51" s="114">
        <v>2309</v>
      </c>
      <c r="G51" s="114">
        <v>2738</v>
      </c>
      <c r="H51" s="114">
        <v>2790</v>
      </c>
      <c r="I51" s="140">
        <v>2221</v>
      </c>
      <c r="J51" s="115">
        <v>103</v>
      </c>
      <c r="K51" s="116">
        <v>4.6375506528590726</v>
      </c>
    </row>
    <row r="52" spans="1:11" ht="14.1" customHeight="1" x14ac:dyDescent="0.2">
      <c r="A52" s="306">
        <v>71</v>
      </c>
      <c r="B52" s="307" t="s">
        <v>276</v>
      </c>
      <c r="C52" s="308"/>
      <c r="D52" s="113">
        <v>9.0622511282187421</v>
      </c>
      <c r="E52" s="115">
        <v>5462</v>
      </c>
      <c r="F52" s="114">
        <v>5473</v>
      </c>
      <c r="G52" s="114">
        <v>5494</v>
      </c>
      <c r="H52" s="114">
        <v>5336</v>
      </c>
      <c r="I52" s="140">
        <v>5369</v>
      </c>
      <c r="J52" s="115">
        <v>93</v>
      </c>
      <c r="K52" s="116">
        <v>1.7321661389458001</v>
      </c>
    </row>
    <row r="53" spans="1:11" ht="14.1" customHeight="1" x14ac:dyDescent="0.2">
      <c r="A53" s="306" t="s">
        <v>277</v>
      </c>
      <c r="B53" s="307" t="s">
        <v>278</v>
      </c>
      <c r="C53" s="308"/>
      <c r="D53" s="113">
        <v>1.9113352800637111</v>
      </c>
      <c r="E53" s="115">
        <v>1152</v>
      </c>
      <c r="F53" s="114">
        <v>1151</v>
      </c>
      <c r="G53" s="114">
        <v>1148</v>
      </c>
      <c r="H53" s="114">
        <v>1119</v>
      </c>
      <c r="I53" s="140">
        <v>1102</v>
      </c>
      <c r="J53" s="115">
        <v>50</v>
      </c>
      <c r="K53" s="116">
        <v>4.5372050816696916</v>
      </c>
    </row>
    <row r="54" spans="1:11" ht="14.1" customHeight="1" x14ac:dyDescent="0.2">
      <c r="A54" s="306" t="s">
        <v>279</v>
      </c>
      <c r="B54" s="307" t="s">
        <v>280</v>
      </c>
      <c r="C54" s="308"/>
      <c r="D54" s="113">
        <v>6.3445712768781526</v>
      </c>
      <c r="E54" s="115">
        <v>3824</v>
      </c>
      <c r="F54" s="114">
        <v>3829</v>
      </c>
      <c r="G54" s="114">
        <v>3841</v>
      </c>
      <c r="H54" s="114">
        <v>3721</v>
      </c>
      <c r="I54" s="140">
        <v>3770</v>
      </c>
      <c r="J54" s="115">
        <v>54</v>
      </c>
      <c r="K54" s="116">
        <v>1.4323607427055702</v>
      </c>
    </row>
    <row r="55" spans="1:11" ht="14.1" customHeight="1" x14ac:dyDescent="0.2">
      <c r="A55" s="306">
        <v>72</v>
      </c>
      <c r="B55" s="307" t="s">
        <v>281</v>
      </c>
      <c r="C55" s="308"/>
      <c r="D55" s="113">
        <v>3.3398593044863287</v>
      </c>
      <c r="E55" s="115">
        <v>2013</v>
      </c>
      <c r="F55" s="114">
        <v>2034</v>
      </c>
      <c r="G55" s="114">
        <v>2042</v>
      </c>
      <c r="H55" s="114">
        <v>1987</v>
      </c>
      <c r="I55" s="140">
        <v>2004</v>
      </c>
      <c r="J55" s="115">
        <v>9</v>
      </c>
      <c r="K55" s="116">
        <v>0.44910179640718562</v>
      </c>
    </row>
    <row r="56" spans="1:11" ht="14.1" customHeight="1" x14ac:dyDescent="0.2">
      <c r="A56" s="306" t="s">
        <v>282</v>
      </c>
      <c r="B56" s="307" t="s">
        <v>283</v>
      </c>
      <c r="C56" s="308"/>
      <c r="D56" s="113">
        <v>1.3422484735864082</v>
      </c>
      <c r="E56" s="115">
        <v>809</v>
      </c>
      <c r="F56" s="114">
        <v>824</v>
      </c>
      <c r="G56" s="114">
        <v>826</v>
      </c>
      <c r="H56" s="114">
        <v>801</v>
      </c>
      <c r="I56" s="140">
        <v>803</v>
      </c>
      <c r="J56" s="115">
        <v>6</v>
      </c>
      <c r="K56" s="116">
        <v>0.74719800747198006</v>
      </c>
    </row>
    <row r="57" spans="1:11" ht="14.1" customHeight="1" x14ac:dyDescent="0.2">
      <c r="A57" s="306" t="s">
        <v>284</v>
      </c>
      <c r="B57" s="307" t="s">
        <v>285</v>
      </c>
      <c r="C57" s="308"/>
      <c r="D57" s="113">
        <v>0.86109636315370319</v>
      </c>
      <c r="E57" s="115">
        <v>519</v>
      </c>
      <c r="F57" s="114">
        <v>513</v>
      </c>
      <c r="G57" s="114">
        <v>508</v>
      </c>
      <c r="H57" s="114">
        <v>510</v>
      </c>
      <c r="I57" s="140">
        <v>511</v>
      </c>
      <c r="J57" s="115">
        <v>8</v>
      </c>
      <c r="K57" s="116">
        <v>1.5655577299412915</v>
      </c>
    </row>
    <row r="58" spans="1:11" ht="14.1" customHeight="1" x14ac:dyDescent="0.2">
      <c r="A58" s="306">
        <v>73</v>
      </c>
      <c r="B58" s="307" t="s">
        <v>286</v>
      </c>
      <c r="C58" s="308"/>
      <c r="D58" s="113">
        <v>3.4145208388638175</v>
      </c>
      <c r="E58" s="115">
        <v>2058</v>
      </c>
      <c r="F58" s="114">
        <v>2070</v>
      </c>
      <c r="G58" s="114">
        <v>2061</v>
      </c>
      <c r="H58" s="114">
        <v>2034</v>
      </c>
      <c r="I58" s="140">
        <v>2030</v>
      </c>
      <c r="J58" s="115">
        <v>28</v>
      </c>
      <c r="K58" s="116">
        <v>1.3793103448275863</v>
      </c>
    </row>
    <row r="59" spans="1:11" ht="14.1" customHeight="1" x14ac:dyDescent="0.2">
      <c r="A59" s="306" t="s">
        <v>287</v>
      </c>
      <c r="B59" s="307" t="s">
        <v>288</v>
      </c>
      <c r="C59" s="308"/>
      <c r="D59" s="113">
        <v>2.9466418900982214</v>
      </c>
      <c r="E59" s="115">
        <v>1776</v>
      </c>
      <c r="F59" s="114">
        <v>1789</v>
      </c>
      <c r="G59" s="114">
        <v>1781</v>
      </c>
      <c r="H59" s="114">
        <v>1760</v>
      </c>
      <c r="I59" s="140">
        <v>1758</v>
      </c>
      <c r="J59" s="115">
        <v>18</v>
      </c>
      <c r="K59" s="116">
        <v>1.0238907849829351</v>
      </c>
    </row>
    <row r="60" spans="1:11" ht="14.1" customHeight="1" x14ac:dyDescent="0.2">
      <c r="A60" s="306">
        <v>81</v>
      </c>
      <c r="B60" s="307" t="s">
        <v>289</v>
      </c>
      <c r="C60" s="308"/>
      <c r="D60" s="113">
        <v>8.2592248473586416</v>
      </c>
      <c r="E60" s="115">
        <v>4978</v>
      </c>
      <c r="F60" s="114">
        <v>4944</v>
      </c>
      <c r="G60" s="114">
        <v>4956</v>
      </c>
      <c r="H60" s="114">
        <v>4869</v>
      </c>
      <c r="I60" s="140">
        <v>4874</v>
      </c>
      <c r="J60" s="115">
        <v>104</v>
      </c>
      <c r="K60" s="116">
        <v>2.1337710299548625</v>
      </c>
    </row>
    <row r="61" spans="1:11" ht="14.1" customHeight="1" x14ac:dyDescent="0.2">
      <c r="A61" s="306" t="s">
        <v>290</v>
      </c>
      <c r="B61" s="307" t="s">
        <v>291</v>
      </c>
      <c r="C61" s="308"/>
      <c r="D61" s="113">
        <v>2.1336607379877885</v>
      </c>
      <c r="E61" s="115">
        <v>1286</v>
      </c>
      <c r="F61" s="114">
        <v>1289</v>
      </c>
      <c r="G61" s="114">
        <v>1305</v>
      </c>
      <c r="H61" s="114">
        <v>1262</v>
      </c>
      <c r="I61" s="140">
        <v>1275</v>
      </c>
      <c r="J61" s="115">
        <v>11</v>
      </c>
      <c r="K61" s="116">
        <v>0.86274509803921573</v>
      </c>
    </row>
    <row r="62" spans="1:11" ht="14.1" customHeight="1" x14ac:dyDescent="0.2">
      <c r="A62" s="306" t="s">
        <v>292</v>
      </c>
      <c r="B62" s="307" t="s">
        <v>293</v>
      </c>
      <c r="C62" s="308"/>
      <c r="D62" s="113">
        <v>3.0661003451022033</v>
      </c>
      <c r="E62" s="115">
        <v>1848</v>
      </c>
      <c r="F62" s="114">
        <v>1838</v>
      </c>
      <c r="G62" s="114">
        <v>1817</v>
      </c>
      <c r="H62" s="114">
        <v>1808</v>
      </c>
      <c r="I62" s="140">
        <v>1808</v>
      </c>
      <c r="J62" s="115">
        <v>40</v>
      </c>
      <c r="K62" s="116">
        <v>2.2123893805309733</v>
      </c>
    </row>
    <row r="63" spans="1:11" ht="14.1" customHeight="1" x14ac:dyDescent="0.2">
      <c r="A63" s="306"/>
      <c r="B63" s="307" t="s">
        <v>294</v>
      </c>
      <c r="C63" s="308"/>
      <c r="D63" s="113">
        <v>2.568356782585612</v>
      </c>
      <c r="E63" s="115">
        <v>1548</v>
      </c>
      <c r="F63" s="114">
        <v>1542</v>
      </c>
      <c r="G63" s="114">
        <v>1515</v>
      </c>
      <c r="H63" s="114">
        <v>1521</v>
      </c>
      <c r="I63" s="140">
        <v>1517</v>
      </c>
      <c r="J63" s="115">
        <v>31</v>
      </c>
      <c r="K63" s="116">
        <v>2.0435069215557022</v>
      </c>
    </row>
    <row r="64" spans="1:11" ht="14.1" customHeight="1" x14ac:dyDescent="0.2">
      <c r="A64" s="306" t="s">
        <v>295</v>
      </c>
      <c r="B64" s="307" t="s">
        <v>296</v>
      </c>
      <c r="C64" s="308"/>
      <c r="D64" s="113">
        <v>0.79473055481815769</v>
      </c>
      <c r="E64" s="115">
        <v>479</v>
      </c>
      <c r="F64" s="114">
        <v>460</v>
      </c>
      <c r="G64" s="114">
        <v>468</v>
      </c>
      <c r="H64" s="114">
        <v>463</v>
      </c>
      <c r="I64" s="140">
        <v>475</v>
      </c>
      <c r="J64" s="115">
        <v>4</v>
      </c>
      <c r="K64" s="116">
        <v>0.84210526315789469</v>
      </c>
    </row>
    <row r="65" spans="1:11" ht="14.1" customHeight="1" x14ac:dyDescent="0.2">
      <c r="A65" s="306" t="s">
        <v>297</v>
      </c>
      <c r="B65" s="307" t="s">
        <v>298</v>
      </c>
      <c r="C65" s="308"/>
      <c r="D65" s="113">
        <v>1.4135917175471198</v>
      </c>
      <c r="E65" s="115">
        <v>852</v>
      </c>
      <c r="F65" s="114">
        <v>842</v>
      </c>
      <c r="G65" s="114">
        <v>843</v>
      </c>
      <c r="H65" s="114">
        <v>822</v>
      </c>
      <c r="I65" s="140">
        <v>816</v>
      </c>
      <c r="J65" s="115">
        <v>36</v>
      </c>
      <c r="K65" s="116">
        <v>4.4117647058823533</v>
      </c>
    </row>
    <row r="66" spans="1:11" ht="14.1" customHeight="1" x14ac:dyDescent="0.2">
      <c r="A66" s="306">
        <v>82</v>
      </c>
      <c r="B66" s="307" t="s">
        <v>299</v>
      </c>
      <c r="C66" s="308"/>
      <c r="D66" s="113">
        <v>3.1374435890629147</v>
      </c>
      <c r="E66" s="115">
        <v>1891</v>
      </c>
      <c r="F66" s="114">
        <v>1920</v>
      </c>
      <c r="G66" s="114">
        <v>1912</v>
      </c>
      <c r="H66" s="114">
        <v>1866</v>
      </c>
      <c r="I66" s="140">
        <v>1859</v>
      </c>
      <c r="J66" s="115">
        <v>32</v>
      </c>
      <c r="K66" s="116">
        <v>1.7213555675094137</v>
      </c>
    </row>
    <row r="67" spans="1:11" ht="14.1" customHeight="1" x14ac:dyDescent="0.2">
      <c r="A67" s="306" t="s">
        <v>300</v>
      </c>
      <c r="B67" s="307" t="s">
        <v>301</v>
      </c>
      <c r="C67" s="308"/>
      <c r="D67" s="113">
        <v>1.9577913458985929</v>
      </c>
      <c r="E67" s="115">
        <v>1180</v>
      </c>
      <c r="F67" s="114">
        <v>1183</v>
      </c>
      <c r="G67" s="114">
        <v>1176</v>
      </c>
      <c r="H67" s="114">
        <v>1146</v>
      </c>
      <c r="I67" s="140">
        <v>1144</v>
      </c>
      <c r="J67" s="115">
        <v>36</v>
      </c>
      <c r="K67" s="116">
        <v>3.1468531468531467</v>
      </c>
    </row>
    <row r="68" spans="1:11" ht="14.1" customHeight="1" x14ac:dyDescent="0.2">
      <c r="A68" s="306" t="s">
        <v>302</v>
      </c>
      <c r="B68" s="307" t="s">
        <v>303</v>
      </c>
      <c r="C68" s="308"/>
      <c r="D68" s="113">
        <v>0.55415449960180518</v>
      </c>
      <c r="E68" s="115">
        <v>334</v>
      </c>
      <c r="F68" s="114">
        <v>355</v>
      </c>
      <c r="G68" s="114">
        <v>353</v>
      </c>
      <c r="H68" s="114">
        <v>348</v>
      </c>
      <c r="I68" s="140">
        <v>349</v>
      </c>
      <c r="J68" s="115">
        <v>-15</v>
      </c>
      <c r="K68" s="116">
        <v>-4.2979942693409745</v>
      </c>
    </row>
    <row r="69" spans="1:11" ht="14.1" customHeight="1" x14ac:dyDescent="0.2">
      <c r="A69" s="306">
        <v>83</v>
      </c>
      <c r="B69" s="307" t="s">
        <v>304</v>
      </c>
      <c r="C69" s="308"/>
      <c r="D69" s="113">
        <v>6.3545261481284845</v>
      </c>
      <c r="E69" s="115">
        <v>3830</v>
      </c>
      <c r="F69" s="114">
        <v>3827</v>
      </c>
      <c r="G69" s="114">
        <v>3834</v>
      </c>
      <c r="H69" s="114">
        <v>3689</v>
      </c>
      <c r="I69" s="140">
        <v>3705</v>
      </c>
      <c r="J69" s="115">
        <v>125</v>
      </c>
      <c r="K69" s="116">
        <v>3.3738191632928474</v>
      </c>
    </row>
    <row r="70" spans="1:11" ht="14.1" customHeight="1" x14ac:dyDescent="0.2">
      <c r="A70" s="306" t="s">
        <v>305</v>
      </c>
      <c r="B70" s="307" t="s">
        <v>306</v>
      </c>
      <c r="C70" s="308"/>
      <c r="D70" s="113">
        <v>5.2694451818423147</v>
      </c>
      <c r="E70" s="115">
        <v>3176</v>
      </c>
      <c r="F70" s="114">
        <v>3183</v>
      </c>
      <c r="G70" s="114">
        <v>3164</v>
      </c>
      <c r="H70" s="114">
        <v>3050</v>
      </c>
      <c r="I70" s="140">
        <v>3049</v>
      </c>
      <c r="J70" s="115">
        <v>127</v>
      </c>
      <c r="K70" s="116">
        <v>4.1653000983929154</v>
      </c>
    </row>
    <row r="71" spans="1:11" ht="14.1" customHeight="1" x14ac:dyDescent="0.2">
      <c r="A71" s="306"/>
      <c r="B71" s="307" t="s">
        <v>307</v>
      </c>
      <c r="C71" s="308"/>
      <c r="D71" s="113">
        <v>3.792805946376427</v>
      </c>
      <c r="E71" s="115">
        <v>2286</v>
      </c>
      <c r="F71" s="114">
        <v>2291</v>
      </c>
      <c r="G71" s="114">
        <v>2275</v>
      </c>
      <c r="H71" s="114">
        <v>2186</v>
      </c>
      <c r="I71" s="140">
        <v>2174</v>
      </c>
      <c r="J71" s="115">
        <v>112</v>
      </c>
      <c r="K71" s="116">
        <v>5.1517939282428706</v>
      </c>
    </row>
    <row r="72" spans="1:11" ht="14.1" customHeight="1" x14ac:dyDescent="0.2">
      <c r="A72" s="306">
        <v>84</v>
      </c>
      <c r="B72" s="307" t="s">
        <v>308</v>
      </c>
      <c r="C72" s="308"/>
      <c r="D72" s="113">
        <v>1.2277674542075923</v>
      </c>
      <c r="E72" s="115">
        <v>740</v>
      </c>
      <c r="F72" s="114">
        <v>715</v>
      </c>
      <c r="G72" s="114">
        <v>717</v>
      </c>
      <c r="H72" s="114">
        <v>737</v>
      </c>
      <c r="I72" s="140">
        <v>717</v>
      </c>
      <c r="J72" s="115">
        <v>23</v>
      </c>
      <c r="K72" s="116">
        <v>3.2078103207810322</v>
      </c>
    </row>
    <row r="73" spans="1:11" ht="14.1" customHeight="1" x14ac:dyDescent="0.2">
      <c r="A73" s="306" t="s">
        <v>309</v>
      </c>
      <c r="B73" s="307" t="s">
        <v>310</v>
      </c>
      <c r="C73" s="308"/>
      <c r="D73" s="113">
        <v>0.43967348022298913</v>
      </c>
      <c r="E73" s="115">
        <v>265</v>
      </c>
      <c r="F73" s="114">
        <v>244</v>
      </c>
      <c r="G73" s="114">
        <v>232</v>
      </c>
      <c r="H73" s="114">
        <v>244</v>
      </c>
      <c r="I73" s="140">
        <v>259</v>
      </c>
      <c r="J73" s="115">
        <v>6</v>
      </c>
      <c r="K73" s="116">
        <v>2.3166023166023164</v>
      </c>
    </row>
    <row r="74" spans="1:11" ht="14.1" customHeight="1" x14ac:dyDescent="0.2">
      <c r="A74" s="306" t="s">
        <v>311</v>
      </c>
      <c r="B74" s="307" t="s">
        <v>312</v>
      </c>
      <c r="C74" s="308"/>
      <c r="D74" s="113">
        <v>0.3434430581364481</v>
      </c>
      <c r="E74" s="115">
        <v>207</v>
      </c>
      <c r="F74" s="114">
        <v>209</v>
      </c>
      <c r="G74" s="114">
        <v>209</v>
      </c>
      <c r="H74" s="114">
        <v>215</v>
      </c>
      <c r="I74" s="140">
        <v>218</v>
      </c>
      <c r="J74" s="115">
        <v>-11</v>
      </c>
      <c r="K74" s="116">
        <v>-5.0458715596330279</v>
      </c>
    </row>
    <row r="75" spans="1:11" ht="14.1" customHeight="1" x14ac:dyDescent="0.2">
      <c r="A75" s="306" t="s">
        <v>313</v>
      </c>
      <c r="B75" s="307" t="s">
        <v>314</v>
      </c>
      <c r="C75" s="308"/>
      <c r="D75" s="113">
        <v>2.8205468542606849E-2</v>
      </c>
      <c r="E75" s="115">
        <v>17</v>
      </c>
      <c r="F75" s="114">
        <v>17</v>
      </c>
      <c r="G75" s="114">
        <v>15</v>
      </c>
      <c r="H75" s="114">
        <v>16</v>
      </c>
      <c r="I75" s="140">
        <v>15</v>
      </c>
      <c r="J75" s="115">
        <v>2</v>
      </c>
      <c r="K75" s="116">
        <v>13.333333333333334</v>
      </c>
    </row>
    <row r="76" spans="1:11" ht="14.1" customHeight="1" x14ac:dyDescent="0.2">
      <c r="A76" s="306">
        <v>91</v>
      </c>
      <c r="B76" s="307" t="s">
        <v>315</v>
      </c>
      <c r="C76" s="308"/>
      <c r="D76" s="113">
        <v>0.90921157419697374</v>
      </c>
      <c r="E76" s="115">
        <v>548</v>
      </c>
      <c r="F76" s="114">
        <v>515</v>
      </c>
      <c r="G76" s="114">
        <v>516</v>
      </c>
      <c r="H76" s="114">
        <v>510</v>
      </c>
      <c r="I76" s="140">
        <v>517</v>
      </c>
      <c r="J76" s="115">
        <v>31</v>
      </c>
      <c r="K76" s="116">
        <v>5.9961315280464218</v>
      </c>
    </row>
    <row r="77" spans="1:11" ht="14.1" customHeight="1" x14ac:dyDescent="0.2">
      <c r="A77" s="306">
        <v>92</v>
      </c>
      <c r="B77" s="307" t="s">
        <v>316</v>
      </c>
      <c r="C77" s="308"/>
      <c r="D77" s="113">
        <v>0.58567825856118927</v>
      </c>
      <c r="E77" s="115">
        <v>353</v>
      </c>
      <c r="F77" s="114">
        <v>344</v>
      </c>
      <c r="G77" s="114">
        <v>346</v>
      </c>
      <c r="H77" s="114">
        <v>343</v>
      </c>
      <c r="I77" s="140">
        <v>335</v>
      </c>
      <c r="J77" s="115">
        <v>18</v>
      </c>
      <c r="K77" s="116">
        <v>5.3731343283582094</v>
      </c>
    </row>
    <row r="78" spans="1:11" ht="14.1" customHeight="1" x14ac:dyDescent="0.2">
      <c r="A78" s="306">
        <v>93</v>
      </c>
      <c r="B78" s="307" t="s">
        <v>317</v>
      </c>
      <c r="C78" s="308"/>
      <c r="D78" s="113">
        <v>0.25219007167507301</v>
      </c>
      <c r="E78" s="115">
        <v>152</v>
      </c>
      <c r="F78" s="114">
        <v>156</v>
      </c>
      <c r="G78" s="114">
        <v>158</v>
      </c>
      <c r="H78" s="114">
        <v>148</v>
      </c>
      <c r="I78" s="140">
        <v>148</v>
      </c>
      <c r="J78" s="115">
        <v>4</v>
      </c>
      <c r="K78" s="116">
        <v>2.7027027027027026</v>
      </c>
    </row>
    <row r="79" spans="1:11" ht="14.1" customHeight="1" x14ac:dyDescent="0.2">
      <c r="A79" s="306">
        <v>94</v>
      </c>
      <c r="B79" s="307" t="s">
        <v>318</v>
      </c>
      <c r="C79" s="308"/>
      <c r="D79" s="113">
        <v>0.1609370852136979</v>
      </c>
      <c r="E79" s="115">
        <v>97</v>
      </c>
      <c r="F79" s="114">
        <v>101</v>
      </c>
      <c r="G79" s="114">
        <v>117</v>
      </c>
      <c r="H79" s="114">
        <v>110</v>
      </c>
      <c r="I79" s="140">
        <v>91</v>
      </c>
      <c r="J79" s="115">
        <v>6</v>
      </c>
      <c r="K79" s="116">
        <v>6.5934065934065931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16727</v>
      </c>
      <c r="E12" s="114">
        <v>17799</v>
      </c>
      <c r="F12" s="114">
        <v>18525</v>
      </c>
      <c r="G12" s="114">
        <v>18437</v>
      </c>
      <c r="H12" s="140">
        <v>17173</v>
      </c>
      <c r="I12" s="115">
        <v>-446</v>
      </c>
      <c r="J12" s="116">
        <v>-2.5971000989926045</v>
      </c>
      <c r="K12"/>
      <c r="L12"/>
      <c r="M12"/>
      <c r="N12"/>
      <c r="O12"/>
      <c r="P12"/>
    </row>
    <row r="13" spans="1:16" s="110" customFormat="1" ht="14.45" customHeight="1" x14ac:dyDescent="0.2">
      <c r="A13" s="120" t="s">
        <v>105</v>
      </c>
      <c r="B13" s="119" t="s">
        <v>106</v>
      </c>
      <c r="C13" s="113">
        <v>40.802295689603632</v>
      </c>
      <c r="D13" s="115">
        <v>6825</v>
      </c>
      <c r="E13" s="114">
        <v>7234</v>
      </c>
      <c r="F13" s="114">
        <v>7490</v>
      </c>
      <c r="G13" s="114">
        <v>7400</v>
      </c>
      <c r="H13" s="140">
        <v>6879</v>
      </c>
      <c r="I13" s="115">
        <v>-54</v>
      </c>
      <c r="J13" s="116">
        <v>-0.78499781945050151</v>
      </c>
      <c r="K13"/>
      <c r="L13"/>
      <c r="M13"/>
      <c r="N13"/>
      <c r="O13"/>
      <c r="P13"/>
    </row>
    <row r="14" spans="1:16" s="110" customFormat="1" ht="14.45" customHeight="1" x14ac:dyDescent="0.2">
      <c r="A14" s="120"/>
      <c r="B14" s="119" t="s">
        <v>107</v>
      </c>
      <c r="C14" s="113">
        <v>59.197704310396368</v>
      </c>
      <c r="D14" s="115">
        <v>9902</v>
      </c>
      <c r="E14" s="114">
        <v>10565</v>
      </c>
      <c r="F14" s="114">
        <v>11035</v>
      </c>
      <c r="G14" s="114">
        <v>11037</v>
      </c>
      <c r="H14" s="140">
        <v>10294</v>
      </c>
      <c r="I14" s="115">
        <v>-392</v>
      </c>
      <c r="J14" s="116">
        <v>-3.8080435204973773</v>
      </c>
      <c r="K14"/>
      <c r="L14"/>
      <c r="M14"/>
      <c r="N14"/>
      <c r="O14"/>
      <c r="P14"/>
    </row>
    <row r="15" spans="1:16" s="110" customFormat="1" ht="14.45" customHeight="1" x14ac:dyDescent="0.2">
      <c r="A15" s="118" t="s">
        <v>105</v>
      </c>
      <c r="B15" s="121" t="s">
        <v>108</v>
      </c>
      <c r="C15" s="113">
        <v>16.225264542356669</v>
      </c>
      <c r="D15" s="115">
        <v>2714</v>
      </c>
      <c r="E15" s="114">
        <v>2966</v>
      </c>
      <c r="F15" s="114">
        <v>3265</v>
      </c>
      <c r="G15" s="114">
        <v>3331</v>
      </c>
      <c r="H15" s="140">
        <v>2868</v>
      </c>
      <c r="I15" s="115">
        <v>-154</v>
      </c>
      <c r="J15" s="116">
        <v>-5.3695955369595536</v>
      </c>
      <c r="K15"/>
      <c r="L15"/>
      <c r="M15"/>
      <c r="N15"/>
      <c r="O15"/>
      <c r="P15"/>
    </row>
    <row r="16" spans="1:16" s="110" customFormat="1" ht="14.45" customHeight="1" x14ac:dyDescent="0.2">
      <c r="A16" s="118"/>
      <c r="B16" s="121" t="s">
        <v>109</v>
      </c>
      <c r="C16" s="113">
        <v>46.822502540802297</v>
      </c>
      <c r="D16" s="115">
        <v>7832</v>
      </c>
      <c r="E16" s="114">
        <v>8433</v>
      </c>
      <c r="F16" s="114">
        <v>8694</v>
      </c>
      <c r="G16" s="114">
        <v>8716</v>
      </c>
      <c r="H16" s="140">
        <v>8251</v>
      </c>
      <c r="I16" s="115">
        <v>-419</v>
      </c>
      <c r="J16" s="116">
        <v>-5.0781723427463339</v>
      </c>
      <c r="K16"/>
      <c r="L16"/>
      <c r="M16"/>
      <c r="N16"/>
      <c r="O16"/>
      <c r="P16"/>
    </row>
    <row r="17" spans="1:16" s="110" customFormat="1" ht="14.45" customHeight="1" x14ac:dyDescent="0.2">
      <c r="A17" s="118"/>
      <c r="B17" s="121" t="s">
        <v>110</v>
      </c>
      <c r="C17" s="113">
        <v>20.206851198660846</v>
      </c>
      <c r="D17" s="115">
        <v>3380</v>
      </c>
      <c r="E17" s="114">
        <v>3480</v>
      </c>
      <c r="F17" s="114">
        <v>3578</v>
      </c>
      <c r="G17" s="114">
        <v>3507</v>
      </c>
      <c r="H17" s="140">
        <v>3346</v>
      </c>
      <c r="I17" s="115">
        <v>34</v>
      </c>
      <c r="J17" s="116">
        <v>1.0161386730424387</v>
      </c>
      <c r="K17"/>
      <c r="L17"/>
      <c r="M17"/>
      <c r="N17"/>
      <c r="O17"/>
      <c r="P17"/>
    </row>
    <row r="18" spans="1:16" s="110" customFormat="1" ht="14.45" customHeight="1" x14ac:dyDescent="0.2">
      <c r="A18" s="120"/>
      <c r="B18" s="121" t="s">
        <v>111</v>
      </c>
      <c r="C18" s="113">
        <v>16.745381718180187</v>
      </c>
      <c r="D18" s="115">
        <v>2801</v>
      </c>
      <c r="E18" s="114">
        <v>2920</v>
      </c>
      <c r="F18" s="114">
        <v>2988</v>
      </c>
      <c r="G18" s="114">
        <v>2883</v>
      </c>
      <c r="H18" s="140">
        <v>2708</v>
      </c>
      <c r="I18" s="115">
        <v>93</v>
      </c>
      <c r="J18" s="116">
        <v>3.4342688330871494</v>
      </c>
      <c r="K18"/>
      <c r="L18"/>
      <c r="M18"/>
      <c r="N18"/>
      <c r="O18"/>
      <c r="P18"/>
    </row>
    <row r="19" spans="1:16" s="110" customFormat="1" ht="14.45" customHeight="1" x14ac:dyDescent="0.2">
      <c r="A19" s="120"/>
      <c r="B19" s="121" t="s">
        <v>112</v>
      </c>
      <c r="C19" s="113">
        <v>1.4945895856997669</v>
      </c>
      <c r="D19" s="115">
        <v>250</v>
      </c>
      <c r="E19" s="114">
        <v>259</v>
      </c>
      <c r="F19" s="114">
        <v>278</v>
      </c>
      <c r="G19" s="114">
        <v>233</v>
      </c>
      <c r="H19" s="140">
        <v>223</v>
      </c>
      <c r="I19" s="115">
        <v>27</v>
      </c>
      <c r="J19" s="116">
        <v>12.107623318385651</v>
      </c>
      <c r="K19"/>
      <c r="L19"/>
      <c r="M19"/>
      <c r="N19"/>
      <c r="O19"/>
      <c r="P19"/>
    </row>
    <row r="20" spans="1:16" s="110" customFormat="1" ht="14.45" customHeight="1" x14ac:dyDescent="0.2">
      <c r="A20" s="120" t="s">
        <v>113</v>
      </c>
      <c r="B20" s="119" t="s">
        <v>116</v>
      </c>
      <c r="C20" s="113">
        <v>95.04394093381957</v>
      </c>
      <c r="D20" s="115">
        <v>15898</v>
      </c>
      <c r="E20" s="114">
        <v>16841</v>
      </c>
      <c r="F20" s="114">
        <v>17510</v>
      </c>
      <c r="G20" s="114">
        <v>17420</v>
      </c>
      <c r="H20" s="140">
        <v>16288</v>
      </c>
      <c r="I20" s="115">
        <v>-390</v>
      </c>
      <c r="J20" s="116">
        <v>-2.394400785854617</v>
      </c>
      <c r="K20"/>
      <c r="L20"/>
      <c r="M20"/>
      <c r="N20"/>
      <c r="O20"/>
      <c r="P20"/>
    </row>
    <row r="21" spans="1:16" s="110" customFormat="1" ht="14.45" customHeight="1" x14ac:dyDescent="0.2">
      <c r="A21" s="123"/>
      <c r="B21" s="124" t="s">
        <v>117</v>
      </c>
      <c r="C21" s="125">
        <v>4.8663836910384406</v>
      </c>
      <c r="D21" s="143">
        <v>814</v>
      </c>
      <c r="E21" s="144">
        <v>944</v>
      </c>
      <c r="F21" s="144">
        <v>999</v>
      </c>
      <c r="G21" s="144">
        <v>1000</v>
      </c>
      <c r="H21" s="145">
        <v>870</v>
      </c>
      <c r="I21" s="143">
        <v>-56</v>
      </c>
      <c r="J21" s="146">
        <v>-6.4367816091954024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17730</v>
      </c>
      <c r="E56" s="114">
        <v>18655</v>
      </c>
      <c r="F56" s="114">
        <v>19282</v>
      </c>
      <c r="G56" s="114">
        <v>19102</v>
      </c>
      <c r="H56" s="140">
        <v>18128</v>
      </c>
      <c r="I56" s="115">
        <v>-398</v>
      </c>
      <c r="J56" s="116">
        <v>-2.1954986760812005</v>
      </c>
      <c r="K56"/>
      <c r="L56"/>
      <c r="M56"/>
      <c r="N56"/>
      <c r="O56"/>
      <c r="P56"/>
    </row>
    <row r="57" spans="1:16" s="110" customFormat="1" ht="14.45" customHeight="1" x14ac:dyDescent="0.2">
      <c r="A57" s="120" t="s">
        <v>105</v>
      </c>
      <c r="B57" s="119" t="s">
        <v>106</v>
      </c>
      <c r="C57" s="113">
        <v>40.69937958262831</v>
      </c>
      <c r="D57" s="115">
        <v>7216</v>
      </c>
      <c r="E57" s="114">
        <v>7521</v>
      </c>
      <c r="F57" s="114">
        <v>7743</v>
      </c>
      <c r="G57" s="114">
        <v>7621</v>
      </c>
      <c r="H57" s="140">
        <v>7251</v>
      </c>
      <c r="I57" s="115">
        <v>-35</v>
      </c>
      <c r="J57" s="116">
        <v>-0.48269204247689973</v>
      </c>
    </row>
    <row r="58" spans="1:16" s="110" customFormat="1" ht="14.45" customHeight="1" x14ac:dyDescent="0.2">
      <c r="A58" s="120"/>
      <c r="B58" s="119" t="s">
        <v>107</v>
      </c>
      <c r="C58" s="113">
        <v>59.30062041737169</v>
      </c>
      <c r="D58" s="115">
        <v>10514</v>
      </c>
      <c r="E58" s="114">
        <v>11134</v>
      </c>
      <c r="F58" s="114">
        <v>11539</v>
      </c>
      <c r="G58" s="114">
        <v>11481</v>
      </c>
      <c r="H58" s="140">
        <v>10877</v>
      </c>
      <c r="I58" s="115">
        <v>-363</v>
      </c>
      <c r="J58" s="116">
        <v>-3.3373172749839108</v>
      </c>
    </row>
    <row r="59" spans="1:16" s="110" customFormat="1" ht="14.45" customHeight="1" x14ac:dyDescent="0.2">
      <c r="A59" s="118" t="s">
        <v>105</v>
      </c>
      <c r="B59" s="121" t="s">
        <v>108</v>
      </c>
      <c r="C59" s="113">
        <v>15.510434292160181</v>
      </c>
      <c r="D59" s="115">
        <v>2750</v>
      </c>
      <c r="E59" s="114">
        <v>2933</v>
      </c>
      <c r="F59" s="114">
        <v>3182</v>
      </c>
      <c r="G59" s="114">
        <v>3212</v>
      </c>
      <c r="H59" s="140">
        <v>2868</v>
      </c>
      <c r="I59" s="115">
        <v>-118</v>
      </c>
      <c r="J59" s="116">
        <v>-4.1143654114365411</v>
      </c>
    </row>
    <row r="60" spans="1:16" s="110" customFormat="1" ht="14.45" customHeight="1" x14ac:dyDescent="0.2">
      <c r="A60" s="118"/>
      <c r="B60" s="121" t="s">
        <v>109</v>
      </c>
      <c r="C60" s="113">
        <v>47.241962774957699</v>
      </c>
      <c r="D60" s="115">
        <v>8376</v>
      </c>
      <c r="E60" s="114">
        <v>8927</v>
      </c>
      <c r="F60" s="114">
        <v>9168</v>
      </c>
      <c r="G60" s="114">
        <v>9143</v>
      </c>
      <c r="H60" s="140">
        <v>8804</v>
      </c>
      <c r="I60" s="115">
        <v>-428</v>
      </c>
      <c r="J60" s="116">
        <v>-4.861426624261699</v>
      </c>
    </row>
    <row r="61" spans="1:16" s="110" customFormat="1" ht="14.45" customHeight="1" x14ac:dyDescent="0.2">
      <c r="A61" s="118"/>
      <c r="B61" s="121" t="s">
        <v>110</v>
      </c>
      <c r="C61" s="113">
        <v>20.507614213197968</v>
      </c>
      <c r="D61" s="115">
        <v>3636</v>
      </c>
      <c r="E61" s="114">
        <v>3732</v>
      </c>
      <c r="F61" s="114">
        <v>3802</v>
      </c>
      <c r="G61" s="114">
        <v>3717</v>
      </c>
      <c r="H61" s="140">
        <v>3568</v>
      </c>
      <c r="I61" s="115">
        <v>68</v>
      </c>
      <c r="J61" s="116">
        <v>1.905829596412556</v>
      </c>
    </row>
    <row r="62" spans="1:16" s="110" customFormat="1" ht="14.45" customHeight="1" x14ac:dyDescent="0.2">
      <c r="A62" s="120"/>
      <c r="B62" s="121" t="s">
        <v>111</v>
      </c>
      <c r="C62" s="113">
        <v>16.739988719684153</v>
      </c>
      <c r="D62" s="115">
        <v>2968</v>
      </c>
      <c r="E62" s="114">
        <v>3063</v>
      </c>
      <c r="F62" s="114">
        <v>3130</v>
      </c>
      <c r="G62" s="114">
        <v>3030</v>
      </c>
      <c r="H62" s="140">
        <v>2888</v>
      </c>
      <c r="I62" s="115">
        <v>80</v>
      </c>
      <c r="J62" s="116">
        <v>2.770083102493075</v>
      </c>
    </row>
    <row r="63" spans="1:16" s="110" customFormat="1" ht="14.45" customHeight="1" x14ac:dyDescent="0.2">
      <c r="A63" s="120"/>
      <c r="B63" s="121" t="s">
        <v>112</v>
      </c>
      <c r="C63" s="113">
        <v>1.5172024816694867</v>
      </c>
      <c r="D63" s="115">
        <v>269</v>
      </c>
      <c r="E63" s="114">
        <v>267</v>
      </c>
      <c r="F63" s="114">
        <v>296</v>
      </c>
      <c r="G63" s="114">
        <v>255</v>
      </c>
      <c r="H63" s="140">
        <v>251</v>
      </c>
      <c r="I63" s="115">
        <v>18</v>
      </c>
      <c r="J63" s="116">
        <v>7.1713147410358564</v>
      </c>
    </row>
    <row r="64" spans="1:16" s="110" customFormat="1" ht="14.45" customHeight="1" x14ac:dyDescent="0.2">
      <c r="A64" s="120" t="s">
        <v>113</v>
      </c>
      <c r="B64" s="119" t="s">
        <v>116</v>
      </c>
      <c r="C64" s="113">
        <v>95.155104342921604</v>
      </c>
      <c r="D64" s="115">
        <v>16871</v>
      </c>
      <c r="E64" s="114">
        <v>17722</v>
      </c>
      <c r="F64" s="114">
        <v>18298</v>
      </c>
      <c r="G64" s="114">
        <v>18127</v>
      </c>
      <c r="H64" s="140">
        <v>17256</v>
      </c>
      <c r="I64" s="115">
        <v>-385</v>
      </c>
      <c r="J64" s="116">
        <v>-2.2311080203987017</v>
      </c>
    </row>
    <row r="65" spans="1:10" s="110" customFormat="1" ht="14.45" customHeight="1" x14ac:dyDescent="0.2">
      <c r="A65" s="123"/>
      <c r="B65" s="124" t="s">
        <v>117</v>
      </c>
      <c r="C65" s="125">
        <v>4.7602932882120701</v>
      </c>
      <c r="D65" s="143">
        <v>844</v>
      </c>
      <c r="E65" s="144">
        <v>919</v>
      </c>
      <c r="F65" s="144">
        <v>967</v>
      </c>
      <c r="G65" s="144">
        <v>956</v>
      </c>
      <c r="H65" s="145">
        <v>855</v>
      </c>
      <c r="I65" s="143">
        <v>-11</v>
      </c>
      <c r="J65" s="146">
        <v>-1.2865497076023391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16727</v>
      </c>
      <c r="G11" s="114">
        <v>17799</v>
      </c>
      <c r="H11" s="114">
        <v>18525</v>
      </c>
      <c r="I11" s="114">
        <v>18437</v>
      </c>
      <c r="J11" s="140">
        <v>17173</v>
      </c>
      <c r="K11" s="114">
        <v>-446</v>
      </c>
      <c r="L11" s="116">
        <v>-2.5971000989926045</v>
      </c>
    </row>
    <row r="12" spans="1:17" s="110" customFormat="1" ht="24" customHeight="1" x14ac:dyDescent="0.2">
      <c r="A12" s="604" t="s">
        <v>185</v>
      </c>
      <c r="B12" s="605"/>
      <c r="C12" s="605"/>
      <c r="D12" s="606"/>
      <c r="E12" s="113">
        <v>40.802295689603632</v>
      </c>
      <c r="F12" s="115">
        <v>6825</v>
      </c>
      <c r="G12" s="114">
        <v>7234</v>
      </c>
      <c r="H12" s="114">
        <v>7490</v>
      </c>
      <c r="I12" s="114">
        <v>7400</v>
      </c>
      <c r="J12" s="140">
        <v>6879</v>
      </c>
      <c r="K12" s="114">
        <v>-54</v>
      </c>
      <c r="L12" s="116">
        <v>-0.78499781945050151</v>
      </c>
    </row>
    <row r="13" spans="1:17" s="110" customFormat="1" ht="15" customHeight="1" x14ac:dyDescent="0.2">
      <c r="A13" s="120"/>
      <c r="B13" s="612" t="s">
        <v>107</v>
      </c>
      <c r="C13" s="612"/>
      <c r="E13" s="113">
        <v>59.197704310396368</v>
      </c>
      <c r="F13" s="115">
        <v>9902</v>
      </c>
      <c r="G13" s="114">
        <v>10565</v>
      </c>
      <c r="H13" s="114">
        <v>11035</v>
      </c>
      <c r="I13" s="114">
        <v>11037</v>
      </c>
      <c r="J13" s="140">
        <v>10294</v>
      </c>
      <c r="K13" s="114">
        <v>-392</v>
      </c>
      <c r="L13" s="116">
        <v>-3.8080435204973773</v>
      </c>
    </row>
    <row r="14" spans="1:17" s="110" customFormat="1" ht="22.5" customHeight="1" x14ac:dyDescent="0.2">
      <c r="A14" s="604" t="s">
        <v>186</v>
      </c>
      <c r="B14" s="605"/>
      <c r="C14" s="605"/>
      <c r="D14" s="606"/>
      <c r="E14" s="113">
        <v>16.225264542356669</v>
      </c>
      <c r="F14" s="115">
        <v>2714</v>
      </c>
      <c r="G14" s="114">
        <v>2966</v>
      </c>
      <c r="H14" s="114">
        <v>3265</v>
      </c>
      <c r="I14" s="114">
        <v>3331</v>
      </c>
      <c r="J14" s="140">
        <v>2868</v>
      </c>
      <c r="K14" s="114">
        <v>-154</v>
      </c>
      <c r="L14" s="116">
        <v>-5.3695955369595536</v>
      </c>
    </row>
    <row r="15" spans="1:17" s="110" customFormat="1" ht="15" customHeight="1" x14ac:dyDescent="0.2">
      <c r="A15" s="120"/>
      <c r="B15" s="119"/>
      <c r="C15" s="258" t="s">
        <v>106</v>
      </c>
      <c r="E15" s="113">
        <v>45.87324981577008</v>
      </c>
      <c r="F15" s="115">
        <v>1245</v>
      </c>
      <c r="G15" s="114">
        <v>1350</v>
      </c>
      <c r="H15" s="114">
        <v>1477</v>
      </c>
      <c r="I15" s="114">
        <v>1518</v>
      </c>
      <c r="J15" s="140">
        <v>1325</v>
      </c>
      <c r="K15" s="114">
        <v>-80</v>
      </c>
      <c r="L15" s="116">
        <v>-6.0377358490566042</v>
      </c>
    </row>
    <row r="16" spans="1:17" s="110" customFormat="1" ht="15" customHeight="1" x14ac:dyDescent="0.2">
      <c r="A16" s="120"/>
      <c r="B16" s="119"/>
      <c r="C16" s="258" t="s">
        <v>107</v>
      </c>
      <c r="E16" s="113">
        <v>54.12675018422992</v>
      </c>
      <c r="F16" s="115">
        <v>1469</v>
      </c>
      <c r="G16" s="114">
        <v>1616</v>
      </c>
      <c r="H16" s="114">
        <v>1788</v>
      </c>
      <c r="I16" s="114">
        <v>1813</v>
      </c>
      <c r="J16" s="140">
        <v>1543</v>
      </c>
      <c r="K16" s="114">
        <v>-74</v>
      </c>
      <c r="L16" s="116">
        <v>-4.7958522359040829</v>
      </c>
    </row>
    <row r="17" spans="1:12" s="110" customFormat="1" ht="15" customHeight="1" x14ac:dyDescent="0.2">
      <c r="A17" s="120"/>
      <c r="B17" s="121" t="s">
        <v>109</v>
      </c>
      <c r="C17" s="258"/>
      <c r="E17" s="113">
        <v>46.822502540802297</v>
      </c>
      <c r="F17" s="115">
        <v>7832</v>
      </c>
      <c r="G17" s="114">
        <v>8433</v>
      </c>
      <c r="H17" s="114">
        <v>8694</v>
      </c>
      <c r="I17" s="114">
        <v>8716</v>
      </c>
      <c r="J17" s="140">
        <v>8251</v>
      </c>
      <c r="K17" s="114">
        <v>-419</v>
      </c>
      <c r="L17" s="116">
        <v>-5.0781723427463339</v>
      </c>
    </row>
    <row r="18" spans="1:12" s="110" customFormat="1" ht="15" customHeight="1" x14ac:dyDescent="0.2">
      <c r="A18" s="120"/>
      <c r="B18" s="119"/>
      <c r="C18" s="258" t="s">
        <v>106</v>
      </c>
      <c r="E18" s="113">
        <v>35.623084780388155</v>
      </c>
      <c r="F18" s="115">
        <v>2790</v>
      </c>
      <c r="G18" s="114">
        <v>3016</v>
      </c>
      <c r="H18" s="114">
        <v>3071</v>
      </c>
      <c r="I18" s="114">
        <v>3000</v>
      </c>
      <c r="J18" s="140">
        <v>2838</v>
      </c>
      <c r="K18" s="114">
        <v>-48</v>
      </c>
      <c r="L18" s="116">
        <v>-1.6913319238900635</v>
      </c>
    </row>
    <row r="19" spans="1:12" s="110" customFormat="1" ht="15" customHeight="1" x14ac:dyDescent="0.2">
      <c r="A19" s="120"/>
      <c r="B19" s="119"/>
      <c r="C19" s="258" t="s">
        <v>107</v>
      </c>
      <c r="E19" s="113">
        <v>64.376915219611845</v>
      </c>
      <c r="F19" s="115">
        <v>5042</v>
      </c>
      <c r="G19" s="114">
        <v>5417</v>
      </c>
      <c r="H19" s="114">
        <v>5623</v>
      </c>
      <c r="I19" s="114">
        <v>5716</v>
      </c>
      <c r="J19" s="140">
        <v>5413</v>
      </c>
      <c r="K19" s="114">
        <v>-371</v>
      </c>
      <c r="L19" s="116">
        <v>-6.8538703122113427</v>
      </c>
    </row>
    <row r="20" spans="1:12" s="110" customFormat="1" ht="15" customHeight="1" x14ac:dyDescent="0.2">
      <c r="A20" s="120"/>
      <c r="B20" s="121" t="s">
        <v>110</v>
      </c>
      <c r="C20" s="258"/>
      <c r="E20" s="113">
        <v>20.206851198660846</v>
      </c>
      <c r="F20" s="115">
        <v>3380</v>
      </c>
      <c r="G20" s="114">
        <v>3480</v>
      </c>
      <c r="H20" s="114">
        <v>3578</v>
      </c>
      <c r="I20" s="114">
        <v>3507</v>
      </c>
      <c r="J20" s="140">
        <v>3346</v>
      </c>
      <c r="K20" s="114">
        <v>34</v>
      </c>
      <c r="L20" s="116">
        <v>1.0161386730424387</v>
      </c>
    </row>
    <row r="21" spans="1:12" s="110" customFormat="1" ht="15" customHeight="1" x14ac:dyDescent="0.2">
      <c r="A21" s="120"/>
      <c r="B21" s="119"/>
      <c r="C21" s="258" t="s">
        <v>106</v>
      </c>
      <c r="E21" s="113">
        <v>35.917159763313606</v>
      </c>
      <c r="F21" s="115">
        <v>1214</v>
      </c>
      <c r="G21" s="114">
        <v>1236</v>
      </c>
      <c r="H21" s="114">
        <v>1274</v>
      </c>
      <c r="I21" s="114">
        <v>1274</v>
      </c>
      <c r="J21" s="140">
        <v>1212</v>
      </c>
      <c r="K21" s="114">
        <v>2</v>
      </c>
      <c r="L21" s="116">
        <v>0.16501650165016502</v>
      </c>
    </row>
    <row r="22" spans="1:12" s="110" customFormat="1" ht="15" customHeight="1" x14ac:dyDescent="0.2">
      <c r="A22" s="120"/>
      <c r="B22" s="119"/>
      <c r="C22" s="258" t="s">
        <v>107</v>
      </c>
      <c r="E22" s="113">
        <v>64.082840236686394</v>
      </c>
      <c r="F22" s="115">
        <v>2166</v>
      </c>
      <c r="G22" s="114">
        <v>2244</v>
      </c>
      <c r="H22" s="114">
        <v>2304</v>
      </c>
      <c r="I22" s="114">
        <v>2233</v>
      </c>
      <c r="J22" s="140">
        <v>2134</v>
      </c>
      <c r="K22" s="114">
        <v>32</v>
      </c>
      <c r="L22" s="116">
        <v>1.499531396438613</v>
      </c>
    </row>
    <row r="23" spans="1:12" s="110" customFormat="1" ht="15" customHeight="1" x14ac:dyDescent="0.2">
      <c r="A23" s="120"/>
      <c r="B23" s="121" t="s">
        <v>111</v>
      </c>
      <c r="C23" s="258"/>
      <c r="E23" s="113">
        <v>16.745381718180187</v>
      </c>
      <c r="F23" s="115">
        <v>2801</v>
      </c>
      <c r="G23" s="114">
        <v>2920</v>
      </c>
      <c r="H23" s="114">
        <v>2988</v>
      </c>
      <c r="I23" s="114">
        <v>2883</v>
      </c>
      <c r="J23" s="140">
        <v>2708</v>
      </c>
      <c r="K23" s="114">
        <v>93</v>
      </c>
      <c r="L23" s="116">
        <v>3.4342688330871494</v>
      </c>
    </row>
    <row r="24" spans="1:12" s="110" customFormat="1" ht="15" customHeight="1" x14ac:dyDescent="0.2">
      <c r="A24" s="120"/>
      <c r="B24" s="119"/>
      <c r="C24" s="258" t="s">
        <v>106</v>
      </c>
      <c r="E24" s="113">
        <v>56.26561942163513</v>
      </c>
      <c r="F24" s="115">
        <v>1576</v>
      </c>
      <c r="G24" s="114">
        <v>1632</v>
      </c>
      <c r="H24" s="114">
        <v>1668</v>
      </c>
      <c r="I24" s="114">
        <v>1608</v>
      </c>
      <c r="J24" s="140">
        <v>1504</v>
      </c>
      <c r="K24" s="114">
        <v>72</v>
      </c>
      <c r="L24" s="116">
        <v>4.7872340425531918</v>
      </c>
    </row>
    <row r="25" spans="1:12" s="110" customFormat="1" ht="15" customHeight="1" x14ac:dyDescent="0.2">
      <c r="A25" s="120"/>
      <c r="B25" s="119"/>
      <c r="C25" s="258" t="s">
        <v>107</v>
      </c>
      <c r="E25" s="113">
        <v>43.73438057836487</v>
      </c>
      <c r="F25" s="115">
        <v>1225</v>
      </c>
      <c r="G25" s="114">
        <v>1288</v>
      </c>
      <c r="H25" s="114">
        <v>1320</v>
      </c>
      <c r="I25" s="114">
        <v>1275</v>
      </c>
      <c r="J25" s="140">
        <v>1204</v>
      </c>
      <c r="K25" s="114">
        <v>21</v>
      </c>
      <c r="L25" s="116">
        <v>1.7441860465116279</v>
      </c>
    </row>
    <row r="26" spans="1:12" s="110" customFormat="1" ht="15" customHeight="1" x14ac:dyDescent="0.2">
      <c r="A26" s="120"/>
      <c r="C26" s="121" t="s">
        <v>187</v>
      </c>
      <c r="D26" s="110" t="s">
        <v>188</v>
      </c>
      <c r="E26" s="113">
        <v>1.4945895856997669</v>
      </c>
      <c r="F26" s="115">
        <v>250</v>
      </c>
      <c r="G26" s="114">
        <v>259</v>
      </c>
      <c r="H26" s="114">
        <v>278</v>
      </c>
      <c r="I26" s="114">
        <v>233</v>
      </c>
      <c r="J26" s="140">
        <v>223</v>
      </c>
      <c r="K26" s="114">
        <v>27</v>
      </c>
      <c r="L26" s="116">
        <v>12.107623318385651</v>
      </c>
    </row>
    <row r="27" spans="1:12" s="110" customFormat="1" ht="15" customHeight="1" x14ac:dyDescent="0.2">
      <c r="A27" s="120"/>
      <c r="B27" s="119"/>
      <c r="D27" s="259" t="s">
        <v>106</v>
      </c>
      <c r="E27" s="113">
        <v>49.2</v>
      </c>
      <c r="F27" s="115">
        <v>123</v>
      </c>
      <c r="G27" s="114">
        <v>127</v>
      </c>
      <c r="H27" s="114">
        <v>143</v>
      </c>
      <c r="I27" s="114">
        <v>112</v>
      </c>
      <c r="J27" s="140">
        <v>112</v>
      </c>
      <c r="K27" s="114">
        <v>11</v>
      </c>
      <c r="L27" s="116">
        <v>9.8214285714285712</v>
      </c>
    </row>
    <row r="28" spans="1:12" s="110" customFormat="1" ht="15" customHeight="1" x14ac:dyDescent="0.2">
      <c r="A28" s="120"/>
      <c r="B28" s="119"/>
      <c r="D28" s="259" t="s">
        <v>107</v>
      </c>
      <c r="E28" s="113">
        <v>50.8</v>
      </c>
      <c r="F28" s="115">
        <v>127</v>
      </c>
      <c r="G28" s="114">
        <v>132</v>
      </c>
      <c r="H28" s="114">
        <v>135</v>
      </c>
      <c r="I28" s="114">
        <v>121</v>
      </c>
      <c r="J28" s="140">
        <v>111</v>
      </c>
      <c r="K28" s="114">
        <v>16</v>
      </c>
      <c r="L28" s="116">
        <v>14.414414414414415</v>
      </c>
    </row>
    <row r="29" spans="1:12" s="110" customFormat="1" ht="24" customHeight="1" x14ac:dyDescent="0.2">
      <c r="A29" s="604" t="s">
        <v>189</v>
      </c>
      <c r="B29" s="605"/>
      <c r="C29" s="605"/>
      <c r="D29" s="606"/>
      <c r="E29" s="113">
        <v>95.04394093381957</v>
      </c>
      <c r="F29" s="115">
        <v>15898</v>
      </c>
      <c r="G29" s="114">
        <v>16841</v>
      </c>
      <c r="H29" s="114">
        <v>17510</v>
      </c>
      <c r="I29" s="114">
        <v>17420</v>
      </c>
      <c r="J29" s="140">
        <v>16288</v>
      </c>
      <c r="K29" s="114">
        <v>-390</v>
      </c>
      <c r="L29" s="116">
        <v>-2.394400785854617</v>
      </c>
    </row>
    <row r="30" spans="1:12" s="110" customFormat="1" ht="15" customHeight="1" x14ac:dyDescent="0.2">
      <c r="A30" s="120"/>
      <c r="B30" s="119"/>
      <c r="C30" s="258" t="s">
        <v>106</v>
      </c>
      <c r="E30" s="113">
        <v>40.332117247452508</v>
      </c>
      <c r="F30" s="115">
        <v>6412</v>
      </c>
      <c r="G30" s="114">
        <v>6755</v>
      </c>
      <c r="H30" s="114">
        <v>6997</v>
      </c>
      <c r="I30" s="114">
        <v>6903</v>
      </c>
      <c r="J30" s="140">
        <v>6443</v>
      </c>
      <c r="K30" s="114">
        <v>-31</v>
      </c>
      <c r="L30" s="116">
        <v>-0.48114232500388016</v>
      </c>
    </row>
    <row r="31" spans="1:12" s="110" customFormat="1" ht="15" customHeight="1" x14ac:dyDescent="0.2">
      <c r="A31" s="120"/>
      <c r="B31" s="119"/>
      <c r="C31" s="258" t="s">
        <v>107</v>
      </c>
      <c r="E31" s="113">
        <v>59.667882752547492</v>
      </c>
      <c r="F31" s="115">
        <v>9486</v>
      </c>
      <c r="G31" s="114">
        <v>10086</v>
      </c>
      <c r="H31" s="114">
        <v>10513</v>
      </c>
      <c r="I31" s="114">
        <v>10517</v>
      </c>
      <c r="J31" s="140">
        <v>9845</v>
      </c>
      <c r="K31" s="114">
        <v>-359</v>
      </c>
      <c r="L31" s="116">
        <v>-3.6465210766886744</v>
      </c>
    </row>
    <row r="32" spans="1:12" s="110" customFormat="1" ht="15" customHeight="1" x14ac:dyDescent="0.2">
      <c r="A32" s="120"/>
      <c r="B32" s="119" t="s">
        <v>117</v>
      </c>
      <c r="C32" s="258"/>
      <c r="E32" s="113">
        <v>4.8663836910384406</v>
      </c>
      <c r="F32" s="114">
        <v>814</v>
      </c>
      <c r="G32" s="114">
        <v>944</v>
      </c>
      <c r="H32" s="114">
        <v>999</v>
      </c>
      <c r="I32" s="114">
        <v>1000</v>
      </c>
      <c r="J32" s="140">
        <v>870</v>
      </c>
      <c r="K32" s="114">
        <v>-56</v>
      </c>
      <c r="L32" s="116">
        <v>-6.4367816091954024</v>
      </c>
    </row>
    <row r="33" spans="1:12" s="110" customFormat="1" ht="15" customHeight="1" x14ac:dyDescent="0.2">
      <c r="A33" s="120"/>
      <c r="B33" s="119"/>
      <c r="C33" s="258" t="s">
        <v>106</v>
      </c>
      <c r="E33" s="113">
        <v>49.631449631449634</v>
      </c>
      <c r="F33" s="114">
        <v>404</v>
      </c>
      <c r="G33" s="114">
        <v>470</v>
      </c>
      <c r="H33" s="114">
        <v>485</v>
      </c>
      <c r="I33" s="114">
        <v>490</v>
      </c>
      <c r="J33" s="140">
        <v>429</v>
      </c>
      <c r="K33" s="114">
        <v>-25</v>
      </c>
      <c r="L33" s="116">
        <v>-5.8275058275058278</v>
      </c>
    </row>
    <row r="34" spans="1:12" s="110" customFormat="1" ht="15" customHeight="1" x14ac:dyDescent="0.2">
      <c r="A34" s="120"/>
      <c r="B34" s="119"/>
      <c r="C34" s="258" t="s">
        <v>107</v>
      </c>
      <c r="E34" s="113">
        <v>50.368550368550366</v>
      </c>
      <c r="F34" s="114">
        <v>410</v>
      </c>
      <c r="G34" s="114">
        <v>474</v>
      </c>
      <c r="H34" s="114">
        <v>514</v>
      </c>
      <c r="I34" s="114">
        <v>510</v>
      </c>
      <c r="J34" s="140">
        <v>441</v>
      </c>
      <c r="K34" s="114">
        <v>-31</v>
      </c>
      <c r="L34" s="116">
        <v>-7.029478458049887</v>
      </c>
    </row>
    <row r="35" spans="1:12" s="110" customFormat="1" ht="24" customHeight="1" x14ac:dyDescent="0.2">
      <c r="A35" s="604" t="s">
        <v>192</v>
      </c>
      <c r="B35" s="605"/>
      <c r="C35" s="605"/>
      <c r="D35" s="606"/>
      <c r="E35" s="113">
        <v>15.776887666646738</v>
      </c>
      <c r="F35" s="114">
        <v>2639</v>
      </c>
      <c r="G35" s="114">
        <v>2784</v>
      </c>
      <c r="H35" s="114">
        <v>2982</v>
      </c>
      <c r="I35" s="114">
        <v>3114</v>
      </c>
      <c r="J35" s="114">
        <v>2712</v>
      </c>
      <c r="K35" s="318">
        <v>-73</v>
      </c>
      <c r="L35" s="319">
        <v>-2.691740412979351</v>
      </c>
    </row>
    <row r="36" spans="1:12" s="110" customFormat="1" ht="15" customHeight="1" x14ac:dyDescent="0.2">
      <c r="A36" s="120"/>
      <c r="B36" s="119"/>
      <c r="C36" s="258" t="s">
        <v>106</v>
      </c>
      <c r="E36" s="113">
        <v>41.265630920803332</v>
      </c>
      <c r="F36" s="114">
        <v>1089</v>
      </c>
      <c r="G36" s="114">
        <v>1125</v>
      </c>
      <c r="H36" s="114">
        <v>1194</v>
      </c>
      <c r="I36" s="114">
        <v>1278</v>
      </c>
      <c r="J36" s="114">
        <v>1124</v>
      </c>
      <c r="K36" s="318">
        <v>-35</v>
      </c>
      <c r="L36" s="116">
        <v>-3.1138790035587189</v>
      </c>
    </row>
    <row r="37" spans="1:12" s="110" customFormat="1" ht="15" customHeight="1" x14ac:dyDescent="0.2">
      <c r="A37" s="120"/>
      <c r="B37" s="119"/>
      <c r="C37" s="258" t="s">
        <v>107</v>
      </c>
      <c r="E37" s="113">
        <v>58.734369079196668</v>
      </c>
      <c r="F37" s="114">
        <v>1550</v>
      </c>
      <c r="G37" s="114">
        <v>1659</v>
      </c>
      <c r="H37" s="114">
        <v>1788</v>
      </c>
      <c r="I37" s="114">
        <v>1836</v>
      </c>
      <c r="J37" s="140">
        <v>1588</v>
      </c>
      <c r="K37" s="114">
        <v>-38</v>
      </c>
      <c r="L37" s="116">
        <v>-2.3929471032745591</v>
      </c>
    </row>
    <row r="38" spans="1:12" s="110" customFormat="1" ht="15" customHeight="1" x14ac:dyDescent="0.2">
      <c r="A38" s="120"/>
      <c r="B38" s="119" t="s">
        <v>328</v>
      </c>
      <c r="C38" s="258"/>
      <c r="E38" s="113">
        <v>61.140670771806064</v>
      </c>
      <c r="F38" s="114">
        <v>10227</v>
      </c>
      <c r="G38" s="114">
        <v>10801</v>
      </c>
      <c r="H38" s="114">
        <v>11086</v>
      </c>
      <c r="I38" s="114">
        <v>10925</v>
      </c>
      <c r="J38" s="140">
        <v>10358</v>
      </c>
      <c r="K38" s="114">
        <v>-131</v>
      </c>
      <c r="L38" s="116">
        <v>-1.2647229194825256</v>
      </c>
    </row>
    <row r="39" spans="1:12" s="110" customFormat="1" ht="15" customHeight="1" x14ac:dyDescent="0.2">
      <c r="A39" s="120"/>
      <c r="B39" s="119"/>
      <c r="C39" s="258" t="s">
        <v>106</v>
      </c>
      <c r="E39" s="113">
        <v>40.549525765131513</v>
      </c>
      <c r="F39" s="115">
        <v>4147</v>
      </c>
      <c r="G39" s="114">
        <v>4364</v>
      </c>
      <c r="H39" s="114">
        <v>4463</v>
      </c>
      <c r="I39" s="114">
        <v>4346</v>
      </c>
      <c r="J39" s="140">
        <v>4114</v>
      </c>
      <c r="K39" s="114">
        <v>33</v>
      </c>
      <c r="L39" s="116">
        <v>0.80213903743315507</v>
      </c>
    </row>
    <row r="40" spans="1:12" s="110" customFormat="1" ht="15" customHeight="1" x14ac:dyDescent="0.2">
      <c r="A40" s="120"/>
      <c r="B40" s="119"/>
      <c r="C40" s="258" t="s">
        <v>107</v>
      </c>
      <c r="E40" s="113">
        <v>59.450474234868487</v>
      </c>
      <c r="F40" s="115">
        <v>6080</v>
      </c>
      <c r="G40" s="114">
        <v>6437</v>
      </c>
      <c r="H40" s="114">
        <v>6623</v>
      </c>
      <c r="I40" s="114">
        <v>6579</v>
      </c>
      <c r="J40" s="140">
        <v>6244</v>
      </c>
      <c r="K40" s="114">
        <v>-164</v>
      </c>
      <c r="L40" s="116">
        <v>-2.6265214606021781</v>
      </c>
    </row>
    <row r="41" spans="1:12" s="110" customFormat="1" ht="15" customHeight="1" x14ac:dyDescent="0.2">
      <c r="A41" s="120"/>
      <c r="B41" s="320" t="s">
        <v>516</v>
      </c>
      <c r="C41" s="258"/>
      <c r="E41" s="113">
        <v>5.0756262330364086</v>
      </c>
      <c r="F41" s="115">
        <v>849</v>
      </c>
      <c r="G41" s="114">
        <v>863</v>
      </c>
      <c r="H41" s="114">
        <v>911</v>
      </c>
      <c r="I41" s="114">
        <v>887</v>
      </c>
      <c r="J41" s="140">
        <v>795</v>
      </c>
      <c r="K41" s="114">
        <v>54</v>
      </c>
      <c r="L41" s="116">
        <v>6.7924528301886795</v>
      </c>
    </row>
    <row r="42" spans="1:12" s="110" customFormat="1" ht="15" customHeight="1" x14ac:dyDescent="0.2">
      <c r="A42" s="120"/>
      <c r="B42" s="119"/>
      <c r="C42" s="268" t="s">
        <v>106</v>
      </c>
      <c r="D42" s="182"/>
      <c r="E42" s="113">
        <v>41.342756183745585</v>
      </c>
      <c r="F42" s="115">
        <v>351</v>
      </c>
      <c r="G42" s="114">
        <v>345</v>
      </c>
      <c r="H42" s="114">
        <v>371</v>
      </c>
      <c r="I42" s="114">
        <v>355</v>
      </c>
      <c r="J42" s="140">
        <v>312</v>
      </c>
      <c r="K42" s="114">
        <v>39</v>
      </c>
      <c r="L42" s="116">
        <v>12.5</v>
      </c>
    </row>
    <row r="43" spans="1:12" s="110" customFormat="1" ht="15" customHeight="1" x14ac:dyDescent="0.2">
      <c r="A43" s="120"/>
      <c r="B43" s="119"/>
      <c r="C43" s="268" t="s">
        <v>107</v>
      </c>
      <c r="D43" s="182"/>
      <c r="E43" s="113">
        <v>58.657243816254415</v>
      </c>
      <c r="F43" s="115">
        <v>498</v>
      </c>
      <c r="G43" s="114">
        <v>518</v>
      </c>
      <c r="H43" s="114">
        <v>540</v>
      </c>
      <c r="I43" s="114">
        <v>532</v>
      </c>
      <c r="J43" s="140">
        <v>483</v>
      </c>
      <c r="K43" s="114">
        <v>15</v>
      </c>
      <c r="L43" s="116">
        <v>3.1055900621118013</v>
      </c>
    </row>
    <row r="44" spans="1:12" s="110" customFormat="1" ht="15" customHeight="1" x14ac:dyDescent="0.2">
      <c r="A44" s="120"/>
      <c r="B44" s="119" t="s">
        <v>205</v>
      </c>
      <c r="C44" s="268"/>
      <c r="D44" s="182"/>
      <c r="E44" s="113">
        <v>18.00681532851079</v>
      </c>
      <c r="F44" s="115">
        <v>3012</v>
      </c>
      <c r="G44" s="114">
        <v>3351</v>
      </c>
      <c r="H44" s="114">
        <v>3546</v>
      </c>
      <c r="I44" s="114">
        <v>3511</v>
      </c>
      <c r="J44" s="140">
        <v>3308</v>
      </c>
      <c r="K44" s="114">
        <v>-296</v>
      </c>
      <c r="L44" s="116">
        <v>-8.9480048367593721</v>
      </c>
    </row>
    <row r="45" spans="1:12" s="110" customFormat="1" ht="15" customHeight="1" x14ac:dyDescent="0.2">
      <c r="A45" s="120"/>
      <c r="B45" s="119"/>
      <c r="C45" s="268" t="s">
        <v>106</v>
      </c>
      <c r="D45" s="182"/>
      <c r="E45" s="113">
        <v>41.102257636122175</v>
      </c>
      <c r="F45" s="115">
        <v>1238</v>
      </c>
      <c r="G45" s="114">
        <v>1400</v>
      </c>
      <c r="H45" s="114">
        <v>1462</v>
      </c>
      <c r="I45" s="114">
        <v>1421</v>
      </c>
      <c r="J45" s="140">
        <v>1329</v>
      </c>
      <c r="K45" s="114">
        <v>-91</v>
      </c>
      <c r="L45" s="116">
        <v>-6.8472535741158769</v>
      </c>
    </row>
    <row r="46" spans="1:12" s="110" customFormat="1" ht="15" customHeight="1" x14ac:dyDescent="0.2">
      <c r="A46" s="123"/>
      <c r="B46" s="124"/>
      <c r="C46" s="260" t="s">
        <v>107</v>
      </c>
      <c r="D46" s="261"/>
      <c r="E46" s="125">
        <v>58.897742363877825</v>
      </c>
      <c r="F46" s="143">
        <v>1774</v>
      </c>
      <c r="G46" s="144">
        <v>1951</v>
      </c>
      <c r="H46" s="144">
        <v>2084</v>
      </c>
      <c r="I46" s="144">
        <v>2090</v>
      </c>
      <c r="J46" s="145">
        <v>1979</v>
      </c>
      <c r="K46" s="144">
        <v>-205</v>
      </c>
      <c r="L46" s="146">
        <v>-10.358767054067711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16727</v>
      </c>
      <c r="E11" s="114">
        <v>17799</v>
      </c>
      <c r="F11" s="114">
        <v>18525</v>
      </c>
      <c r="G11" s="114">
        <v>18437</v>
      </c>
      <c r="H11" s="140">
        <v>17173</v>
      </c>
      <c r="I11" s="115">
        <v>-446</v>
      </c>
      <c r="J11" s="116">
        <v>-2.5971000989926045</v>
      </c>
    </row>
    <row r="12" spans="1:15" s="110" customFormat="1" ht="24.95" customHeight="1" x14ac:dyDescent="0.2">
      <c r="A12" s="193" t="s">
        <v>132</v>
      </c>
      <c r="B12" s="194" t="s">
        <v>133</v>
      </c>
      <c r="C12" s="113">
        <v>5.7810725174866979</v>
      </c>
      <c r="D12" s="115">
        <v>967</v>
      </c>
      <c r="E12" s="114">
        <v>977</v>
      </c>
      <c r="F12" s="114">
        <v>1027</v>
      </c>
      <c r="G12" s="114">
        <v>989</v>
      </c>
      <c r="H12" s="140">
        <v>943</v>
      </c>
      <c r="I12" s="115">
        <v>24</v>
      </c>
      <c r="J12" s="116">
        <v>2.5450689289501591</v>
      </c>
    </row>
    <row r="13" spans="1:15" s="110" customFormat="1" ht="24.95" customHeight="1" x14ac:dyDescent="0.2">
      <c r="A13" s="193" t="s">
        <v>134</v>
      </c>
      <c r="B13" s="199" t="s">
        <v>214</v>
      </c>
      <c r="C13" s="113">
        <v>1.2973037603873976</v>
      </c>
      <c r="D13" s="115">
        <v>217</v>
      </c>
      <c r="E13" s="114">
        <v>227</v>
      </c>
      <c r="F13" s="114">
        <v>222</v>
      </c>
      <c r="G13" s="114">
        <v>222</v>
      </c>
      <c r="H13" s="140">
        <v>224</v>
      </c>
      <c r="I13" s="115">
        <v>-7</v>
      </c>
      <c r="J13" s="116">
        <v>-3.125</v>
      </c>
    </row>
    <row r="14" spans="1:15" s="287" customFormat="1" ht="24.95" customHeight="1" x14ac:dyDescent="0.2">
      <c r="A14" s="193" t="s">
        <v>215</v>
      </c>
      <c r="B14" s="199" t="s">
        <v>137</v>
      </c>
      <c r="C14" s="113">
        <v>3.6826687391642254</v>
      </c>
      <c r="D14" s="115">
        <v>616</v>
      </c>
      <c r="E14" s="114">
        <v>652</v>
      </c>
      <c r="F14" s="114">
        <v>656</v>
      </c>
      <c r="G14" s="114">
        <v>622</v>
      </c>
      <c r="H14" s="140">
        <v>562</v>
      </c>
      <c r="I14" s="115">
        <v>54</v>
      </c>
      <c r="J14" s="116">
        <v>9.6085409252669045</v>
      </c>
      <c r="K14" s="110"/>
      <c r="L14" s="110"/>
      <c r="M14" s="110"/>
      <c r="N14" s="110"/>
      <c r="O14" s="110"/>
    </row>
    <row r="15" spans="1:15" s="110" customFormat="1" ht="24.95" customHeight="1" x14ac:dyDescent="0.2">
      <c r="A15" s="193" t="s">
        <v>216</v>
      </c>
      <c r="B15" s="199" t="s">
        <v>217</v>
      </c>
      <c r="C15" s="113">
        <v>1.4886112273569678</v>
      </c>
      <c r="D15" s="115">
        <v>249</v>
      </c>
      <c r="E15" s="114">
        <v>278</v>
      </c>
      <c r="F15" s="114">
        <v>282</v>
      </c>
      <c r="G15" s="114">
        <v>258</v>
      </c>
      <c r="H15" s="140">
        <v>209</v>
      </c>
      <c r="I15" s="115">
        <v>40</v>
      </c>
      <c r="J15" s="116">
        <v>19.138755980861244</v>
      </c>
    </row>
    <row r="16" spans="1:15" s="287" customFormat="1" ht="24.95" customHeight="1" x14ac:dyDescent="0.2">
      <c r="A16" s="193" t="s">
        <v>218</v>
      </c>
      <c r="B16" s="199" t="s">
        <v>141</v>
      </c>
      <c r="C16" s="113">
        <v>1.7516589944401268</v>
      </c>
      <c r="D16" s="115">
        <v>293</v>
      </c>
      <c r="E16" s="114">
        <v>301</v>
      </c>
      <c r="F16" s="114">
        <v>300</v>
      </c>
      <c r="G16" s="114">
        <v>300</v>
      </c>
      <c r="H16" s="140">
        <v>288</v>
      </c>
      <c r="I16" s="115">
        <v>5</v>
      </c>
      <c r="J16" s="116">
        <v>1.7361111111111112</v>
      </c>
      <c r="K16" s="110"/>
      <c r="L16" s="110"/>
      <c r="M16" s="110"/>
      <c r="N16" s="110"/>
      <c r="O16" s="110"/>
    </row>
    <row r="17" spans="1:15" s="110" customFormat="1" ht="24.95" customHeight="1" x14ac:dyDescent="0.2">
      <c r="A17" s="193" t="s">
        <v>142</v>
      </c>
      <c r="B17" s="199" t="s">
        <v>220</v>
      </c>
      <c r="C17" s="113">
        <v>0.44239851736713098</v>
      </c>
      <c r="D17" s="115">
        <v>74</v>
      </c>
      <c r="E17" s="114">
        <v>73</v>
      </c>
      <c r="F17" s="114">
        <v>74</v>
      </c>
      <c r="G17" s="114">
        <v>64</v>
      </c>
      <c r="H17" s="140">
        <v>65</v>
      </c>
      <c r="I17" s="115">
        <v>9</v>
      </c>
      <c r="J17" s="116">
        <v>13.846153846153847</v>
      </c>
    </row>
    <row r="18" spans="1:15" s="287" customFormat="1" ht="24.95" customHeight="1" x14ac:dyDescent="0.2">
      <c r="A18" s="201" t="s">
        <v>144</v>
      </c>
      <c r="B18" s="202" t="s">
        <v>145</v>
      </c>
      <c r="C18" s="113">
        <v>5.2848687750343757</v>
      </c>
      <c r="D18" s="115">
        <v>884</v>
      </c>
      <c r="E18" s="114">
        <v>868</v>
      </c>
      <c r="F18" s="114">
        <v>856</v>
      </c>
      <c r="G18" s="114">
        <v>858</v>
      </c>
      <c r="H18" s="140">
        <v>846</v>
      </c>
      <c r="I18" s="115">
        <v>38</v>
      </c>
      <c r="J18" s="116">
        <v>4.4917257683215128</v>
      </c>
      <c r="K18" s="110"/>
      <c r="L18" s="110"/>
      <c r="M18" s="110"/>
      <c r="N18" s="110"/>
      <c r="O18" s="110"/>
    </row>
    <row r="19" spans="1:15" s="110" customFormat="1" ht="24.95" customHeight="1" x14ac:dyDescent="0.2">
      <c r="A19" s="193" t="s">
        <v>146</v>
      </c>
      <c r="B19" s="199" t="s">
        <v>147</v>
      </c>
      <c r="C19" s="113">
        <v>18.479105637591918</v>
      </c>
      <c r="D19" s="115">
        <v>3091</v>
      </c>
      <c r="E19" s="114">
        <v>3276</v>
      </c>
      <c r="F19" s="114">
        <v>3348</v>
      </c>
      <c r="G19" s="114">
        <v>3404</v>
      </c>
      <c r="H19" s="140">
        <v>3221</v>
      </c>
      <c r="I19" s="115">
        <v>-130</v>
      </c>
      <c r="J19" s="116">
        <v>-4.0360136603539276</v>
      </c>
    </row>
    <row r="20" spans="1:15" s="287" customFormat="1" ht="24.95" customHeight="1" x14ac:dyDescent="0.2">
      <c r="A20" s="193" t="s">
        <v>148</v>
      </c>
      <c r="B20" s="199" t="s">
        <v>149</v>
      </c>
      <c r="C20" s="113">
        <v>5.1473665331499969</v>
      </c>
      <c r="D20" s="115">
        <v>861</v>
      </c>
      <c r="E20" s="114">
        <v>962</v>
      </c>
      <c r="F20" s="114">
        <v>1007</v>
      </c>
      <c r="G20" s="114">
        <v>1001</v>
      </c>
      <c r="H20" s="140">
        <v>913</v>
      </c>
      <c r="I20" s="115">
        <v>-52</v>
      </c>
      <c r="J20" s="116">
        <v>-5.6955093099671412</v>
      </c>
      <c r="K20" s="110"/>
      <c r="L20" s="110"/>
      <c r="M20" s="110"/>
      <c r="N20" s="110"/>
      <c r="O20" s="110"/>
    </row>
    <row r="21" spans="1:15" s="110" customFormat="1" ht="24.95" customHeight="1" x14ac:dyDescent="0.2">
      <c r="A21" s="201" t="s">
        <v>150</v>
      </c>
      <c r="B21" s="202" t="s">
        <v>151</v>
      </c>
      <c r="C21" s="113">
        <v>18.861720571531059</v>
      </c>
      <c r="D21" s="115">
        <v>3155</v>
      </c>
      <c r="E21" s="114">
        <v>3666</v>
      </c>
      <c r="F21" s="114">
        <v>4019</v>
      </c>
      <c r="G21" s="114">
        <v>4029</v>
      </c>
      <c r="H21" s="140">
        <v>3432</v>
      </c>
      <c r="I21" s="115">
        <v>-277</v>
      </c>
      <c r="J21" s="116">
        <v>-8.0710955710955705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v>184</v>
      </c>
      <c r="F23" s="114">
        <v>185</v>
      </c>
      <c r="G23" s="114">
        <v>192</v>
      </c>
      <c r="H23" s="140">
        <v>188</v>
      </c>
      <c r="I23" s="115" t="s">
        <v>513</v>
      </c>
      <c r="J23" s="116" t="s">
        <v>513</v>
      </c>
    </row>
    <row r="24" spans="1:15" s="110" customFormat="1" ht="24.95" customHeight="1" x14ac:dyDescent="0.2">
      <c r="A24" s="193" t="s">
        <v>156</v>
      </c>
      <c r="B24" s="199" t="s">
        <v>221</v>
      </c>
      <c r="C24" s="113">
        <v>8.4773121300890768</v>
      </c>
      <c r="D24" s="115">
        <v>1418</v>
      </c>
      <c r="E24" s="114">
        <v>1443</v>
      </c>
      <c r="F24" s="114">
        <v>1471</v>
      </c>
      <c r="G24" s="114">
        <v>1466</v>
      </c>
      <c r="H24" s="140">
        <v>1443</v>
      </c>
      <c r="I24" s="115">
        <v>-25</v>
      </c>
      <c r="J24" s="116">
        <v>-1.7325017325017324</v>
      </c>
    </row>
    <row r="25" spans="1:15" s="110" customFormat="1" ht="24.95" customHeight="1" x14ac:dyDescent="0.2">
      <c r="A25" s="193" t="s">
        <v>222</v>
      </c>
      <c r="B25" s="204" t="s">
        <v>159</v>
      </c>
      <c r="C25" s="113">
        <v>5.9125964010282779</v>
      </c>
      <c r="D25" s="115">
        <v>989</v>
      </c>
      <c r="E25" s="114">
        <v>1139</v>
      </c>
      <c r="F25" s="114">
        <v>1278</v>
      </c>
      <c r="G25" s="114">
        <v>1221</v>
      </c>
      <c r="H25" s="140">
        <v>1098</v>
      </c>
      <c r="I25" s="115">
        <v>-109</v>
      </c>
      <c r="J25" s="116">
        <v>-9.9271402550091068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3.0908112632271179</v>
      </c>
      <c r="D27" s="115">
        <v>517</v>
      </c>
      <c r="E27" s="114">
        <v>513</v>
      </c>
      <c r="F27" s="114">
        <v>536</v>
      </c>
      <c r="G27" s="114">
        <v>546</v>
      </c>
      <c r="H27" s="140">
        <v>497</v>
      </c>
      <c r="I27" s="115">
        <v>20</v>
      </c>
      <c r="J27" s="116">
        <v>4.0241448692152915</v>
      </c>
    </row>
    <row r="28" spans="1:15" s="110" customFormat="1" ht="24.95" customHeight="1" x14ac:dyDescent="0.2">
      <c r="A28" s="193" t="s">
        <v>163</v>
      </c>
      <c r="B28" s="199" t="s">
        <v>164</v>
      </c>
      <c r="C28" s="113">
        <v>1.590243319184552</v>
      </c>
      <c r="D28" s="115">
        <v>266</v>
      </c>
      <c r="E28" s="114">
        <v>280</v>
      </c>
      <c r="F28" s="114">
        <v>293</v>
      </c>
      <c r="G28" s="114">
        <v>304</v>
      </c>
      <c r="H28" s="140">
        <v>288</v>
      </c>
      <c r="I28" s="115">
        <v>-22</v>
      </c>
      <c r="J28" s="116">
        <v>-7.6388888888888893</v>
      </c>
    </row>
    <row r="29" spans="1:15" s="110" customFormat="1" ht="24.95" customHeight="1" x14ac:dyDescent="0.2">
      <c r="A29" s="193">
        <v>86</v>
      </c>
      <c r="B29" s="199" t="s">
        <v>165</v>
      </c>
      <c r="C29" s="113">
        <v>4.8962754827524364</v>
      </c>
      <c r="D29" s="115">
        <v>819</v>
      </c>
      <c r="E29" s="114">
        <v>823</v>
      </c>
      <c r="F29" s="114">
        <v>823</v>
      </c>
      <c r="G29" s="114">
        <v>819</v>
      </c>
      <c r="H29" s="140">
        <v>817</v>
      </c>
      <c r="I29" s="115">
        <v>2</v>
      </c>
      <c r="J29" s="116">
        <v>0.24479804161566707</v>
      </c>
    </row>
    <row r="30" spans="1:15" s="110" customFormat="1" ht="24.95" customHeight="1" x14ac:dyDescent="0.2">
      <c r="A30" s="193">
        <v>87.88</v>
      </c>
      <c r="B30" s="204" t="s">
        <v>166</v>
      </c>
      <c r="C30" s="113">
        <v>3.9218030728761883</v>
      </c>
      <c r="D30" s="115">
        <v>656</v>
      </c>
      <c r="E30" s="114">
        <v>645</v>
      </c>
      <c r="F30" s="114">
        <v>638</v>
      </c>
      <c r="G30" s="114">
        <v>642</v>
      </c>
      <c r="H30" s="140">
        <v>648</v>
      </c>
      <c r="I30" s="115">
        <v>8</v>
      </c>
      <c r="J30" s="116">
        <v>1.2345679012345678</v>
      </c>
    </row>
    <row r="31" spans="1:15" s="110" customFormat="1" ht="24.95" customHeight="1" x14ac:dyDescent="0.2">
      <c r="A31" s="193" t="s">
        <v>167</v>
      </c>
      <c r="B31" s="199" t="s">
        <v>168</v>
      </c>
      <c r="C31" s="113">
        <v>10.844742033837509</v>
      </c>
      <c r="D31" s="115">
        <v>1814</v>
      </c>
      <c r="E31" s="114">
        <v>1848</v>
      </c>
      <c r="F31" s="114">
        <v>1869</v>
      </c>
      <c r="G31" s="114">
        <v>1836</v>
      </c>
      <c r="H31" s="140">
        <v>1764</v>
      </c>
      <c r="I31" s="115">
        <v>50</v>
      </c>
      <c r="J31" s="116">
        <v>2.8344671201814058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5.7810725174866979</v>
      </c>
      <c r="D34" s="115">
        <v>967</v>
      </c>
      <c r="E34" s="114">
        <v>977</v>
      </c>
      <c r="F34" s="114">
        <v>1027</v>
      </c>
      <c r="G34" s="114">
        <v>989</v>
      </c>
      <c r="H34" s="140">
        <v>943</v>
      </c>
      <c r="I34" s="115">
        <v>24</v>
      </c>
      <c r="J34" s="116">
        <v>2.5450689289501591</v>
      </c>
    </row>
    <row r="35" spans="1:10" s="110" customFormat="1" ht="24.95" customHeight="1" x14ac:dyDescent="0.2">
      <c r="A35" s="292" t="s">
        <v>171</v>
      </c>
      <c r="B35" s="293" t="s">
        <v>172</v>
      </c>
      <c r="C35" s="113">
        <v>10.264841274585999</v>
      </c>
      <c r="D35" s="115">
        <v>1717</v>
      </c>
      <c r="E35" s="114">
        <v>1747</v>
      </c>
      <c r="F35" s="114">
        <v>1734</v>
      </c>
      <c r="G35" s="114">
        <v>1702</v>
      </c>
      <c r="H35" s="140">
        <v>1632</v>
      </c>
      <c r="I35" s="115">
        <v>85</v>
      </c>
      <c r="J35" s="116">
        <v>5.208333333333333</v>
      </c>
    </row>
    <row r="36" spans="1:10" s="110" customFormat="1" ht="24.95" customHeight="1" x14ac:dyDescent="0.2">
      <c r="A36" s="294" t="s">
        <v>173</v>
      </c>
      <c r="B36" s="295" t="s">
        <v>174</v>
      </c>
      <c r="C36" s="125">
        <v>83.948107849584503</v>
      </c>
      <c r="D36" s="143">
        <v>14042</v>
      </c>
      <c r="E36" s="144">
        <v>15074</v>
      </c>
      <c r="F36" s="144">
        <v>15763</v>
      </c>
      <c r="G36" s="144">
        <v>15745</v>
      </c>
      <c r="H36" s="145">
        <v>14597</v>
      </c>
      <c r="I36" s="143">
        <v>-555</v>
      </c>
      <c r="J36" s="146">
        <v>-3.8021511269438926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16727</v>
      </c>
      <c r="F11" s="264">
        <v>17799</v>
      </c>
      <c r="G11" s="264">
        <v>18525</v>
      </c>
      <c r="H11" s="264">
        <v>18437</v>
      </c>
      <c r="I11" s="265">
        <v>17173</v>
      </c>
      <c r="J11" s="263">
        <v>-446</v>
      </c>
      <c r="K11" s="266">
        <v>-2.5971000989926045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42.536019609015362</v>
      </c>
      <c r="E13" s="115">
        <v>7115</v>
      </c>
      <c r="F13" s="114">
        <v>7629</v>
      </c>
      <c r="G13" s="114">
        <v>8107</v>
      </c>
      <c r="H13" s="114">
        <v>8094</v>
      </c>
      <c r="I13" s="140">
        <v>7438</v>
      </c>
      <c r="J13" s="115">
        <v>-323</v>
      </c>
      <c r="K13" s="116">
        <v>-4.3425652057004571</v>
      </c>
    </row>
    <row r="14" spans="1:15" ht="15.95" customHeight="1" x14ac:dyDescent="0.2">
      <c r="A14" s="306" t="s">
        <v>230</v>
      </c>
      <c r="B14" s="307"/>
      <c r="C14" s="308"/>
      <c r="D14" s="113">
        <v>45.531177138757698</v>
      </c>
      <c r="E14" s="115">
        <v>7616</v>
      </c>
      <c r="F14" s="114">
        <v>8162</v>
      </c>
      <c r="G14" s="114">
        <v>8380</v>
      </c>
      <c r="H14" s="114">
        <v>8310</v>
      </c>
      <c r="I14" s="140">
        <v>7794</v>
      </c>
      <c r="J14" s="115">
        <v>-178</v>
      </c>
      <c r="K14" s="116">
        <v>-2.2838080574801127</v>
      </c>
    </row>
    <row r="15" spans="1:15" ht="15.95" customHeight="1" x14ac:dyDescent="0.2">
      <c r="A15" s="306" t="s">
        <v>231</v>
      </c>
      <c r="B15" s="307"/>
      <c r="C15" s="308"/>
      <c r="D15" s="113">
        <v>5.0337777246368152</v>
      </c>
      <c r="E15" s="115">
        <v>842</v>
      </c>
      <c r="F15" s="114">
        <v>865</v>
      </c>
      <c r="G15" s="114">
        <v>882</v>
      </c>
      <c r="H15" s="114">
        <v>869</v>
      </c>
      <c r="I15" s="140">
        <v>814</v>
      </c>
      <c r="J15" s="115">
        <v>28</v>
      </c>
      <c r="K15" s="116">
        <v>3.4398034398034398</v>
      </c>
    </row>
    <row r="16" spans="1:15" ht="15.95" customHeight="1" x14ac:dyDescent="0.2">
      <c r="A16" s="306" t="s">
        <v>232</v>
      </c>
      <c r="B16" s="307"/>
      <c r="C16" s="308"/>
      <c r="D16" s="113">
        <v>2.8576552878579542</v>
      </c>
      <c r="E16" s="115">
        <v>478</v>
      </c>
      <c r="F16" s="114">
        <v>472</v>
      </c>
      <c r="G16" s="114">
        <v>474</v>
      </c>
      <c r="H16" s="114">
        <v>468</v>
      </c>
      <c r="I16" s="140">
        <v>465</v>
      </c>
      <c r="J16" s="115">
        <v>13</v>
      </c>
      <c r="K16" s="116">
        <v>2.795698924731183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5.2430202666347823</v>
      </c>
      <c r="E18" s="115">
        <v>877</v>
      </c>
      <c r="F18" s="114">
        <v>880</v>
      </c>
      <c r="G18" s="114">
        <v>908</v>
      </c>
      <c r="H18" s="114">
        <v>887</v>
      </c>
      <c r="I18" s="140">
        <v>835</v>
      </c>
      <c r="J18" s="115">
        <v>42</v>
      </c>
      <c r="K18" s="116">
        <v>5.0299401197604787</v>
      </c>
    </row>
    <row r="19" spans="1:11" ht="14.1" customHeight="1" x14ac:dyDescent="0.2">
      <c r="A19" s="306" t="s">
        <v>235</v>
      </c>
      <c r="B19" s="307" t="s">
        <v>236</v>
      </c>
      <c r="C19" s="308"/>
      <c r="D19" s="113">
        <v>4.4180068153285106</v>
      </c>
      <c r="E19" s="115">
        <v>739</v>
      </c>
      <c r="F19" s="114">
        <v>743</v>
      </c>
      <c r="G19" s="114">
        <v>768</v>
      </c>
      <c r="H19" s="114">
        <v>744</v>
      </c>
      <c r="I19" s="140">
        <v>705</v>
      </c>
      <c r="J19" s="115">
        <v>34</v>
      </c>
      <c r="K19" s="116">
        <v>4.8226950354609928</v>
      </c>
    </row>
    <row r="20" spans="1:11" ht="14.1" customHeight="1" x14ac:dyDescent="0.2">
      <c r="A20" s="306">
        <v>12</v>
      </c>
      <c r="B20" s="307" t="s">
        <v>237</v>
      </c>
      <c r="C20" s="308"/>
      <c r="D20" s="113">
        <v>1.6918754110121361</v>
      </c>
      <c r="E20" s="115">
        <v>283</v>
      </c>
      <c r="F20" s="114">
        <v>291</v>
      </c>
      <c r="G20" s="114">
        <v>331</v>
      </c>
      <c r="H20" s="114">
        <v>332</v>
      </c>
      <c r="I20" s="140">
        <v>296</v>
      </c>
      <c r="J20" s="115">
        <v>-13</v>
      </c>
      <c r="K20" s="116">
        <v>-4.3918918918918921</v>
      </c>
    </row>
    <row r="21" spans="1:11" ht="14.1" customHeight="1" x14ac:dyDescent="0.2">
      <c r="A21" s="306">
        <v>21</v>
      </c>
      <c r="B21" s="307" t="s">
        <v>238</v>
      </c>
      <c r="C21" s="308"/>
      <c r="D21" s="113">
        <v>0.10761045017038322</v>
      </c>
      <c r="E21" s="115">
        <v>18</v>
      </c>
      <c r="F21" s="114">
        <v>20</v>
      </c>
      <c r="G21" s="114">
        <v>16</v>
      </c>
      <c r="H21" s="114">
        <v>10</v>
      </c>
      <c r="I21" s="140">
        <v>11</v>
      </c>
      <c r="J21" s="115">
        <v>7</v>
      </c>
      <c r="K21" s="116">
        <v>63.636363636363633</v>
      </c>
    </row>
    <row r="22" spans="1:11" ht="14.1" customHeight="1" x14ac:dyDescent="0.2">
      <c r="A22" s="306">
        <v>22</v>
      </c>
      <c r="B22" s="307" t="s">
        <v>239</v>
      </c>
      <c r="C22" s="308"/>
      <c r="D22" s="113">
        <v>0.31685299216835056</v>
      </c>
      <c r="E22" s="115">
        <v>53</v>
      </c>
      <c r="F22" s="114">
        <v>50</v>
      </c>
      <c r="G22" s="114">
        <v>52</v>
      </c>
      <c r="H22" s="114">
        <v>47</v>
      </c>
      <c r="I22" s="140">
        <v>44</v>
      </c>
      <c r="J22" s="115">
        <v>9</v>
      </c>
      <c r="K22" s="116">
        <v>20.454545454545453</v>
      </c>
    </row>
    <row r="23" spans="1:11" ht="14.1" customHeight="1" x14ac:dyDescent="0.2">
      <c r="A23" s="306">
        <v>23</v>
      </c>
      <c r="B23" s="307" t="s">
        <v>240</v>
      </c>
      <c r="C23" s="308"/>
      <c r="D23" s="113">
        <v>0.24511269205476177</v>
      </c>
      <c r="E23" s="115">
        <v>41</v>
      </c>
      <c r="F23" s="114">
        <v>29</v>
      </c>
      <c r="G23" s="114">
        <v>27</v>
      </c>
      <c r="H23" s="114">
        <v>32</v>
      </c>
      <c r="I23" s="140">
        <v>26</v>
      </c>
      <c r="J23" s="115">
        <v>15</v>
      </c>
      <c r="K23" s="116">
        <v>57.692307692307693</v>
      </c>
    </row>
    <row r="24" spans="1:11" ht="14.1" customHeight="1" x14ac:dyDescent="0.2">
      <c r="A24" s="306">
        <v>24</v>
      </c>
      <c r="B24" s="307" t="s">
        <v>241</v>
      </c>
      <c r="C24" s="308"/>
      <c r="D24" s="113">
        <v>0.33478806719674775</v>
      </c>
      <c r="E24" s="115">
        <v>56</v>
      </c>
      <c r="F24" s="114">
        <v>61</v>
      </c>
      <c r="G24" s="114">
        <v>62</v>
      </c>
      <c r="H24" s="114">
        <v>62</v>
      </c>
      <c r="I24" s="140">
        <v>57</v>
      </c>
      <c r="J24" s="115">
        <v>-1</v>
      </c>
      <c r="K24" s="116">
        <v>-1.7543859649122806</v>
      </c>
    </row>
    <row r="25" spans="1:11" ht="14.1" customHeight="1" x14ac:dyDescent="0.2">
      <c r="A25" s="306">
        <v>25</v>
      </c>
      <c r="B25" s="307" t="s">
        <v>242</v>
      </c>
      <c r="C25" s="308"/>
      <c r="D25" s="113">
        <v>1.2315418186166078</v>
      </c>
      <c r="E25" s="115">
        <v>206</v>
      </c>
      <c r="F25" s="114">
        <v>214</v>
      </c>
      <c r="G25" s="114">
        <v>223</v>
      </c>
      <c r="H25" s="114">
        <v>218</v>
      </c>
      <c r="I25" s="140">
        <v>202</v>
      </c>
      <c r="J25" s="115">
        <v>4</v>
      </c>
      <c r="K25" s="116">
        <v>1.9801980198019802</v>
      </c>
    </row>
    <row r="26" spans="1:11" ht="14.1" customHeight="1" x14ac:dyDescent="0.2">
      <c r="A26" s="306">
        <v>26</v>
      </c>
      <c r="B26" s="307" t="s">
        <v>243</v>
      </c>
      <c r="C26" s="308"/>
      <c r="D26" s="113">
        <v>0.73533807616428526</v>
      </c>
      <c r="E26" s="115">
        <v>123</v>
      </c>
      <c r="F26" s="114">
        <v>121</v>
      </c>
      <c r="G26" s="114">
        <v>108</v>
      </c>
      <c r="H26" s="114">
        <v>118</v>
      </c>
      <c r="I26" s="140">
        <v>113</v>
      </c>
      <c r="J26" s="115">
        <v>10</v>
      </c>
      <c r="K26" s="116">
        <v>8.8495575221238933</v>
      </c>
    </row>
    <row r="27" spans="1:11" ht="14.1" customHeight="1" x14ac:dyDescent="0.2">
      <c r="A27" s="306">
        <v>27</v>
      </c>
      <c r="B27" s="307" t="s">
        <v>244</v>
      </c>
      <c r="C27" s="308"/>
      <c r="D27" s="113">
        <v>0.29293955879715428</v>
      </c>
      <c r="E27" s="115">
        <v>49</v>
      </c>
      <c r="F27" s="114">
        <v>48</v>
      </c>
      <c r="G27" s="114">
        <v>50</v>
      </c>
      <c r="H27" s="114">
        <v>46</v>
      </c>
      <c r="I27" s="140">
        <v>46</v>
      </c>
      <c r="J27" s="115">
        <v>3</v>
      </c>
      <c r="K27" s="116">
        <v>6.5217391304347823</v>
      </c>
    </row>
    <row r="28" spans="1:11" ht="14.1" customHeight="1" x14ac:dyDescent="0.2">
      <c r="A28" s="306">
        <v>28</v>
      </c>
      <c r="B28" s="307" t="s">
        <v>245</v>
      </c>
      <c r="C28" s="308"/>
      <c r="D28" s="113">
        <v>0.26304776708315897</v>
      </c>
      <c r="E28" s="115">
        <v>44</v>
      </c>
      <c r="F28" s="114">
        <v>42</v>
      </c>
      <c r="G28" s="114">
        <v>48</v>
      </c>
      <c r="H28" s="114">
        <v>47</v>
      </c>
      <c r="I28" s="140">
        <v>47</v>
      </c>
      <c r="J28" s="115">
        <v>-3</v>
      </c>
      <c r="K28" s="116">
        <v>-6.3829787234042552</v>
      </c>
    </row>
    <row r="29" spans="1:11" ht="14.1" customHeight="1" x14ac:dyDescent="0.2">
      <c r="A29" s="306">
        <v>29</v>
      </c>
      <c r="B29" s="307" t="s">
        <v>246</v>
      </c>
      <c r="C29" s="308"/>
      <c r="D29" s="113">
        <v>3.8321276977342023</v>
      </c>
      <c r="E29" s="115">
        <v>641</v>
      </c>
      <c r="F29" s="114">
        <v>742</v>
      </c>
      <c r="G29" s="114">
        <v>780</v>
      </c>
      <c r="H29" s="114">
        <v>804</v>
      </c>
      <c r="I29" s="140">
        <v>717</v>
      </c>
      <c r="J29" s="115">
        <v>-76</v>
      </c>
      <c r="K29" s="116">
        <v>-10.599721059972106</v>
      </c>
    </row>
    <row r="30" spans="1:11" ht="14.1" customHeight="1" x14ac:dyDescent="0.2">
      <c r="A30" s="306" t="s">
        <v>247</v>
      </c>
      <c r="B30" s="307" t="s">
        <v>248</v>
      </c>
      <c r="C30" s="308"/>
      <c r="D30" s="113">
        <v>0.25706940874035988</v>
      </c>
      <c r="E30" s="115">
        <v>43</v>
      </c>
      <c r="F30" s="114">
        <v>55</v>
      </c>
      <c r="G30" s="114">
        <v>49</v>
      </c>
      <c r="H30" s="114">
        <v>48</v>
      </c>
      <c r="I30" s="140">
        <v>41</v>
      </c>
      <c r="J30" s="115">
        <v>2</v>
      </c>
      <c r="K30" s="116">
        <v>4.8780487804878048</v>
      </c>
    </row>
    <row r="31" spans="1:11" ht="14.1" customHeight="1" x14ac:dyDescent="0.2">
      <c r="A31" s="306" t="s">
        <v>249</v>
      </c>
      <c r="B31" s="307" t="s">
        <v>250</v>
      </c>
      <c r="C31" s="308"/>
      <c r="D31" s="113">
        <v>3.5272314222514498</v>
      </c>
      <c r="E31" s="115">
        <v>590</v>
      </c>
      <c r="F31" s="114">
        <v>681</v>
      </c>
      <c r="G31" s="114">
        <v>726</v>
      </c>
      <c r="H31" s="114">
        <v>751</v>
      </c>
      <c r="I31" s="140">
        <v>672</v>
      </c>
      <c r="J31" s="115">
        <v>-82</v>
      </c>
      <c r="K31" s="116">
        <v>-12.202380952380953</v>
      </c>
    </row>
    <row r="32" spans="1:11" ht="14.1" customHeight="1" x14ac:dyDescent="0.2">
      <c r="A32" s="306">
        <v>31</v>
      </c>
      <c r="B32" s="307" t="s">
        <v>251</v>
      </c>
      <c r="C32" s="308"/>
      <c r="D32" s="113">
        <v>7.7718658456387882E-2</v>
      </c>
      <c r="E32" s="115">
        <v>13</v>
      </c>
      <c r="F32" s="114">
        <v>13</v>
      </c>
      <c r="G32" s="114">
        <v>14</v>
      </c>
      <c r="H32" s="114">
        <v>14</v>
      </c>
      <c r="I32" s="140">
        <v>12</v>
      </c>
      <c r="J32" s="115">
        <v>1</v>
      </c>
      <c r="K32" s="116">
        <v>8.3333333333333339</v>
      </c>
    </row>
    <row r="33" spans="1:11" ht="14.1" customHeight="1" x14ac:dyDescent="0.2">
      <c r="A33" s="306">
        <v>32</v>
      </c>
      <c r="B33" s="307" t="s">
        <v>252</v>
      </c>
      <c r="C33" s="308"/>
      <c r="D33" s="113">
        <v>1.327195552101393</v>
      </c>
      <c r="E33" s="115">
        <v>222</v>
      </c>
      <c r="F33" s="114">
        <v>214</v>
      </c>
      <c r="G33" s="114">
        <v>209</v>
      </c>
      <c r="H33" s="114">
        <v>202</v>
      </c>
      <c r="I33" s="140">
        <v>205</v>
      </c>
      <c r="J33" s="115">
        <v>17</v>
      </c>
      <c r="K33" s="116">
        <v>8.2926829268292686</v>
      </c>
    </row>
    <row r="34" spans="1:11" ht="14.1" customHeight="1" x14ac:dyDescent="0.2">
      <c r="A34" s="306">
        <v>33</v>
      </c>
      <c r="B34" s="307" t="s">
        <v>253</v>
      </c>
      <c r="C34" s="308"/>
      <c r="D34" s="113">
        <v>0.47229030908112635</v>
      </c>
      <c r="E34" s="115">
        <v>79</v>
      </c>
      <c r="F34" s="114">
        <v>74</v>
      </c>
      <c r="G34" s="114">
        <v>73</v>
      </c>
      <c r="H34" s="114">
        <v>75</v>
      </c>
      <c r="I34" s="140">
        <v>74</v>
      </c>
      <c r="J34" s="115">
        <v>5</v>
      </c>
      <c r="K34" s="116">
        <v>6.756756756756757</v>
      </c>
    </row>
    <row r="35" spans="1:11" ht="14.1" customHeight="1" x14ac:dyDescent="0.2">
      <c r="A35" s="306">
        <v>34</v>
      </c>
      <c r="B35" s="307" t="s">
        <v>254</v>
      </c>
      <c r="C35" s="308"/>
      <c r="D35" s="113">
        <v>6.1158605846834462</v>
      </c>
      <c r="E35" s="115">
        <v>1023</v>
      </c>
      <c r="F35" s="114">
        <v>1022</v>
      </c>
      <c r="G35" s="114">
        <v>1047</v>
      </c>
      <c r="H35" s="114">
        <v>1039</v>
      </c>
      <c r="I35" s="140">
        <v>1011</v>
      </c>
      <c r="J35" s="115">
        <v>12</v>
      </c>
      <c r="K35" s="116">
        <v>1.1869436201780414</v>
      </c>
    </row>
    <row r="36" spans="1:11" ht="14.1" customHeight="1" x14ac:dyDescent="0.2">
      <c r="A36" s="306">
        <v>41</v>
      </c>
      <c r="B36" s="307" t="s">
        <v>255</v>
      </c>
      <c r="C36" s="308"/>
      <c r="D36" s="113" t="s">
        <v>513</v>
      </c>
      <c r="E36" s="115" t="s">
        <v>513</v>
      </c>
      <c r="F36" s="114">
        <v>7</v>
      </c>
      <c r="G36" s="114">
        <v>5</v>
      </c>
      <c r="H36" s="114">
        <v>5</v>
      </c>
      <c r="I36" s="140">
        <v>5</v>
      </c>
      <c r="J36" s="115" t="s">
        <v>513</v>
      </c>
      <c r="K36" s="116" t="s">
        <v>513</v>
      </c>
    </row>
    <row r="37" spans="1:11" ht="14.1" customHeight="1" x14ac:dyDescent="0.2">
      <c r="A37" s="306">
        <v>42</v>
      </c>
      <c r="B37" s="307" t="s">
        <v>256</v>
      </c>
      <c r="C37" s="308"/>
      <c r="D37" s="113">
        <v>3.5870150056794406E-2</v>
      </c>
      <c r="E37" s="115">
        <v>6</v>
      </c>
      <c r="F37" s="114">
        <v>7</v>
      </c>
      <c r="G37" s="114">
        <v>8</v>
      </c>
      <c r="H37" s="114">
        <v>9</v>
      </c>
      <c r="I37" s="140">
        <v>7</v>
      </c>
      <c r="J37" s="115">
        <v>-1</v>
      </c>
      <c r="K37" s="116">
        <v>-14.285714285714286</v>
      </c>
    </row>
    <row r="38" spans="1:11" ht="14.1" customHeight="1" x14ac:dyDescent="0.2">
      <c r="A38" s="306">
        <v>43</v>
      </c>
      <c r="B38" s="307" t="s">
        <v>257</v>
      </c>
      <c r="C38" s="308"/>
      <c r="D38" s="113">
        <v>0.41250672565313568</v>
      </c>
      <c r="E38" s="115">
        <v>69</v>
      </c>
      <c r="F38" s="114">
        <v>68</v>
      </c>
      <c r="G38" s="114">
        <v>66</v>
      </c>
      <c r="H38" s="114">
        <v>63</v>
      </c>
      <c r="I38" s="140">
        <v>62</v>
      </c>
      <c r="J38" s="115">
        <v>7</v>
      </c>
      <c r="K38" s="116">
        <v>11.290322580645162</v>
      </c>
    </row>
    <row r="39" spans="1:11" ht="14.1" customHeight="1" x14ac:dyDescent="0.2">
      <c r="A39" s="306">
        <v>51</v>
      </c>
      <c r="B39" s="307" t="s">
        <v>258</v>
      </c>
      <c r="C39" s="308"/>
      <c r="D39" s="113">
        <v>5.9066180426854782</v>
      </c>
      <c r="E39" s="115">
        <v>988</v>
      </c>
      <c r="F39" s="114">
        <v>1030</v>
      </c>
      <c r="G39" s="114">
        <v>1033</v>
      </c>
      <c r="H39" s="114">
        <v>1033</v>
      </c>
      <c r="I39" s="140">
        <v>1004</v>
      </c>
      <c r="J39" s="115">
        <v>-16</v>
      </c>
      <c r="K39" s="116">
        <v>-1.593625498007968</v>
      </c>
    </row>
    <row r="40" spans="1:11" ht="14.1" customHeight="1" x14ac:dyDescent="0.2">
      <c r="A40" s="306" t="s">
        <v>259</v>
      </c>
      <c r="B40" s="307" t="s">
        <v>260</v>
      </c>
      <c r="C40" s="308"/>
      <c r="D40" s="113">
        <v>5.3745441501763613</v>
      </c>
      <c r="E40" s="115">
        <v>899</v>
      </c>
      <c r="F40" s="114">
        <v>938</v>
      </c>
      <c r="G40" s="114">
        <v>931</v>
      </c>
      <c r="H40" s="114">
        <v>947</v>
      </c>
      <c r="I40" s="140">
        <v>931</v>
      </c>
      <c r="J40" s="115">
        <v>-32</v>
      </c>
      <c r="K40" s="116">
        <v>-3.4371643394199785</v>
      </c>
    </row>
    <row r="41" spans="1:11" ht="14.1" customHeight="1" x14ac:dyDescent="0.2">
      <c r="A41" s="306"/>
      <c r="B41" s="307" t="s">
        <v>261</v>
      </c>
      <c r="C41" s="308"/>
      <c r="D41" s="113">
        <v>1.7695940694685239</v>
      </c>
      <c r="E41" s="115">
        <v>296</v>
      </c>
      <c r="F41" s="114">
        <v>314</v>
      </c>
      <c r="G41" s="114">
        <v>310</v>
      </c>
      <c r="H41" s="114">
        <v>324</v>
      </c>
      <c r="I41" s="140">
        <v>310</v>
      </c>
      <c r="J41" s="115">
        <v>-14</v>
      </c>
      <c r="K41" s="116">
        <v>-4.5161290322580649</v>
      </c>
    </row>
    <row r="42" spans="1:11" ht="14.1" customHeight="1" x14ac:dyDescent="0.2">
      <c r="A42" s="306">
        <v>52</v>
      </c>
      <c r="B42" s="307" t="s">
        <v>262</v>
      </c>
      <c r="C42" s="308"/>
      <c r="D42" s="113">
        <v>5.0158426496084179</v>
      </c>
      <c r="E42" s="115">
        <v>839</v>
      </c>
      <c r="F42" s="114">
        <v>908</v>
      </c>
      <c r="G42" s="114">
        <v>912</v>
      </c>
      <c r="H42" s="114">
        <v>877</v>
      </c>
      <c r="I42" s="140">
        <v>873</v>
      </c>
      <c r="J42" s="115">
        <v>-34</v>
      </c>
      <c r="K42" s="116">
        <v>-3.8946162657502863</v>
      </c>
    </row>
    <row r="43" spans="1:11" ht="14.1" customHeight="1" x14ac:dyDescent="0.2">
      <c r="A43" s="306" t="s">
        <v>263</v>
      </c>
      <c r="B43" s="307" t="s">
        <v>264</v>
      </c>
      <c r="C43" s="308"/>
      <c r="D43" s="113">
        <v>4.2446344233873381</v>
      </c>
      <c r="E43" s="115">
        <v>710</v>
      </c>
      <c r="F43" s="114">
        <v>766</v>
      </c>
      <c r="G43" s="114">
        <v>763</v>
      </c>
      <c r="H43" s="114">
        <v>736</v>
      </c>
      <c r="I43" s="140">
        <v>732</v>
      </c>
      <c r="J43" s="115">
        <v>-22</v>
      </c>
      <c r="K43" s="116">
        <v>-3.0054644808743167</v>
      </c>
    </row>
    <row r="44" spans="1:11" ht="14.1" customHeight="1" x14ac:dyDescent="0.2">
      <c r="A44" s="306">
        <v>53</v>
      </c>
      <c r="B44" s="307" t="s">
        <v>265</v>
      </c>
      <c r="C44" s="308"/>
      <c r="D44" s="113">
        <v>0.93262390147665453</v>
      </c>
      <c r="E44" s="115">
        <v>156</v>
      </c>
      <c r="F44" s="114">
        <v>179</v>
      </c>
      <c r="G44" s="114">
        <v>209</v>
      </c>
      <c r="H44" s="114">
        <v>205</v>
      </c>
      <c r="I44" s="140">
        <v>168</v>
      </c>
      <c r="J44" s="115">
        <v>-12</v>
      </c>
      <c r="K44" s="116">
        <v>-7.1428571428571432</v>
      </c>
    </row>
    <row r="45" spans="1:11" ht="14.1" customHeight="1" x14ac:dyDescent="0.2">
      <c r="A45" s="306" t="s">
        <v>266</v>
      </c>
      <c r="B45" s="307" t="s">
        <v>267</v>
      </c>
      <c r="C45" s="308"/>
      <c r="D45" s="113">
        <v>0.8728403180486638</v>
      </c>
      <c r="E45" s="115">
        <v>146</v>
      </c>
      <c r="F45" s="114">
        <v>166</v>
      </c>
      <c r="G45" s="114">
        <v>197</v>
      </c>
      <c r="H45" s="114">
        <v>194</v>
      </c>
      <c r="I45" s="140">
        <v>157</v>
      </c>
      <c r="J45" s="115">
        <v>-11</v>
      </c>
      <c r="K45" s="116">
        <v>-7.0063694267515926</v>
      </c>
    </row>
    <row r="46" spans="1:11" ht="14.1" customHeight="1" x14ac:dyDescent="0.2">
      <c r="A46" s="306">
        <v>54</v>
      </c>
      <c r="B46" s="307" t="s">
        <v>268</v>
      </c>
      <c r="C46" s="308"/>
      <c r="D46" s="113">
        <v>13.708375680038262</v>
      </c>
      <c r="E46" s="115">
        <v>2293</v>
      </c>
      <c r="F46" s="114">
        <v>2502</v>
      </c>
      <c r="G46" s="114">
        <v>2677</v>
      </c>
      <c r="H46" s="114">
        <v>2617</v>
      </c>
      <c r="I46" s="140">
        <v>2443</v>
      </c>
      <c r="J46" s="115">
        <v>-150</v>
      </c>
      <c r="K46" s="116">
        <v>-6.139991813344249</v>
      </c>
    </row>
    <row r="47" spans="1:11" ht="14.1" customHeight="1" x14ac:dyDescent="0.2">
      <c r="A47" s="306">
        <v>61</v>
      </c>
      <c r="B47" s="307" t="s">
        <v>269</v>
      </c>
      <c r="C47" s="308"/>
      <c r="D47" s="113">
        <v>0.66359777605069648</v>
      </c>
      <c r="E47" s="115">
        <v>111</v>
      </c>
      <c r="F47" s="114">
        <v>119</v>
      </c>
      <c r="G47" s="114">
        <v>130</v>
      </c>
      <c r="H47" s="114">
        <v>124</v>
      </c>
      <c r="I47" s="140">
        <v>104</v>
      </c>
      <c r="J47" s="115">
        <v>7</v>
      </c>
      <c r="K47" s="116">
        <v>6.7307692307692308</v>
      </c>
    </row>
    <row r="48" spans="1:11" ht="14.1" customHeight="1" x14ac:dyDescent="0.2">
      <c r="A48" s="306">
        <v>62</v>
      </c>
      <c r="B48" s="307" t="s">
        <v>270</v>
      </c>
      <c r="C48" s="308"/>
      <c r="D48" s="113">
        <v>12.680098045076821</v>
      </c>
      <c r="E48" s="115">
        <v>2121</v>
      </c>
      <c r="F48" s="114">
        <v>2324</v>
      </c>
      <c r="G48" s="114">
        <v>2460</v>
      </c>
      <c r="H48" s="114">
        <v>2523</v>
      </c>
      <c r="I48" s="140">
        <v>2257</v>
      </c>
      <c r="J48" s="115">
        <v>-136</v>
      </c>
      <c r="K48" s="116">
        <v>-6.0256978289765177</v>
      </c>
    </row>
    <row r="49" spans="1:11" ht="14.1" customHeight="1" x14ac:dyDescent="0.2">
      <c r="A49" s="306">
        <v>63</v>
      </c>
      <c r="B49" s="307" t="s">
        <v>271</v>
      </c>
      <c r="C49" s="308"/>
      <c r="D49" s="113">
        <v>11.251270401147845</v>
      </c>
      <c r="E49" s="115">
        <v>1882</v>
      </c>
      <c r="F49" s="114">
        <v>2272</v>
      </c>
      <c r="G49" s="114">
        <v>2517</v>
      </c>
      <c r="H49" s="114">
        <v>2480</v>
      </c>
      <c r="I49" s="140">
        <v>2076</v>
      </c>
      <c r="J49" s="115">
        <v>-194</v>
      </c>
      <c r="K49" s="116">
        <v>-9.3448940269749521</v>
      </c>
    </row>
    <row r="50" spans="1:11" ht="14.1" customHeight="1" x14ac:dyDescent="0.2">
      <c r="A50" s="306" t="s">
        <v>272</v>
      </c>
      <c r="B50" s="307" t="s">
        <v>273</v>
      </c>
      <c r="C50" s="308"/>
      <c r="D50" s="113">
        <v>1.2375201769594069</v>
      </c>
      <c r="E50" s="115">
        <v>207</v>
      </c>
      <c r="F50" s="114">
        <v>219</v>
      </c>
      <c r="G50" s="114">
        <v>259</v>
      </c>
      <c r="H50" s="114">
        <v>250</v>
      </c>
      <c r="I50" s="140">
        <v>232</v>
      </c>
      <c r="J50" s="115">
        <v>-25</v>
      </c>
      <c r="K50" s="116">
        <v>-10.775862068965518</v>
      </c>
    </row>
    <row r="51" spans="1:11" ht="14.1" customHeight="1" x14ac:dyDescent="0.2">
      <c r="A51" s="306" t="s">
        <v>274</v>
      </c>
      <c r="B51" s="307" t="s">
        <v>275</v>
      </c>
      <c r="C51" s="308"/>
      <c r="D51" s="113">
        <v>9.5534166317929099</v>
      </c>
      <c r="E51" s="115">
        <v>1598</v>
      </c>
      <c r="F51" s="114">
        <v>1974</v>
      </c>
      <c r="G51" s="114">
        <v>2167</v>
      </c>
      <c r="H51" s="114">
        <v>2145</v>
      </c>
      <c r="I51" s="140">
        <v>1784</v>
      </c>
      <c r="J51" s="115">
        <v>-186</v>
      </c>
      <c r="K51" s="116">
        <v>-10.426008968609866</v>
      </c>
    </row>
    <row r="52" spans="1:11" ht="14.1" customHeight="1" x14ac:dyDescent="0.2">
      <c r="A52" s="306">
        <v>71</v>
      </c>
      <c r="B52" s="307" t="s">
        <v>276</v>
      </c>
      <c r="C52" s="308"/>
      <c r="D52" s="113">
        <v>11.615950260058588</v>
      </c>
      <c r="E52" s="115">
        <v>1943</v>
      </c>
      <c r="F52" s="114">
        <v>1980</v>
      </c>
      <c r="G52" s="114">
        <v>1973</v>
      </c>
      <c r="H52" s="114">
        <v>1966</v>
      </c>
      <c r="I52" s="140">
        <v>1918</v>
      </c>
      <c r="J52" s="115">
        <v>25</v>
      </c>
      <c r="K52" s="116">
        <v>1.3034410844629822</v>
      </c>
    </row>
    <row r="53" spans="1:11" ht="14.1" customHeight="1" x14ac:dyDescent="0.2">
      <c r="A53" s="306" t="s">
        <v>277</v>
      </c>
      <c r="B53" s="307" t="s">
        <v>278</v>
      </c>
      <c r="C53" s="308"/>
      <c r="D53" s="113">
        <v>0.65761941770789745</v>
      </c>
      <c r="E53" s="115">
        <v>110</v>
      </c>
      <c r="F53" s="114">
        <v>117</v>
      </c>
      <c r="G53" s="114">
        <v>114</v>
      </c>
      <c r="H53" s="114">
        <v>118</v>
      </c>
      <c r="I53" s="140">
        <v>110</v>
      </c>
      <c r="J53" s="115">
        <v>0</v>
      </c>
      <c r="K53" s="116">
        <v>0</v>
      </c>
    </row>
    <row r="54" spans="1:11" ht="14.1" customHeight="1" x14ac:dyDescent="0.2">
      <c r="A54" s="306" t="s">
        <v>279</v>
      </c>
      <c r="B54" s="307" t="s">
        <v>280</v>
      </c>
      <c r="C54" s="308"/>
      <c r="D54" s="113">
        <v>9.87026962396126</v>
      </c>
      <c r="E54" s="115">
        <v>1651</v>
      </c>
      <c r="F54" s="114">
        <v>1687</v>
      </c>
      <c r="G54" s="114">
        <v>1687</v>
      </c>
      <c r="H54" s="114">
        <v>1682</v>
      </c>
      <c r="I54" s="140">
        <v>1646</v>
      </c>
      <c r="J54" s="115">
        <v>5</v>
      </c>
      <c r="K54" s="116">
        <v>0.30376670716889431</v>
      </c>
    </row>
    <row r="55" spans="1:11" ht="14.1" customHeight="1" x14ac:dyDescent="0.2">
      <c r="A55" s="306">
        <v>72</v>
      </c>
      <c r="B55" s="307" t="s">
        <v>281</v>
      </c>
      <c r="C55" s="308"/>
      <c r="D55" s="113">
        <v>1.3511089854725893</v>
      </c>
      <c r="E55" s="115">
        <v>226</v>
      </c>
      <c r="F55" s="114">
        <v>226</v>
      </c>
      <c r="G55" s="114">
        <v>227</v>
      </c>
      <c r="H55" s="114">
        <v>220</v>
      </c>
      <c r="I55" s="140">
        <v>212</v>
      </c>
      <c r="J55" s="115">
        <v>14</v>
      </c>
      <c r="K55" s="116">
        <v>6.6037735849056602</v>
      </c>
    </row>
    <row r="56" spans="1:11" ht="14.1" customHeight="1" x14ac:dyDescent="0.2">
      <c r="A56" s="306" t="s">
        <v>282</v>
      </c>
      <c r="B56" s="307" t="s">
        <v>283</v>
      </c>
      <c r="C56" s="308"/>
      <c r="D56" s="113">
        <v>0.28098284211155616</v>
      </c>
      <c r="E56" s="115">
        <v>47</v>
      </c>
      <c r="F56" s="114">
        <v>47</v>
      </c>
      <c r="G56" s="114">
        <v>49</v>
      </c>
      <c r="H56" s="114">
        <v>49</v>
      </c>
      <c r="I56" s="140">
        <v>45</v>
      </c>
      <c r="J56" s="115">
        <v>2</v>
      </c>
      <c r="K56" s="116">
        <v>4.4444444444444446</v>
      </c>
    </row>
    <row r="57" spans="1:11" ht="14.1" customHeight="1" x14ac:dyDescent="0.2">
      <c r="A57" s="306" t="s">
        <v>284</v>
      </c>
      <c r="B57" s="307" t="s">
        <v>285</v>
      </c>
      <c r="C57" s="308"/>
      <c r="D57" s="113">
        <v>0.6695761343934955</v>
      </c>
      <c r="E57" s="115">
        <v>112</v>
      </c>
      <c r="F57" s="114">
        <v>111</v>
      </c>
      <c r="G57" s="114">
        <v>111</v>
      </c>
      <c r="H57" s="114">
        <v>107</v>
      </c>
      <c r="I57" s="140">
        <v>106</v>
      </c>
      <c r="J57" s="115">
        <v>6</v>
      </c>
      <c r="K57" s="116">
        <v>5.6603773584905657</v>
      </c>
    </row>
    <row r="58" spans="1:11" ht="14.1" customHeight="1" x14ac:dyDescent="0.2">
      <c r="A58" s="306">
        <v>73</v>
      </c>
      <c r="B58" s="307" t="s">
        <v>286</v>
      </c>
      <c r="C58" s="308"/>
      <c r="D58" s="113">
        <v>0.57392240090871049</v>
      </c>
      <c r="E58" s="115">
        <v>96</v>
      </c>
      <c r="F58" s="114">
        <v>96</v>
      </c>
      <c r="G58" s="114">
        <v>107</v>
      </c>
      <c r="H58" s="114">
        <v>106</v>
      </c>
      <c r="I58" s="140">
        <v>104</v>
      </c>
      <c r="J58" s="115">
        <v>-8</v>
      </c>
      <c r="K58" s="116">
        <v>-7.6923076923076925</v>
      </c>
    </row>
    <row r="59" spans="1:11" ht="14.1" customHeight="1" x14ac:dyDescent="0.2">
      <c r="A59" s="306" t="s">
        <v>287</v>
      </c>
      <c r="B59" s="307" t="s">
        <v>288</v>
      </c>
      <c r="C59" s="308"/>
      <c r="D59" s="113">
        <v>0.46033359239552818</v>
      </c>
      <c r="E59" s="115">
        <v>77</v>
      </c>
      <c r="F59" s="114">
        <v>74</v>
      </c>
      <c r="G59" s="114">
        <v>81</v>
      </c>
      <c r="H59" s="114">
        <v>78</v>
      </c>
      <c r="I59" s="140">
        <v>77</v>
      </c>
      <c r="J59" s="115">
        <v>0</v>
      </c>
      <c r="K59" s="116">
        <v>0</v>
      </c>
    </row>
    <row r="60" spans="1:11" ht="14.1" customHeight="1" x14ac:dyDescent="0.2">
      <c r="A60" s="306">
        <v>81</v>
      </c>
      <c r="B60" s="307" t="s">
        <v>289</v>
      </c>
      <c r="C60" s="308"/>
      <c r="D60" s="113">
        <v>3.2283135051114962</v>
      </c>
      <c r="E60" s="115">
        <v>540</v>
      </c>
      <c r="F60" s="114">
        <v>523</v>
      </c>
      <c r="G60" s="114">
        <v>514</v>
      </c>
      <c r="H60" s="114">
        <v>523</v>
      </c>
      <c r="I60" s="140">
        <v>526</v>
      </c>
      <c r="J60" s="115">
        <v>14</v>
      </c>
      <c r="K60" s="116">
        <v>2.661596958174905</v>
      </c>
    </row>
    <row r="61" spans="1:11" ht="14.1" customHeight="1" x14ac:dyDescent="0.2">
      <c r="A61" s="306" t="s">
        <v>290</v>
      </c>
      <c r="B61" s="307" t="s">
        <v>291</v>
      </c>
      <c r="C61" s="308"/>
      <c r="D61" s="113">
        <v>0.93860225981945355</v>
      </c>
      <c r="E61" s="115">
        <v>157</v>
      </c>
      <c r="F61" s="114">
        <v>160</v>
      </c>
      <c r="G61" s="114">
        <v>152</v>
      </c>
      <c r="H61" s="114">
        <v>154</v>
      </c>
      <c r="I61" s="140">
        <v>157</v>
      </c>
      <c r="J61" s="115">
        <v>0</v>
      </c>
      <c r="K61" s="116">
        <v>0</v>
      </c>
    </row>
    <row r="62" spans="1:11" ht="14.1" customHeight="1" x14ac:dyDescent="0.2">
      <c r="A62" s="306" t="s">
        <v>292</v>
      </c>
      <c r="B62" s="307" t="s">
        <v>293</v>
      </c>
      <c r="C62" s="308"/>
      <c r="D62" s="113">
        <v>1.2136067435882107</v>
      </c>
      <c r="E62" s="115">
        <v>203</v>
      </c>
      <c r="F62" s="114">
        <v>184</v>
      </c>
      <c r="G62" s="114">
        <v>180</v>
      </c>
      <c r="H62" s="114">
        <v>190</v>
      </c>
      <c r="I62" s="140">
        <v>195</v>
      </c>
      <c r="J62" s="115">
        <v>8</v>
      </c>
      <c r="K62" s="116">
        <v>4.1025641025641022</v>
      </c>
    </row>
    <row r="63" spans="1:11" ht="14.1" customHeight="1" x14ac:dyDescent="0.2">
      <c r="A63" s="306"/>
      <c r="B63" s="307" t="s">
        <v>294</v>
      </c>
      <c r="C63" s="308"/>
      <c r="D63" s="113">
        <v>1.1119746517606266</v>
      </c>
      <c r="E63" s="115">
        <v>186</v>
      </c>
      <c r="F63" s="114">
        <v>169</v>
      </c>
      <c r="G63" s="114">
        <v>164</v>
      </c>
      <c r="H63" s="114">
        <v>173</v>
      </c>
      <c r="I63" s="140">
        <v>176</v>
      </c>
      <c r="J63" s="115">
        <v>10</v>
      </c>
      <c r="K63" s="116">
        <v>5.6818181818181817</v>
      </c>
    </row>
    <row r="64" spans="1:11" ht="14.1" customHeight="1" x14ac:dyDescent="0.2">
      <c r="A64" s="306" t="s">
        <v>295</v>
      </c>
      <c r="B64" s="307" t="s">
        <v>296</v>
      </c>
      <c r="C64" s="308"/>
      <c r="D64" s="113">
        <v>0.10163209182758415</v>
      </c>
      <c r="E64" s="115">
        <v>17</v>
      </c>
      <c r="F64" s="114">
        <v>18</v>
      </c>
      <c r="G64" s="114">
        <v>17</v>
      </c>
      <c r="H64" s="114">
        <v>15</v>
      </c>
      <c r="I64" s="140">
        <v>15</v>
      </c>
      <c r="J64" s="115">
        <v>2</v>
      </c>
      <c r="K64" s="116">
        <v>13.333333333333334</v>
      </c>
    </row>
    <row r="65" spans="1:11" ht="14.1" customHeight="1" x14ac:dyDescent="0.2">
      <c r="A65" s="306" t="s">
        <v>297</v>
      </c>
      <c r="B65" s="307" t="s">
        <v>298</v>
      </c>
      <c r="C65" s="308"/>
      <c r="D65" s="113">
        <v>0.59783583427990672</v>
      </c>
      <c r="E65" s="115">
        <v>100</v>
      </c>
      <c r="F65" s="114">
        <v>99</v>
      </c>
      <c r="G65" s="114">
        <v>103</v>
      </c>
      <c r="H65" s="114">
        <v>98</v>
      </c>
      <c r="I65" s="140">
        <v>94</v>
      </c>
      <c r="J65" s="115">
        <v>6</v>
      </c>
      <c r="K65" s="116">
        <v>6.3829787234042552</v>
      </c>
    </row>
    <row r="66" spans="1:11" ht="14.1" customHeight="1" x14ac:dyDescent="0.2">
      <c r="A66" s="306">
        <v>82</v>
      </c>
      <c r="B66" s="307" t="s">
        <v>299</v>
      </c>
      <c r="C66" s="308"/>
      <c r="D66" s="113">
        <v>1.7397022777545286</v>
      </c>
      <c r="E66" s="115">
        <v>291</v>
      </c>
      <c r="F66" s="114">
        <v>304</v>
      </c>
      <c r="G66" s="114">
        <v>297</v>
      </c>
      <c r="H66" s="114">
        <v>290</v>
      </c>
      <c r="I66" s="140">
        <v>294</v>
      </c>
      <c r="J66" s="115">
        <v>-3</v>
      </c>
      <c r="K66" s="116">
        <v>-1.0204081632653061</v>
      </c>
    </row>
    <row r="67" spans="1:11" ht="14.1" customHeight="1" x14ac:dyDescent="0.2">
      <c r="A67" s="306" t="s">
        <v>300</v>
      </c>
      <c r="B67" s="307" t="s">
        <v>301</v>
      </c>
      <c r="C67" s="308"/>
      <c r="D67" s="113">
        <v>0.84294852633466855</v>
      </c>
      <c r="E67" s="115">
        <v>141</v>
      </c>
      <c r="F67" s="114">
        <v>136</v>
      </c>
      <c r="G67" s="114">
        <v>129</v>
      </c>
      <c r="H67" s="114">
        <v>123</v>
      </c>
      <c r="I67" s="140">
        <v>126</v>
      </c>
      <c r="J67" s="115">
        <v>15</v>
      </c>
      <c r="K67" s="116">
        <v>11.904761904761905</v>
      </c>
    </row>
    <row r="68" spans="1:11" ht="14.1" customHeight="1" x14ac:dyDescent="0.2">
      <c r="A68" s="306" t="s">
        <v>302</v>
      </c>
      <c r="B68" s="307" t="s">
        <v>303</v>
      </c>
      <c r="C68" s="308"/>
      <c r="D68" s="113">
        <v>0.47229030908112635</v>
      </c>
      <c r="E68" s="115">
        <v>79</v>
      </c>
      <c r="F68" s="114">
        <v>93</v>
      </c>
      <c r="G68" s="114">
        <v>92</v>
      </c>
      <c r="H68" s="114">
        <v>94</v>
      </c>
      <c r="I68" s="140">
        <v>99</v>
      </c>
      <c r="J68" s="115">
        <v>-20</v>
      </c>
      <c r="K68" s="116">
        <v>-20.202020202020201</v>
      </c>
    </row>
    <row r="69" spans="1:11" ht="14.1" customHeight="1" x14ac:dyDescent="0.2">
      <c r="A69" s="306">
        <v>83</v>
      </c>
      <c r="B69" s="307" t="s">
        <v>304</v>
      </c>
      <c r="C69" s="308"/>
      <c r="D69" s="113">
        <v>2.7022179709451786</v>
      </c>
      <c r="E69" s="115">
        <v>452</v>
      </c>
      <c r="F69" s="114">
        <v>450</v>
      </c>
      <c r="G69" s="114">
        <v>447</v>
      </c>
      <c r="H69" s="114">
        <v>448</v>
      </c>
      <c r="I69" s="140">
        <v>449</v>
      </c>
      <c r="J69" s="115">
        <v>3</v>
      </c>
      <c r="K69" s="116">
        <v>0.66815144766146994</v>
      </c>
    </row>
    <row r="70" spans="1:11" ht="14.1" customHeight="1" x14ac:dyDescent="0.2">
      <c r="A70" s="306" t="s">
        <v>305</v>
      </c>
      <c r="B70" s="307" t="s">
        <v>306</v>
      </c>
      <c r="C70" s="308"/>
      <c r="D70" s="113">
        <v>1.6978537693549351</v>
      </c>
      <c r="E70" s="115">
        <v>284</v>
      </c>
      <c r="F70" s="114">
        <v>278</v>
      </c>
      <c r="G70" s="114">
        <v>269</v>
      </c>
      <c r="H70" s="114">
        <v>262</v>
      </c>
      <c r="I70" s="140">
        <v>276</v>
      </c>
      <c r="J70" s="115">
        <v>8</v>
      </c>
      <c r="K70" s="116">
        <v>2.8985507246376812</v>
      </c>
    </row>
    <row r="71" spans="1:11" ht="14.1" customHeight="1" x14ac:dyDescent="0.2">
      <c r="A71" s="306"/>
      <c r="B71" s="307" t="s">
        <v>307</v>
      </c>
      <c r="C71" s="308"/>
      <c r="D71" s="113">
        <v>1.2853470437017995</v>
      </c>
      <c r="E71" s="115">
        <v>215</v>
      </c>
      <c r="F71" s="114">
        <v>215</v>
      </c>
      <c r="G71" s="114">
        <v>203</v>
      </c>
      <c r="H71" s="114">
        <v>197</v>
      </c>
      <c r="I71" s="140">
        <v>206</v>
      </c>
      <c r="J71" s="115">
        <v>9</v>
      </c>
      <c r="K71" s="116">
        <v>4.3689320388349513</v>
      </c>
    </row>
    <row r="72" spans="1:11" ht="14.1" customHeight="1" x14ac:dyDescent="0.2">
      <c r="A72" s="306">
        <v>84</v>
      </c>
      <c r="B72" s="307" t="s">
        <v>308</v>
      </c>
      <c r="C72" s="308"/>
      <c r="D72" s="113">
        <v>1.1000179350750283</v>
      </c>
      <c r="E72" s="115">
        <v>184</v>
      </c>
      <c r="F72" s="114">
        <v>192</v>
      </c>
      <c r="G72" s="114">
        <v>191</v>
      </c>
      <c r="H72" s="114">
        <v>199</v>
      </c>
      <c r="I72" s="140">
        <v>191</v>
      </c>
      <c r="J72" s="115">
        <v>-7</v>
      </c>
      <c r="K72" s="116">
        <v>-3.6649214659685865</v>
      </c>
    </row>
    <row r="73" spans="1:11" ht="14.1" customHeight="1" x14ac:dyDescent="0.2">
      <c r="A73" s="306" t="s">
        <v>309</v>
      </c>
      <c r="B73" s="307" t="s">
        <v>310</v>
      </c>
      <c r="C73" s="308"/>
      <c r="D73" s="113">
        <v>7.1740300113588812E-2</v>
      </c>
      <c r="E73" s="115">
        <v>12</v>
      </c>
      <c r="F73" s="114">
        <v>12</v>
      </c>
      <c r="G73" s="114">
        <v>14</v>
      </c>
      <c r="H73" s="114">
        <v>17</v>
      </c>
      <c r="I73" s="140">
        <v>17</v>
      </c>
      <c r="J73" s="115">
        <v>-5</v>
      </c>
      <c r="K73" s="116">
        <v>-29.411764705882351</v>
      </c>
    </row>
    <row r="74" spans="1:11" ht="14.1" customHeight="1" x14ac:dyDescent="0.2">
      <c r="A74" s="306" t="s">
        <v>311</v>
      </c>
      <c r="B74" s="307" t="s">
        <v>312</v>
      </c>
      <c r="C74" s="308"/>
      <c r="D74" s="113">
        <v>2.9891791713995336E-2</v>
      </c>
      <c r="E74" s="115">
        <v>5</v>
      </c>
      <c r="F74" s="114">
        <v>4</v>
      </c>
      <c r="G74" s="114">
        <v>4</v>
      </c>
      <c r="H74" s="114">
        <v>8</v>
      </c>
      <c r="I74" s="140">
        <v>9</v>
      </c>
      <c r="J74" s="115">
        <v>-4</v>
      </c>
      <c r="K74" s="116">
        <v>-44.444444444444443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8.3697016799186938E-2</v>
      </c>
      <c r="E76" s="115">
        <v>14</v>
      </c>
      <c r="F76" s="114">
        <v>13</v>
      </c>
      <c r="G76" s="114">
        <v>12</v>
      </c>
      <c r="H76" s="114">
        <v>12</v>
      </c>
      <c r="I76" s="140">
        <v>10</v>
      </c>
      <c r="J76" s="115">
        <v>4</v>
      </c>
      <c r="K76" s="116">
        <v>40</v>
      </c>
    </row>
    <row r="77" spans="1:11" ht="14.1" customHeight="1" x14ac:dyDescent="0.2">
      <c r="A77" s="306">
        <v>92</v>
      </c>
      <c r="B77" s="307" t="s">
        <v>316</v>
      </c>
      <c r="C77" s="308"/>
      <c r="D77" s="113">
        <v>0.20924254199796735</v>
      </c>
      <c r="E77" s="115">
        <v>35</v>
      </c>
      <c r="F77" s="114">
        <v>26</v>
      </c>
      <c r="G77" s="114">
        <v>29</v>
      </c>
      <c r="H77" s="114">
        <v>27</v>
      </c>
      <c r="I77" s="140">
        <v>27</v>
      </c>
      <c r="J77" s="115">
        <v>8</v>
      </c>
      <c r="K77" s="116">
        <v>29.62962962962963</v>
      </c>
    </row>
    <row r="78" spans="1:11" ht="14.1" customHeight="1" x14ac:dyDescent="0.2">
      <c r="A78" s="306">
        <v>93</v>
      </c>
      <c r="B78" s="307" t="s">
        <v>317</v>
      </c>
      <c r="C78" s="308"/>
      <c r="D78" s="113">
        <v>9.5653733484785078E-2</v>
      </c>
      <c r="E78" s="115">
        <v>16</v>
      </c>
      <c r="F78" s="114">
        <v>13</v>
      </c>
      <c r="G78" s="114">
        <v>16</v>
      </c>
      <c r="H78" s="114">
        <v>17</v>
      </c>
      <c r="I78" s="140">
        <v>22</v>
      </c>
      <c r="J78" s="115">
        <v>-6</v>
      </c>
      <c r="K78" s="116">
        <v>-27.272727272727273</v>
      </c>
    </row>
    <row r="79" spans="1:11" ht="14.1" customHeight="1" x14ac:dyDescent="0.2">
      <c r="A79" s="306">
        <v>94</v>
      </c>
      <c r="B79" s="307" t="s">
        <v>318</v>
      </c>
      <c r="C79" s="308"/>
      <c r="D79" s="113">
        <v>0.31685299216835056</v>
      </c>
      <c r="E79" s="115">
        <v>53</v>
      </c>
      <c r="F79" s="114">
        <v>65</v>
      </c>
      <c r="G79" s="114">
        <v>61</v>
      </c>
      <c r="H79" s="114">
        <v>60</v>
      </c>
      <c r="I79" s="140">
        <v>59</v>
      </c>
      <c r="J79" s="115">
        <v>-6</v>
      </c>
      <c r="K79" s="116">
        <v>-10.169491525423728</v>
      </c>
    </row>
    <row r="80" spans="1:11" ht="14.1" customHeight="1" x14ac:dyDescent="0.2">
      <c r="A80" s="306" t="s">
        <v>319</v>
      </c>
      <c r="B80" s="307" t="s">
        <v>320</v>
      </c>
      <c r="C80" s="308"/>
      <c r="D80" s="113" t="s">
        <v>513</v>
      </c>
      <c r="E80" s="115" t="s">
        <v>513</v>
      </c>
      <c r="F80" s="114">
        <v>3</v>
      </c>
      <c r="G80" s="114">
        <v>4</v>
      </c>
      <c r="H80" s="114">
        <v>4</v>
      </c>
      <c r="I80" s="140">
        <v>4</v>
      </c>
      <c r="J80" s="115" t="s">
        <v>513</v>
      </c>
      <c r="K80" s="116" t="s">
        <v>513</v>
      </c>
    </row>
    <row r="81" spans="1:11" ht="14.1" customHeight="1" x14ac:dyDescent="0.2">
      <c r="A81" s="310" t="s">
        <v>321</v>
      </c>
      <c r="B81" s="311" t="s">
        <v>333</v>
      </c>
      <c r="C81" s="312"/>
      <c r="D81" s="125">
        <v>4.0413702397321698</v>
      </c>
      <c r="E81" s="143">
        <v>676</v>
      </c>
      <c r="F81" s="144">
        <v>671</v>
      </c>
      <c r="G81" s="144">
        <v>682</v>
      </c>
      <c r="H81" s="144">
        <v>696</v>
      </c>
      <c r="I81" s="145">
        <v>662</v>
      </c>
      <c r="J81" s="143">
        <v>14</v>
      </c>
      <c r="K81" s="146">
        <v>2.1148036253776437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6237</v>
      </c>
      <c r="G12" s="536">
        <v>3816</v>
      </c>
      <c r="H12" s="536">
        <v>7268</v>
      </c>
      <c r="I12" s="536">
        <v>6677</v>
      </c>
      <c r="J12" s="537">
        <v>6073</v>
      </c>
      <c r="K12" s="538">
        <v>164</v>
      </c>
      <c r="L12" s="349">
        <v>2.7004775234645151</v>
      </c>
    </row>
    <row r="13" spans="1:17" s="110" customFormat="1" ht="15" customHeight="1" x14ac:dyDescent="0.2">
      <c r="A13" s="350" t="s">
        <v>344</v>
      </c>
      <c r="B13" s="351" t="s">
        <v>345</v>
      </c>
      <c r="C13" s="347"/>
      <c r="D13" s="347"/>
      <c r="E13" s="348"/>
      <c r="F13" s="536">
        <v>3343</v>
      </c>
      <c r="G13" s="536">
        <v>1926</v>
      </c>
      <c r="H13" s="536">
        <v>3813</v>
      </c>
      <c r="I13" s="536">
        <v>3516</v>
      </c>
      <c r="J13" s="537">
        <v>3151</v>
      </c>
      <c r="K13" s="538">
        <v>192</v>
      </c>
      <c r="L13" s="349">
        <v>6.0933037131069501</v>
      </c>
    </row>
    <row r="14" spans="1:17" s="110" customFormat="1" ht="22.5" customHeight="1" x14ac:dyDescent="0.2">
      <c r="A14" s="350"/>
      <c r="B14" s="351" t="s">
        <v>346</v>
      </c>
      <c r="C14" s="347"/>
      <c r="D14" s="347"/>
      <c r="E14" s="348"/>
      <c r="F14" s="536">
        <v>2894</v>
      </c>
      <c r="G14" s="536">
        <v>1890</v>
      </c>
      <c r="H14" s="536">
        <v>3455</v>
      </c>
      <c r="I14" s="536">
        <v>3161</v>
      </c>
      <c r="J14" s="537">
        <v>2922</v>
      </c>
      <c r="K14" s="538">
        <v>-28</v>
      </c>
      <c r="L14" s="349">
        <v>-0.95824777549623541</v>
      </c>
    </row>
    <row r="15" spans="1:17" s="110" customFormat="1" ht="15" customHeight="1" x14ac:dyDescent="0.2">
      <c r="A15" s="350" t="s">
        <v>347</v>
      </c>
      <c r="B15" s="351" t="s">
        <v>108</v>
      </c>
      <c r="C15" s="347"/>
      <c r="D15" s="347"/>
      <c r="E15" s="348"/>
      <c r="F15" s="536">
        <v>1245</v>
      </c>
      <c r="G15" s="536">
        <v>880</v>
      </c>
      <c r="H15" s="536">
        <v>3468</v>
      </c>
      <c r="I15" s="536">
        <v>1414</v>
      </c>
      <c r="J15" s="537">
        <v>1217</v>
      </c>
      <c r="K15" s="538">
        <v>28</v>
      </c>
      <c r="L15" s="349">
        <v>2.3007395234182417</v>
      </c>
    </row>
    <row r="16" spans="1:17" s="110" customFormat="1" ht="15" customHeight="1" x14ac:dyDescent="0.2">
      <c r="A16" s="350"/>
      <c r="B16" s="351" t="s">
        <v>109</v>
      </c>
      <c r="C16" s="347"/>
      <c r="D16" s="347"/>
      <c r="E16" s="348"/>
      <c r="F16" s="536">
        <v>4077</v>
      </c>
      <c r="G16" s="536">
        <v>2502</v>
      </c>
      <c r="H16" s="536">
        <v>3317</v>
      </c>
      <c r="I16" s="536">
        <v>4420</v>
      </c>
      <c r="J16" s="537">
        <v>4069</v>
      </c>
      <c r="K16" s="538">
        <v>8</v>
      </c>
      <c r="L16" s="349">
        <v>0.1966085033177685</v>
      </c>
    </row>
    <row r="17" spans="1:12" s="110" customFormat="1" ht="15" customHeight="1" x14ac:dyDescent="0.2">
      <c r="A17" s="350"/>
      <c r="B17" s="351" t="s">
        <v>110</v>
      </c>
      <c r="C17" s="347"/>
      <c r="D17" s="347"/>
      <c r="E17" s="348"/>
      <c r="F17" s="536">
        <v>843</v>
      </c>
      <c r="G17" s="536">
        <v>382</v>
      </c>
      <c r="H17" s="536">
        <v>411</v>
      </c>
      <c r="I17" s="536">
        <v>734</v>
      </c>
      <c r="J17" s="537">
        <v>709</v>
      </c>
      <c r="K17" s="538">
        <v>134</v>
      </c>
      <c r="L17" s="349">
        <v>18.899858956276447</v>
      </c>
    </row>
    <row r="18" spans="1:12" s="110" customFormat="1" ht="15" customHeight="1" x14ac:dyDescent="0.2">
      <c r="A18" s="350"/>
      <c r="B18" s="351" t="s">
        <v>111</v>
      </c>
      <c r="C18" s="347"/>
      <c r="D18" s="347"/>
      <c r="E18" s="348"/>
      <c r="F18" s="536">
        <v>72</v>
      </c>
      <c r="G18" s="536">
        <v>52</v>
      </c>
      <c r="H18" s="536">
        <v>72</v>
      </c>
      <c r="I18" s="536">
        <v>109</v>
      </c>
      <c r="J18" s="537">
        <v>78</v>
      </c>
      <c r="K18" s="538">
        <v>-6</v>
      </c>
      <c r="L18" s="349">
        <v>-7.6923076923076925</v>
      </c>
    </row>
    <row r="19" spans="1:12" s="110" customFormat="1" ht="15" customHeight="1" x14ac:dyDescent="0.2">
      <c r="A19" s="118" t="s">
        <v>113</v>
      </c>
      <c r="B19" s="119" t="s">
        <v>181</v>
      </c>
      <c r="C19" s="347"/>
      <c r="D19" s="347"/>
      <c r="E19" s="348"/>
      <c r="F19" s="536">
        <v>4094</v>
      </c>
      <c r="G19" s="536">
        <v>2482</v>
      </c>
      <c r="H19" s="536">
        <v>5324</v>
      </c>
      <c r="I19" s="536">
        <v>4515</v>
      </c>
      <c r="J19" s="537">
        <v>4113</v>
      </c>
      <c r="K19" s="538">
        <v>-19</v>
      </c>
      <c r="L19" s="349">
        <v>-0.46194991490396303</v>
      </c>
    </row>
    <row r="20" spans="1:12" s="110" customFormat="1" ht="15" customHeight="1" x14ac:dyDescent="0.2">
      <c r="A20" s="118"/>
      <c r="B20" s="119" t="s">
        <v>182</v>
      </c>
      <c r="C20" s="347"/>
      <c r="D20" s="347"/>
      <c r="E20" s="348"/>
      <c r="F20" s="536">
        <v>2143</v>
      </c>
      <c r="G20" s="536">
        <v>1334</v>
      </c>
      <c r="H20" s="536">
        <v>1944</v>
      </c>
      <c r="I20" s="536">
        <v>2162</v>
      </c>
      <c r="J20" s="537">
        <v>1960</v>
      </c>
      <c r="K20" s="538">
        <v>183</v>
      </c>
      <c r="L20" s="349">
        <v>9.3367346938775508</v>
      </c>
    </row>
    <row r="21" spans="1:12" s="110" customFormat="1" ht="15" customHeight="1" x14ac:dyDescent="0.2">
      <c r="A21" s="118" t="s">
        <v>113</v>
      </c>
      <c r="B21" s="119" t="s">
        <v>116</v>
      </c>
      <c r="C21" s="347"/>
      <c r="D21" s="347"/>
      <c r="E21" s="348"/>
      <c r="F21" s="536">
        <v>5195</v>
      </c>
      <c r="G21" s="536">
        <v>3136</v>
      </c>
      <c r="H21" s="536">
        <v>6303</v>
      </c>
      <c r="I21" s="536">
        <v>5184</v>
      </c>
      <c r="J21" s="537">
        <v>5126</v>
      </c>
      <c r="K21" s="538">
        <v>69</v>
      </c>
      <c r="L21" s="349">
        <v>1.3460788138899726</v>
      </c>
    </row>
    <row r="22" spans="1:12" s="110" customFormat="1" ht="15" customHeight="1" x14ac:dyDescent="0.2">
      <c r="A22" s="118"/>
      <c r="B22" s="119" t="s">
        <v>117</v>
      </c>
      <c r="C22" s="347"/>
      <c r="D22" s="347"/>
      <c r="E22" s="348"/>
      <c r="F22" s="536">
        <v>1041</v>
      </c>
      <c r="G22" s="536">
        <v>677</v>
      </c>
      <c r="H22" s="536">
        <v>963</v>
      </c>
      <c r="I22" s="536">
        <v>1489</v>
      </c>
      <c r="J22" s="537">
        <v>946</v>
      </c>
      <c r="K22" s="538">
        <v>95</v>
      </c>
      <c r="L22" s="349">
        <v>10.042283298097251</v>
      </c>
    </row>
    <row r="23" spans="1:12" s="110" customFormat="1" ht="15" customHeight="1" x14ac:dyDescent="0.2">
      <c r="A23" s="352" t="s">
        <v>347</v>
      </c>
      <c r="B23" s="353" t="s">
        <v>193</v>
      </c>
      <c r="C23" s="354"/>
      <c r="D23" s="354"/>
      <c r="E23" s="355"/>
      <c r="F23" s="539">
        <v>168</v>
      </c>
      <c r="G23" s="539">
        <v>175</v>
      </c>
      <c r="H23" s="539">
        <v>1392</v>
      </c>
      <c r="I23" s="539">
        <v>84</v>
      </c>
      <c r="J23" s="540">
        <v>176</v>
      </c>
      <c r="K23" s="541">
        <v>-8</v>
      </c>
      <c r="L23" s="356">
        <v>-4.5454545454545459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25.6</v>
      </c>
      <c r="G25" s="542">
        <v>29.3</v>
      </c>
      <c r="H25" s="542">
        <v>29.7</v>
      </c>
      <c r="I25" s="542">
        <v>32.799999999999997</v>
      </c>
      <c r="J25" s="542">
        <v>28.3</v>
      </c>
      <c r="K25" s="543" t="s">
        <v>349</v>
      </c>
      <c r="L25" s="364">
        <v>-2.6999999999999993</v>
      </c>
    </row>
    <row r="26" spans="1:12" s="110" customFormat="1" ht="15" customHeight="1" x14ac:dyDescent="0.2">
      <c r="A26" s="365" t="s">
        <v>105</v>
      </c>
      <c r="B26" s="366" t="s">
        <v>345</v>
      </c>
      <c r="C26" s="362"/>
      <c r="D26" s="362"/>
      <c r="E26" s="363"/>
      <c r="F26" s="542">
        <v>22.8</v>
      </c>
      <c r="G26" s="542">
        <v>27.6</v>
      </c>
      <c r="H26" s="542">
        <v>26.3</v>
      </c>
      <c r="I26" s="542">
        <v>31.5</v>
      </c>
      <c r="J26" s="544">
        <v>26.3</v>
      </c>
      <c r="K26" s="543" t="s">
        <v>349</v>
      </c>
      <c r="L26" s="364">
        <v>-3.5</v>
      </c>
    </row>
    <row r="27" spans="1:12" s="110" customFormat="1" ht="15" customHeight="1" x14ac:dyDescent="0.2">
      <c r="A27" s="365"/>
      <c r="B27" s="366" t="s">
        <v>346</v>
      </c>
      <c r="C27" s="362"/>
      <c r="D27" s="362"/>
      <c r="E27" s="363"/>
      <c r="F27" s="542">
        <v>28.8</v>
      </c>
      <c r="G27" s="542">
        <v>31</v>
      </c>
      <c r="H27" s="542">
        <v>33.200000000000003</v>
      </c>
      <c r="I27" s="542">
        <v>34.200000000000003</v>
      </c>
      <c r="J27" s="542">
        <v>30.4</v>
      </c>
      <c r="K27" s="543" t="s">
        <v>349</v>
      </c>
      <c r="L27" s="364">
        <v>-1.5999999999999979</v>
      </c>
    </row>
    <row r="28" spans="1:12" s="110" customFormat="1" ht="15" customHeight="1" x14ac:dyDescent="0.2">
      <c r="A28" s="365" t="s">
        <v>113</v>
      </c>
      <c r="B28" s="366" t="s">
        <v>108</v>
      </c>
      <c r="C28" s="362"/>
      <c r="D28" s="362"/>
      <c r="E28" s="363"/>
      <c r="F28" s="542">
        <v>33.6</v>
      </c>
      <c r="G28" s="542">
        <v>34.4</v>
      </c>
      <c r="H28" s="542">
        <v>38.5</v>
      </c>
      <c r="I28" s="542">
        <v>39.299999999999997</v>
      </c>
      <c r="J28" s="542">
        <v>35.6</v>
      </c>
      <c r="K28" s="543" t="s">
        <v>349</v>
      </c>
      <c r="L28" s="364">
        <v>-2</v>
      </c>
    </row>
    <row r="29" spans="1:12" s="110" customFormat="1" ht="11.25" x14ac:dyDescent="0.2">
      <c r="A29" s="365"/>
      <c r="B29" s="366" t="s">
        <v>109</v>
      </c>
      <c r="C29" s="362"/>
      <c r="D29" s="362"/>
      <c r="E29" s="363"/>
      <c r="F29" s="542">
        <v>23.3</v>
      </c>
      <c r="G29" s="542">
        <v>27.1</v>
      </c>
      <c r="H29" s="542">
        <v>25.6</v>
      </c>
      <c r="I29" s="542">
        <v>30</v>
      </c>
      <c r="J29" s="544">
        <v>26.1</v>
      </c>
      <c r="K29" s="543" t="s">
        <v>349</v>
      </c>
      <c r="L29" s="364">
        <v>-2.8000000000000007</v>
      </c>
    </row>
    <row r="30" spans="1:12" s="110" customFormat="1" ht="15" customHeight="1" x14ac:dyDescent="0.2">
      <c r="A30" s="365"/>
      <c r="B30" s="366" t="s">
        <v>110</v>
      </c>
      <c r="C30" s="362"/>
      <c r="D30" s="362"/>
      <c r="E30" s="363"/>
      <c r="F30" s="542">
        <v>25.8</v>
      </c>
      <c r="G30" s="542">
        <v>30.4</v>
      </c>
      <c r="H30" s="542">
        <v>26.3</v>
      </c>
      <c r="I30" s="542">
        <v>36.6</v>
      </c>
      <c r="J30" s="542">
        <v>28.9</v>
      </c>
      <c r="K30" s="543" t="s">
        <v>349</v>
      </c>
      <c r="L30" s="364">
        <v>-3.0999999999999979</v>
      </c>
    </row>
    <row r="31" spans="1:12" s="110" customFormat="1" ht="15" customHeight="1" x14ac:dyDescent="0.2">
      <c r="A31" s="365"/>
      <c r="B31" s="366" t="s">
        <v>111</v>
      </c>
      <c r="C31" s="362"/>
      <c r="D31" s="362"/>
      <c r="E31" s="363"/>
      <c r="F31" s="542">
        <v>40.299999999999997</v>
      </c>
      <c r="G31" s="542">
        <v>59.6</v>
      </c>
      <c r="H31" s="542">
        <v>40.299999999999997</v>
      </c>
      <c r="I31" s="542">
        <v>40.4</v>
      </c>
      <c r="J31" s="542">
        <v>40.299999999999997</v>
      </c>
      <c r="K31" s="543" t="s">
        <v>349</v>
      </c>
      <c r="L31" s="364">
        <v>0</v>
      </c>
    </row>
    <row r="32" spans="1:12" s="110" customFormat="1" ht="15" customHeight="1" x14ac:dyDescent="0.2">
      <c r="A32" s="367" t="s">
        <v>113</v>
      </c>
      <c r="B32" s="368" t="s">
        <v>181</v>
      </c>
      <c r="C32" s="362"/>
      <c r="D32" s="362"/>
      <c r="E32" s="363"/>
      <c r="F32" s="542">
        <v>22</v>
      </c>
      <c r="G32" s="542">
        <v>25.8</v>
      </c>
      <c r="H32" s="542">
        <v>26.4</v>
      </c>
      <c r="I32" s="542">
        <v>31.3</v>
      </c>
      <c r="J32" s="544">
        <v>25.9</v>
      </c>
      <c r="K32" s="543" t="s">
        <v>349</v>
      </c>
      <c r="L32" s="364">
        <v>-3.8999999999999986</v>
      </c>
    </row>
    <row r="33" spans="1:12" s="110" customFormat="1" ht="15" customHeight="1" x14ac:dyDescent="0.2">
      <c r="A33" s="367"/>
      <c r="B33" s="368" t="s">
        <v>182</v>
      </c>
      <c r="C33" s="362"/>
      <c r="D33" s="362"/>
      <c r="E33" s="363"/>
      <c r="F33" s="542">
        <v>32</v>
      </c>
      <c r="G33" s="542">
        <v>35.299999999999997</v>
      </c>
      <c r="H33" s="542">
        <v>35.299999999999997</v>
      </c>
      <c r="I33" s="542">
        <v>35.799999999999997</v>
      </c>
      <c r="J33" s="542">
        <v>33</v>
      </c>
      <c r="K33" s="543" t="s">
        <v>349</v>
      </c>
      <c r="L33" s="364">
        <v>-1</v>
      </c>
    </row>
    <row r="34" spans="1:12" s="369" customFormat="1" ht="15" customHeight="1" x14ac:dyDescent="0.2">
      <c r="A34" s="367" t="s">
        <v>113</v>
      </c>
      <c r="B34" s="368" t="s">
        <v>116</v>
      </c>
      <c r="C34" s="362"/>
      <c r="D34" s="362"/>
      <c r="E34" s="363"/>
      <c r="F34" s="542">
        <v>25.7</v>
      </c>
      <c r="G34" s="542">
        <v>29.2</v>
      </c>
      <c r="H34" s="542">
        <v>29.2</v>
      </c>
      <c r="I34" s="542">
        <v>32</v>
      </c>
      <c r="J34" s="542">
        <v>27.4</v>
      </c>
      <c r="K34" s="543" t="s">
        <v>349</v>
      </c>
      <c r="L34" s="364">
        <v>-1.6999999999999993</v>
      </c>
    </row>
    <row r="35" spans="1:12" s="369" customFormat="1" ht="11.25" x14ac:dyDescent="0.2">
      <c r="A35" s="370"/>
      <c r="B35" s="371" t="s">
        <v>117</v>
      </c>
      <c r="C35" s="372"/>
      <c r="D35" s="372"/>
      <c r="E35" s="373"/>
      <c r="F35" s="545">
        <v>24.9</v>
      </c>
      <c r="G35" s="545">
        <v>29.8</v>
      </c>
      <c r="H35" s="545">
        <v>31.9</v>
      </c>
      <c r="I35" s="545">
        <v>35.5</v>
      </c>
      <c r="J35" s="546">
        <v>32.799999999999997</v>
      </c>
      <c r="K35" s="547" t="s">
        <v>349</v>
      </c>
      <c r="L35" s="374">
        <v>-7.8999999999999986</v>
      </c>
    </row>
    <row r="36" spans="1:12" s="369" customFormat="1" ht="15.95" customHeight="1" x14ac:dyDescent="0.2">
      <c r="A36" s="375" t="s">
        <v>350</v>
      </c>
      <c r="B36" s="376"/>
      <c r="C36" s="377"/>
      <c r="D36" s="376"/>
      <c r="E36" s="378"/>
      <c r="F36" s="548">
        <v>5961</v>
      </c>
      <c r="G36" s="548">
        <v>3573</v>
      </c>
      <c r="H36" s="548">
        <v>5207</v>
      </c>
      <c r="I36" s="548">
        <v>6519</v>
      </c>
      <c r="J36" s="548">
        <v>5799</v>
      </c>
      <c r="K36" s="549">
        <v>162</v>
      </c>
      <c r="L36" s="380">
        <v>2.7935851008794619</v>
      </c>
    </row>
    <row r="37" spans="1:12" s="369" customFormat="1" ht="15.95" customHeight="1" x14ac:dyDescent="0.2">
      <c r="A37" s="381"/>
      <c r="B37" s="382" t="s">
        <v>113</v>
      </c>
      <c r="C37" s="382" t="s">
        <v>351</v>
      </c>
      <c r="D37" s="382"/>
      <c r="E37" s="383"/>
      <c r="F37" s="548">
        <v>1525</v>
      </c>
      <c r="G37" s="548">
        <v>1047</v>
      </c>
      <c r="H37" s="548">
        <v>1546</v>
      </c>
      <c r="I37" s="548">
        <v>2135</v>
      </c>
      <c r="J37" s="548">
        <v>1640</v>
      </c>
      <c r="K37" s="549">
        <v>-115</v>
      </c>
      <c r="L37" s="380">
        <v>-7.0121951219512191</v>
      </c>
    </row>
    <row r="38" spans="1:12" s="369" customFormat="1" ht="15.95" customHeight="1" x14ac:dyDescent="0.2">
      <c r="A38" s="381"/>
      <c r="B38" s="384" t="s">
        <v>105</v>
      </c>
      <c r="C38" s="384" t="s">
        <v>106</v>
      </c>
      <c r="D38" s="385"/>
      <c r="E38" s="383"/>
      <c r="F38" s="548">
        <v>3197</v>
      </c>
      <c r="G38" s="548">
        <v>1808</v>
      </c>
      <c r="H38" s="548">
        <v>2653</v>
      </c>
      <c r="I38" s="548">
        <v>3442</v>
      </c>
      <c r="J38" s="550">
        <v>3008</v>
      </c>
      <c r="K38" s="549">
        <v>189</v>
      </c>
      <c r="L38" s="380">
        <v>6.2832446808510642</v>
      </c>
    </row>
    <row r="39" spans="1:12" s="369" customFormat="1" ht="15.95" customHeight="1" x14ac:dyDescent="0.2">
      <c r="A39" s="381"/>
      <c r="B39" s="385"/>
      <c r="C39" s="382" t="s">
        <v>352</v>
      </c>
      <c r="D39" s="385"/>
      <c r="E39" s="383"/>
      <c r="F39" s="548">
        <v>730</v>
      </c>
      <c r="G39" s="548">
        <v>499</v>
      </c>
      <c r="H39" s="548">
        <v>697</v>
      </c>
      <c r="I39" s="548">
        <v>1083</v>
      </c>
      <c r="J39" s="548">
        <v>792</v>
      </c>
      <c r="K39" s="549">
        <v>-62</v>
      </c>
      <c r="L39" s="380">
        <v>-7.8282828282828278</v>
      </c>
    </row>
    <row r="40" spans="1:12" s="369" customFormat="1" ht="15.95" customHeight="1" x14ac:dyDescent="0.2">
      <c r="A40" s="381"/>
      <c r="B40" s="384"/>
      <c r="C40" s="384" t="s">
        <v>107</v>
      </c>
      <c r="D40" s="385"/>
      <c r="E40" s="383"/>
      <c r="F40" s="548">
        <v>2764</v>
      </c>
      <c r="G40" s="548">
        <v>1765</v>
      </c>
      <c r="H40" s="548">
        <v>2554</v>
      </c>
      <c r="I40" s="548">
        <v>3077</v>
      </c>
      <c r="J40" s="548">
        <v>2791</v>
      </c>
      <c r="K40" s="549">
        <v>-27</v>
      </c>
      <c r="L40" s="380">
        <v>-0.96739519885345759</v>
      </c>
    </row>
    <row r="41" spans="1:12" s="369" customFormat="1" ht="24" customHeight="1" x14ac:dyDescent="0.2">
      <c r="A41" s="381"/>
      <c r="B41" s="385"/>
      <c r="C41" s="382" t="s">
        <v>352</v>
      </c>
      <c r="D41" s="385"/>
      <c r="E41" s="383"/>
      <c r="F41" s="548">
        <v>795</v>
      </c>
      <c r="G41" s="548">
        <v>548</v>
      </c>
      <c r="H41" s="548">
        <v>849</v>
      </c>
      <c r="I41" s="548">
        <v>1052</v>
      </c>
      <c r="J41" s="550">
        <v>848</v>
      </c>
      <c r="K41" s="549">
        <v>-53</v>
      </c>
      <c r="L41" s="380">
        <v>-6.25</v>
      </c>
    </row>
    <row r="42" spans="1:12" s="110" customFormat="1" ht="15" customHeight="1" x14ac:dyDescent="0.2">
      <c r="A42" s="381"/>
      <c r="B42" s="384" t="s">
        <v>113</v>
      </c>
      <c r="C42" s="384" t="s">
        <v>353</v>
      </c>
      <c r="D42" s="385"/>
      <c r="E42" s="383"/>
      <c r="F42" s="548">
        <v>1012</v>
      </c>
      <c r="G42" s="548">
        <v>681</v>
      </c>
      <c r="H42" s="548">
        <v>1546</v>
      </c>
      <c r="I42" s="548">
        <v>1291</v>
      </c>
      <c r="J42" s="548">
        <v>994</v>
      </c>
      <c r="K42" s="549">
        <v>18</v>
      </c>
      <c r="L42" s="380">
        <v>1.8108651911468814</v>
      </c>
    </row>
    <row r="43" spans="1:12" s="110" customFormat="1" ht="15" customHeight="1" x14ac:dyDescent="0.2">
      <c r="A43" s="381"/>
      <c r="B43" s="385"/>
      <c r="C43" s="382" t="s">
        <v>352</v>
      </c>
      <c r="D43" s="385"/>
      <c r="E43" s="383"/>
      <c r="F43" s="548">
        <v>340</v>
      </c>
      <c r="G43" s="548">
        <v>234</v>
      </c>
      <c r="H43" s="548">
        <v>595</v>
      </c>
      <c r="I43" s="548">
        <v>508</v>
      </c>
      <c r="J43" s="548">
        <v>354</v>
      </c>
      <c r="K43" s="549">
        <v>-14</v>
      </c>
      <c r="L43" s="380">
        <v>-3.9548022598870056</v>
      </c>
    </row>
    <row r="44" spans="1:12" s="110" customFormat="1" ht="15" customHeight="1" x14ac:dyDescent="0.2">
      <c r="A44" s="381"/>
      <c r="B44" s="384"/>
      <c r="C44" s="366" t="s">
        <v>109</v>
      </c>
      <c r="D44" s="385"/>
      <c r="E44" s="383"/>
      <c r="F44" s="548">
        <v>4036</v>
      </c>
      <c r="G44" s="548">
        <v>2459</v>
      </c>
      <c r="H44" s="548">
        <v>3179</v>
      </c>
      <c r="I44" s="548">
        <v>4385</v>
      </c>
      <c r="J44" s="550">
        <v>4019</v>
      </c>
      <c r="K44" s="549">
        <v>17</v>
      </c>
      <c r="L44" s="380">
        <v>0.42299079372978354</v>
      </c>
    </row>
    <row r="45" spans="1:12" s="110" customFormat="1" ht="15" customHeight="1" x14ac:dyDescent="0.2">
      <c r="A45" s="381"/>
      <c r="B45" s="385"/>
      <c r="C45" s="382" t="s">
        <v>352</v>
      </c>
      <c r="D45" s="385"/>
      <c r="E45" s="383"/>
      <c r="F45" s="548">
        <v>939</v>
      </c>
      <c r="G45" s="548">
        <v>666</v>
      </c>
      <c r="H45" s="548">
        <v>814</v>
      </c>
      <c r="I45" s="548">
        <v>1314</v>
      </c>
      <c r="J45" s="548">
        <v>1050</v>
      </c>
      <c r="K45" s="549">
        <v>-111</v>
      </c>
      <c r="L45" s="380">
        <v>-10.571428571428571</v>
      </c>
    </row>
    <row r="46" spans="1:12" s="110" customFormat="1" ht="15" customHeight="1" x14ac:dyDescent="0.2">
      <c r="A46" s="381"/>
      <c r="B46" s="384"/>
      <c r="C46" s="366" t="s">
        <v>110</v>
      </c>
      <c r="D46" s="385"/>
      <c r="E46" s="383"/>
      <c r="F46" s="548">
        <v>841</v>
      </c>
      <c r="G46" s="548">
        <v>381</v>
      </c>
      <c r="H46" s="548">
        <v>410</v>
      </c>
      <c r="I46" s="548">
        <v>734</v>
      </c>
      <c r="J46" s="548">
        <v>709</v>
      </c>
      <c r="K46" s="549">
        <v>132</v>
      </c>
      <c r="L46" s="380">
        <v>18.617771509167842</v>
      </c>
    </row>
    <row r="47" spans="1:12" s="110" customFormat="1" ht="15" customHeight="1" x14ac:dyDescent="0.2">
      <c r="A47" s="381"/>
      <c r="B47" s="385"/>
      <c r="C47" s="382" t="s">
        <v>352</v>
      </c>
      <c r="D47" s="385"/>
      <c r="E47" s="383"/>
      <c r="F47" s="548">
        <v>217</v>
      </c>
      <c r="G47" s="548">
        <v>116</v>
      </c>
      <c r="H47" s="548">
        <v>108</v>
      </c>
      <c r="I47" s="548">
        <v>269</v>
      </c>
      <c r="J47" s="550">
        <v>205</v>
      </c>
      <c r="K47" s="549">
        <v>12</v>
      </c>
      <c r="L47" s="380">
        <v>5.8536585365853657</v>
      </c>
    </row>
    <row r="48" spans="1:12" s="110" customFormat="1" ht="15" customHeight="1" x14ac:dyDescent="0.2">
      <c r="A48" s="381"/>
      <c r="B48" s="385"/>
      <c r="C48" s="366" t="s">
        <v>111</v>
      </c>
      <c r="D48" s="386"/>
      <c r="E48" s="387"/>
      <c r="F48" s="548">
        <v>72</v>
      </c>
      <c r="G48" s="548">
        <v>52</v>
      </c>
      <c r="H48" s="548">
        <v>72</v>
      </c>
      <c r="I48" s="548">
        <v>109</v>
      </c>
      <c r="J48" s="548">
        <v>77</v>
      </c>
      <c r="K48" s="549">
        <v>-5</v>
      </c>
      <c r="L48" s="380">
        <v>-6.4935064935064934</v>
      </c>
    </row>
    <row r="49" spans="1:12" s="110" customFormat="1" ht="15" customHeight="1" x14ac:dyDescent="0.2">
      <c r="A49" s="381"/>
      <c r="B49" s="385"/>
      <c r="C49" s="382" t="s">
        <v>352</v>
      </c>
      <c r="D49" s="385"/>
      <c r="E49" s="383"/>
      <c r="F49" s="548">
        <v>29</v>
      </c>
      <c r="G49" s="548">
        <v>31</v>
      </c>
      <c r="H49" s="548">
        <v>29</v>
      </c>
      <c r="I49" s="548">
        <v>44</v>
      </c>
      <c r="J49" s="548">
        <v>31</v>
      </c>
      <c r="K49" s="549">
        <v>-2</v>
      </c>
      <c r="L49" s="380">
        <v>-6.4516129032258061</v>
      </c>
    </row>
    <row r="50" spans="1:12" s="110" customFormat="1" ht="15" customHeight="1" x14ac:dyDescent="0.2">
      <c r="A50" s="381"/>
      <c r="B50" s="384" t="s">
        <v>113</v>
      </c>
      <c r="C50" s="382" t="s">
        <v>181</v>
      </c>
      <c r="D50" s="385"/>
      <c r="E50" s="383"/>
      <c r="F50" s="548">
        <v>3832</v>
      </c>
      <c r="G50" s="548">
        <v>2254</v>
      </c>
      <c r="H50" s="548">
        <v>3305</v>
      </c>
      <c r="I50" s="548">
        <v>4368</v>
      </c>
      <c r="J50" s="550">
        <v>3853</v>
      </c>
      <c r="K50" s="549">
        <v>-21</v>
      </c>
      <c r="L50" s="380">
        <v>-0.54502984687256684</v>
      </c>
    </row>
    <row r="51" spans="1:12" s="110" customFormat="1" ht="15" customHeight="1" x14ac:dyDescent="0.2">
      <c r="A51" s="381"/>
      <c r="B51" s="385"/>
      <c r="C51" s="382" t="s">
        <v>352</v>
      </c>
      <c r="D51" s="385"/>
      <c r="E51" s="383"/>
      <c r="F51" s="548">
        <v>844</v>
      </c>
      <c r="G51" s="548">
        <v>582</v>
      </c>
      <c r="H51" s="548">
        <v>874</v>
      </c>
      <c r="I51" s="548">
        <v>1366</v>
      </c>
      <c r="J51" s="548">
        <v>997</v>
      </c>
      <c r="K51" s="549">
        <v>-153</v>
      </c>
      <c r="L51" s="380">
        <v>-15.346038114343029</v>
      </c>
    </row>
    <row r="52" spans="1:12" s="110" customFormat="1" ht="15" customHeight="1" x14ac:dyDescent="0.2">
      <c r="A52" s="381"/>
      <c r="B52" s="384"/>
      <c r="C52" s="382" t="s">
        <v>182</v>
      </c>
      <c r="D52" s="385"/>
      <c r="E52" s="383"/>
      <c r="F52" s="548">
        <v>2129</v>
      </c>
      <c r="G52" s="548">
        <v>1319</v>
      </c>
      <c r="H52" s="548">
        <v>1902</v>
      </c>
      <c r="I52" s="548">
        <v>2151</v>
      </c>
      <c r="J52" s="548">
        <v>1946</v>
      </c>
      <c r="K52" s="549">
        <v>183</v>
      </c>
      <c r="L52" s="380">
        <v>9.4039054470709154</v>
      </c>
    </row>
    <row r="53" spans="1:12" s="269" customFormat="1" ht="11.25" customHeight="1" x14ac:dyDescent="0.2">
      <c r="A53" s="381"/>
      <c r="B53" s="385"/>
      <c r="C53" s="382" t="s">
        <v>352</v>
      </c>
      <c r="D53" s="385"/>
      <c r="E53" s="383"/>
      <c r="F53" s="548">
        <v>681</v>
      </c>
      <c r="G53" s="548">
        <v>465</v>
      </c>
      <c r="H53" s="548">
        <v>672</v>
      </c>
      <c r="I53" s="548">
        <v>769</v>
      </c>
      <c r="J53" s="550">
        <v>643</v>
      </c>
      <c r="K53" s="549">
        <v>38</v>
      </c>
      <c r="L53" s="380">
        <v>5.9097978227060652</v>
      </c>
    </row>
    <row r="54" spans="1:12" s="151" customFormat="1" ht="12.75" customHeight="1" x14ac:dyDescent="0.2">
      <c r="A54" s="381"/>
      <c r="B54" s="384" t="s">
        <v>113</v>
      </c>
      <c r="C54" s="384" t="s">
        <v>116</v>
      </c>
      <c r="D54" s="385"/>
      <c r="E54" s="383"/>
      <c r="F54" s="548">
        <v>4951</v>
      </c>
      <c r="G54" s="548">
        <v>2919</v>
      </c>
      <c r="H54" s="548">
        <v>4323</v>
      </c>
      <c r="I54" s="548">
        <v>5042</v>
      </c>
      <c r="J54" s="548">
        <v>4869</v>
      </c>
      <c r="K54" s="549">
        <v>82</v>
      </c>
      <c r="L54" s="380">
        <v>1.6841240501129595</v>
      </c>
    </row>
    <row r="55" spans="1:12" ht="11.25" x14ac:dyDescent="0.2">
      <c r="A55" s="381"/>
      <c r="B55" s="385"/>
      <c r="C55" s="382" t="s">
        <v>352</v>
      </c>
      <c r="D55" s="385"/>
      <c r="E55" s="383"/>
      <c r="F55" s="548">
        <v>1274</v>
      </c>
      <c r="G55" s="548">
        <v>852</v>
      </c>
      <c r="H55" s="548">
        <v>1264</v>
      </c>
      <c r="I55" s="548">
        <v>1612</v>
      </c>
      <c r="J55" s="548">
        <v>1335</v>
      </c>
      <c r="K55" s="549">
        <v>-61</v>
      </c>
      <c r="L55" s="380">
        <v>-4.5692883895131082</v>
      </c>
    </row>
    <row r="56" spans="1:12" ht="14.25" customHeight="1" x14ac:dyDescent="0.2">
      <c r="A56" s="381"/>
      <c r="B56" s="385"/>
      <c r="C56" s="384" t="s">
        <v>117</v>
      </c>
      <c r="D56" s="385"/>
      <c r="E56" s="383"/>
      <c r="F56" s="548">
        <v>1009</v>
      </c>
      <c r="G56" s="548">
        <v>652</v>
      </c>
      <c r="H56" s="548">
        <v>883</v>
      </c>
      <c r="I56" s="548">
        <v>1474</v>
      </c>
      <c r="J56" s="548">
        <v>929</v>
      </c>
      <c r="K56" s="549">
        <v>80</v>
      </c>
      <c r="L56" s="380">
        <v>8.611410118406889</v>
      </c>
    </row>
    <row r="57" spans="1:12" ht="18.75" customHeight="1" x14ac:dyDescent="0.2">
      <c r="A57" s="388"/>
      <c r="B57" s="389"/>
      <c r="C57" s="390" t="s">
        <v>352</v>
      </c>
      <c r="D57" s="389"/>
      <c r="E57" s="391"/>
      <c r="F57" s="551">
        <v>251</v>
      </c>
      <c r="G57" s="552">
        <v>194</v>
      </c>
      <c r="H57" s="552">
        <v>282</v>
      </c>
      <c r="I57" s="552">
        <v>523</v>
      </c>
      <c r="J57" s="552">
        <v>305</v>
      </c>
      <c r="K57" s="553">
        <f t="shared" ref="K57" si="0">IF(OR(F57=".",J57=".")=TRUE,".",IF(OR(F57="*",J57="*")=TRUE,"*",IF(AND(F57="-",J57="-")=TRUE,"-",IF(AND(ISNUMBER(J57),ISNUMBER(F57))=TRUE,IF(F57-J57=0,0,F57-J57),IF(ISNUMBER(F57)=TRUE,F57,-J57)))))</f>
        <v>-54</v>
      </c>
      <c r="L57" s="392">
        <f t="shared" ref="L57" si="1">IF(K57 =".",".",IF(K57 ="*","*",IF(K57="-","-",IF(K57=0,0,IF(OR(J57="-",J57=".",F57="-",F57=".")=TRUE,"X",IF(J57=0,"0,0",IF(ABS(K57*100/J57)&gt;250,".X",(K57*100/J57))))))))</f>
        <v>-17.704918032786885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6237</v>
      </c>
      <c r="E11" s="114">
        <v>3816</v>
      </c>
      <c r="F11" s="114">
        <v>7268</v>
      </c>
      <c r="G11" s="114">
        <v>6677</v>
      </c>
      <c r="H11" s="140">
        <v>6073</v>
      </c>
      <c r="I11" s="115">
        <v>164</v>
      </c>
      <c r="J11" s="116">
        <v>2.7004775234645151</v>
      </c>
    </row>
    <row r="12" spans="1:15" s="110" customFormat="1" ht="24.95" customHeight="1" x14ac:dyDescent="0.2">
      <c r="A12" s="193" t="s">
        <v>132</v>
      </c>
      <c r="B12" s="194" t="s">
        <v>133</v>
      </c>
      <c r="C12" s="113">
        <v>2.661535994869328</v>
      </c>
      <c r="D12" s="115">
        <v>166</v>
      </c>
      <c r="E12" s="114">
        <v>96</v>
      </c>
      <c r="F12" s="114">
        <v>301</v>
      </c>
      <c r="G12" s="114">
        <v>207</v>
      </c>
      <c r="H12" s="140">
        <v>191</v>
      </c>
      <c r="I12" s="115">
        <v>-25</v>
      </c>
      <c r="J12" s="116">
        <v>-13.089005235602095</v>
      </c>
    </row>
    <row r="13" spans="1:15" s="110" customFormat="1" ht="24.95" customHeight="1" x14ac:dyDescent="0.2">
      <c r="A13" s="193" t="s">
        <v>134</v>
      </c>
      <c r="B13" s="199" t="s">
        <v>214</v>
      </c>
      <c r="C13" s="113">
        <v>1.2025012025012025</v>
      </c>
      <c r="D13" s="115">
        <v>75</v>
      </c>
      <c r="E13" s="114">
        <v>56</v>
      </c>
      <c r="F13" s="114">
        <v>109</v>
      </c>
      <c r="G13" s="114">
        <v>74</v>
      </c>
      <c r="H13" s="140">
        <v>93</v>
      </c>
      <c r="I13" s="115">
        <v>-18</v>
      </c>
      <c r="J13" s="116">
        <v>-19.35483870967742</v>
      </c>
    </row>
    <row r="14" spans="1:15" s="287" customFormat="1" ht="24.95" customHeight="1" x14ac:dyDescent="0.2">
      <c r="A14" s="193" t="s">
        <v>215</v>
      </c>
      <c r="B14" s="199" t="s">
        <v>137</v>
      </c>
      <c r="C14" s="113">
        <v>5.40323873657207</v>
      </c>
      <c r="D14" s="115">
        <v>337</v>
      </c>
      <c r="E14" s="114">
        <v>170</v>
      </c>
      <c r="F14" s="114">
        <v>371</v>
      </c>
      <c r="G14" s="114">
        <v>211</v>
      </c>
      <c r="H14" s="140">
        <v>317</v>
      </c>
      <c r="I14" s="115">
        <v>20</v>
      </c>
      <c r="J14" s="116">
        <v>6.309148264984227</v>
      </c>
      <c r="K14" s="110"/>
      <c r="L14" s="110"/>
      <c r="M14" s="110"/>
      <c r="N14" s="110"/>
      <c r="O14" s="110"/>
    </row>
    <row r="15" spans="1:15" s="110" customFormat="1" ht="24.95" customHeight="1" x14ac:dyDescent="0.2">
      <c r="A15" s="193" t="s">
        <v>216</v>
      </c>
      <c r="B15" s="199" t="s">
        <v>217</v>
      </c>
      <c r="C15" s="113">
        <v>1.330767997434664</v>
      </c>
      <c r="D15" s="115">
        <v>83</v>
      </c>
      <c r="E15" s="114">
        <v>81</v>
      </c>
      <c r="F15" s="114">
        <v>161</v>
      </c>
      <c r="G15" s="114">
        <v>92</v>
      </c>
      <c r="H15" s="140">
        <v>149</v>
      </c>
      <c r="I15" s="115">
        <v>-66</v>
      </c>
      <c r="J15" s="116">
        <v>-44.29530201342282</v>
      </c>
    </row>
    <row r="16" spans="1:15" s="287" customFormat="1" ht="24.95" customHeight="1" x14ac:dyDescent="0.2">
      <c r="A16" s="193" t="s">
        <v>218</v>
      </c>
      <c r="B16" s="199" t="s">
        <v>141</v>
      </c>
      <c r="C16" s="113">
        <v>2.2126022126022127</v>
      </c>
      <c r="D16" s="115">
        <v>138</v>
      </c>
      <c r="E16" s="114">
        <v>63</v>
      </c>
      <c r="F16" s="114">
        <v>164</v>
      </c>
      <c r="G16" s="114">
        <v>72</v>
      </c>
      <c r="H16" s="140">
        <v>121</v>
      </c>
      <c r="I16" s="115">
        <v>17</v>
      </c>
      <c r="J16" s="116">
        <v>14.049586776859504</v>
      </c>
      <c r="K16" s="110"/>
      <c r="L16" s="110"/>
      <c r="M16" s="110"/>
      <c r="N16" s="110"/>
      <c r="O16" s="110"/>
    </row>
    <row r="17" spans="1:15" s="110" customFormat="1" ht="24.95" customHeight="1" x14ac:dyDescent="0.2">
      <c r="A17" s="193" t="s">
        <v>142</v>
      </c>
      <c r="B17" s="199" t="s">
        <v>220</v>
      </c>
      <c r="C17" s="113">
        <v>1.8598685265351933</v>
      </c>
      <c r="D17" s="115">
        <v>116</v>
      </c>
      <c r="E17" s="114">
        <v>26</v>
      </c>
      <c r="F17" s="114">
        <v>46</v>
      </c>
      <c r="G17" s="114">
        <v>47</v>
      </c>
      <c r="H17" s="140">
        <v>47</v>
      </c>
      <c r="I17" s="115">
        <v>69</v>
      </c>
      <c r="J17" s="116">
        <v>146.80851063829786</v>
      </c>
    </row>
    <row r="18" spans="1:15" s="287" customFormat="1" ht="24.95" customHeight="1" x14ac:dyDescent="0.2">
      <c r="A18" s="201" t="s">
        <v>144</v>
      </c>
      <c r="B18" s="202" t="s">
        <v>145</v>
      </c>
      <c r="C18" s="113">
        <v>8.3854417187750521</v>
      </c>
      <c r="D18" s="115">
        <v>523</v>
      </c>
      <c r="E18" s="114">
        <v>243</v>
      </c>
      <c r="F18" s="114">
        <v>671</v>
      </c>
      <c r="G18" s="114">
        <v>421</v>
      </c>
      <c r="H18" s="140">
        <v>525</v>
      </c>
      <c r="I18" s="115">
        <v>-2</v>
      </c>
      <c r="J18" s="116">
        <v>-0.38095238095238093</v>
      </c>
      <c r="K18" s="110"/>
      <c r="L18" s="110"/>
      <c r="M18" s="110"/>
      <c r="N18" s="110"/>
      <c r="O18" s="110"/>
    </row>
    <row r="19" spans="1:15" s="110" customFormat="1" ht="24.95" customHeight="1" x14ac:dyDescent="0.2">
      <c r="A19" s="193" t="s">
        <v>146</v>
      </c>
      <c r="B19" s="199" t="s">
        <v>147</v>
      </c>
      <c r="C19" s="113">
        <v>19.817219817219819</v>
      </c>
      <c r="D19" s="115">
        <v>1236</v>
      </c>
      <c r="E19" s="114">
        <v>613</v>
      </c>
      <c r="F19" s="114">
        <v>1140</v>
      </c>
      <c r="G19" s="114">
        <v>923</v>
      </c>
      <c r="H19" s="140">
        <v>999</v>
      </c>
      <c r="I19" s="115">
        <v>237</v>
      </c>
      <c r="J19" s="116">
        <v>23.723723723723722</v>
      </c>
    </row>
    <row r="20" spans="1:15" s="287" customFormat="1" ht="24.95" customHeight="1" x14ac:dyDescent="0.2">
      <c r="A20" s="193" t="s">
        <v>148</v>
      </c>
      <c r="B20" s="199" t="s">
        <v>149</v>
      </c>
      <c r="C20" s="113">
        <v>3.8961038961038961</v>
      </c>
      <c r="D20" s="115">
        <v>243</v>
      </c>
      <c r="E20" s="114">
        <v>160</v>
      </c>
      <c r="F20" s="114">
        <v>209</v>
      </c>
      <c r="G20" s="114">
        <v>281</v>
      </c>
      <c r="H20" s="140">
        <v>197</v>
      </c>
      <c r="I20" s="115">
        <v>46</v>
      </c>
      <c r="J20" s="116">
        <v>23.350253807106601</v>
      </c>
      <c r="K20" s="110"/>
      <c r="L20" s="110"/>
      <c r="M20" s="110"/>
      <c r="N20" s="110"/>
      <c r="O20" s="110"/>
    </row>
    <row r="21" spans="1:15" s="110" customFormat="1" ht="24.95" customHeight="1" x14ac:dyDescent="0.2">
      <c r="A21" s="201" t="s">
        <v>150</v>
      </c>
      <c r="B21" s="202" t="s">
        <v>151</v>
      </c>
      <c r="C21" s="113">
        <v>22.975789642456309</v>
      </c>
      <c r="D21" s="115">
        <v>1433</v>
      </c>
      <c r="E21" s="114">
        <v>982</v>
      </c>
      <c r="F21" s="114">
        <v>1368</v>
      </c>
      <c r="G21" s="114">
        <v>2215</v>
      </c>
      <c r="H21" s="140">
        <v>1474</v>
      </c>
      <c r="I21" s="115">
        <v>-41</v>
      </c>
      <c r="J21" s="116">
        <v>-2.7815468113975577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0.80166746833413505</v>
      </c>
      <c r="D23" s="115">
        <v>50</v>
      </c>
      <c r="E23" s="114">
        <v>24</v>
      </c>
      <c r="F23" s="114">
        <v>70</v>
      </c>
      <c r="G23" s="114">
        <v>48</v>
      </c>
      <c r="H23" s="140">
        <v>39</v>
      </c>
      <c r="I23" s="115">
        <v>11</v>
      </c>
      <c r="J23" s="116">
        <v>28.205128205128204</v>
      </c>
    </row>
    <row r="24" spans="1:15" s="110" customFormat="1" ht="24.95" customHeight="1" x14ac:dyDescent="0.2">
      <c r="A24" s="193" t="s">
        <v>156</v>
      </c>
      <c r="B24" s="199" t="s">
        <v>221</v>
      </c>
      <c r="C24" s="113">
        <v>4.5695045695045691</v>
      </c>
      <c r="D24" s="115">
        <v>285</v>
      </c>
      <c r="E24" s="114">
        <v>169</v>
      </c>
      <c r="F24" s="114">
        <v>389</v>
      </c>
      <c r="G24" s="114">
        <v>281</v>
      </c>
      <c r="H24" s="140">
        <v>341</v>
      </c>
      <c r="I24" s="115">
        <v>-56</v>
      </c>
      <c r="J24" s="116">
        <v>-16.422287390029325</v>
      </c>
    </row>
    <row r="25" spans="1:15" s="110" customFormat="1" ht="24.95" customHeight="1" x14ac:dyDescent="0.2">
      <c r="A25" s="193" t="s">
        <v>222</v>
      </c>
      <c r="B25" s="204" t="s">
        <v>159</v>
      </c>
      <c r="C25" s="113">
        <v>9.9887766554433224</v>
      </c>
      <c r="D25" s="115">
        <v>623</v>
      </c>
      <c r="E25" s="114">
        <v>299</v>
      </c>
      <c r="F25" s="114">
        <v>489</v>
      </c>
      <c r="G25" s="114">
        <v>746</v>
      </c>
      <c r="H25" s="140">
        <v>389</v>
      </c>
      <c r="I25" s="115">
        <v>234</v>
      </c>
      <c r="J25" s="116">
        <v>60.154241645244213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2.9501362834696168</v>
      </c>
      <c r="D27" s="115">
        <v>184</v>
      </c>
      <c r="E27" s="114">
        <v>106</v>
      </c>
      <c r="F27" s="114">
        <v>336</v>
      </c>
      <c r="G27" s="114">
        <v>250</v>
      </c>
      <c r="H27" s="140">
        <v>248</v>
      </c>
      <c r="I27" s="115">
        <v>-64</v>
      </c>
      <c r="J27" s="116">
        <v>-25.806451612903224</v>
      </c>
    </row>
    <row r="28" spans="1:15" s="110" customFormat="1" ht="24.95" customHeight="1" x14ac:dyDescent="0.2">
      <c r="A28" s="193" t="s">
        <v>163</v>
      </c>
      <c r="B28" s="199" t="s">
        <v>164</v>
      </c>
      <c r="C28" s="113">
        <v>2.4691358024691357</v>
      </c>
      <c r="D28" s="115">
        <v>154</v>
      </c>
      <c r="E28" s="114">
        <v>118</v>
      </c>
      <c r="F28" s="114">
        <v>271</v>
      </c>
      <c r="G28" s="114">
        <v>131</v>
      </c>
      <c r="H28" s="140">
        <v>178</v>
      </c>
      <c r="I28" s="115">
        <v>-24</v>
      </c>
      <c r="J28" s="116">
        <v>-13.48314606741573</v>
      </c>
    </row>
    <row r="29" spans="1:15" s="110" customFormat="1" ht="24.95" customHeight="1" x14ac:dyDescent="0.2">
      <c r="A29" s="193">
        <v>86</v>
      </c>
      <c r="B29" s="199" t="s">
        <v>165</v>
      </c>
      <c r="C29" s="113">
        <v>5.0505050505050502</v>
      </c>
      <c r="D29" s="115">
        <v>315</v>
      </c>
      <c r="E29" s="114">
        <v>296</v>
      </c>
      <c r="F29" s="114">
        <v>461</v>
      </c>
      <c r="G29" s="114">
        <v>292</v>
      </c>
      <c r="H29" s="140">
        <v>367</v>
      </c>
      <c r="I29" s="115">
        <v>-52</v>
      </c>
      <c r="J29" s="116">
        <v>-14.168937329700272</v>
      </c>
    </row>
    <row r="30" spans="1:15" s="110" customFormat="1" ht="24.95" customHeight="1" x14ac:dyDescent="0.2">
      <c r="A30" s="193">
        <v>87.88</v>
      </c>
      <c r="B30" s="204" t="s">
        <v>166</v>
      </c>
      <c r="C30" s="113">
        <v>5.242905242905243</v>
      </c>
      <c r="D30" s="115">
        <v>327</v>
      </c>
      <c r="E30" s="114">
        <v>291</v>
      </c>
      <c r="F30" s="114">
        <v>696</v>
      </c>
      <c r="G30" s="114">
        <v>335</v>
      </c>
      <c r="H30" s="140">
        <v>387</v>
      </c>
      <c r="I30" s="115">
        <v>-60</v>
      </c>
      <c r="J30" s="116">
        <v>-15.503875968992247</v>
      </c>
    </row>
    <row r="31" spans="1:15" s="110" customFormat="1" ht="24.95" customHeight="1" x14ac:dyDescent="0.2">
      <c r="A31" s="193" t="s">
        <v>167</v>
      </c>
      <c r="B31" s="199" t="s">
        <v>168</v>
      </c>
      <c r="C31" s="113">
        <v>3.6235369568702902</v>
      </c>
      <c r="D31" s="115">
        <v>226</v>
      </c>
      <c r="E31" s="114">
        <v>153</v>
      </c>
      <c r="F31" s="114">
        <v>346</v>
      </c>
      <c r="G31" s="114">
        <v>231</v>
      </c>
      <c r="H31" s="140">
        <v>276</v>
      </c>
      <c r="I31" s="115">
        <v>-50</v>
      </c>
      <c r="J31" s="116">
        <v>-18.115942028985508</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2.661535994869328</v>
      </c>
      <c r="D34" s="115">
        <v>166</v>
      </c>
      <c r="E34" s="114">
        <v>96</v>
      </c>
      <c r="F34" s="114">
        <v>301</v>
      </c>
      <c r="G34" s="114">
        <v>207</v>
      </c>
      <c r="H34" s="140">
        <v>191</v>
      </c>
      <c r="I34" s="115">
        <v>-25</v>
      </c>
      <c r="J34" s="116">
        <v>-13.089005235602095</v>
      </c>
    </row>
    <row r="35" spans="1:10" s="110" customFormat="1" ht="24.95" customHeight="1" x14ac:dyDescent="0.2">
      <c r="A35" s="292" t="s">
        <v>171</v>
      </c>
      <c r="B35" s="293" t="s">
        <v>172</v>
      </c>
      <c r="C35" s="113">
        <v>14.991181657848324</v>
      </c>
      <c r="D35" s="115">
        <v>935</v>
      </c>
      <c r="E35" s="114">
        <v>469</v>
      </c>
      <c r="F35" s="114">
        <v>1151</v>
      </c>
      <c r="G35" s="114">
        <v>706</v>
      </c>
      <c r="H35" s="140">
        <v>935</v>
      </c>
      <c r="I35" s="115">
        <v>0</v>
      </c>
      <c r="J35" s="116">
        <v>0</v>
      </c>
    </row>
    <row r="36" spans="1:10" s="110" customFormat="1" ht="24.95" customHeight="1" x14ac:dyDescent="0.2">
      <c r="A36" s="294" t="s">
        <v>173</v>
      </c>
      <c r="B36" s="295" t="s">
        <v>174</v>
      </c>
      <c r="C36" s="125">
        <v>82.347282347282345</v>
      </c>
      <c r="D36" s="143">
        <v>5136</v>
      </c>
      <c r="E36" s="144">
        <v>3251</v>
      </c>
      <c r="F36" s="144">
        <v>5816</v>
      </c>
      <c r="G36" s="144">
        <v>5764</v>
      </c>
      <c r="H36" s="145">
        <v>4946</v>
      </c>
      <c r="I36" s="143">
        <v>190</v>
      </c>
      <c r="J36" s="146">
        <v>3.8414880711686212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6237</v>
      </c>
      <c r="F11" s="264">
        <v>3816</v>
      </c>
      <c r="G11" s="264">
        <v>7268</v>
      </c>
      <c r="H11" s="264">
        <v>6677</v>
      </c>
      <c r="I11" s="265">
        <v>6073</v>
      </c>
      <c r="J11" s="263">
        <v>164</v>
      </c>
      <c r="K11" s="266">
        <v>2.7004775234645151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24.531024531024531</v>
      </c>
      <c r="E13" s="115">
        <v>1530</v>
      </c>
      <c r="F13" s="114">
        <v>950</v>
      </c>
      <c r="G13" s="114">
        <v>1673</v>
      </c>
      <c r="H13" s="114">
        <v>2001</v>
      </c>
      <c r="I13" s="140">
        <v>1552</v>
      </c>
      <c r="J13" s="115">
        <v>-22</v>
      </c>
      <c r="K13" s="116">
        <v>-1.4175257731958764</v>
      </c>
    </row>
    <row r="14" spans="1:15" ht="15.95" customHeight="1" x14ac:dyDescent="0.2">
      <c r="A14" s="306" t="s">
        <v>230</v>
      </c>
      <c r="B14" s="307"/>
      <c r="C14" s="308"/>
      <c r="D14" s="113">
        <v>60.750360750360748</v>
      </c>
      <c r="E14" s="115">
        <v>3789</v>
      </c>
      <c r="F14" s="114">
        <v>2288</v>
      </c>
      <c r="G14" s="114">
        <v>4380</v>
      </c>
      <c r="H14" s="114">
        <v>3917</v>
      </c>
      <c r="I14" s="140">
        <v>3566</v>
      </c>
      <c r="J14" s="115">
        <v>223</v>
      </c>
      <c r="K14" s="116">
        <v>6.2535053280987096</v>
      </c>
    </row>
    <row r="15" spans="1:15" ht="15.95" customHeight="1" x14ac:dyDescent="0.2">
      <c r="A15" s="306" t="s">
        <v>231</v>
      </c>
      <c r="B15" s="307"/>
      <c r="C15" s="308"/>
      <c r="D15" s="113">
        <v>7.1188071188071191</v>
      </c>
      <c r="E15" s="115">
        <v>444</v>
      </c>
      <c r="F15" s="114">
        <v>269</v>
      </c>
      <c r="G15" s="114">
        <v>569</v>
      </c>
      <c r="H15" s="114">
        <v>364</v>
      </c>
      <c r="I15" s="140">
        <v>474</v>
      </c>
      <c r="J15" s="115">
        <v>-30</v>
      </c>
      <c r="K15" s="116">
        <v>-6.3291139240506329</v>
      </c>
    </row>
    <row r="16" spans="1:15" ht="15.95" customHeight="1" x14ac:dyDescent="0.2">
      <c r="A16" s="306" t="s">
        <v>232</v>
      </c>
      <c r="B16" s="307"/>
      <c r="C16" s="308"/>
      <c r="D16" s="113">
        <v>7.5998075998076002</v>
      </c>
      <c r="E16" s="115">
        <v>474</v>
      </c>
      <c r="F16" s="114">
        <v>309</v>
      </c>
      <c r="G16" s="114">
        <v>646</v>
      </c>
      <c r="H16" s="114">
        <v>395</v>
      </c>
      <c r="I16" s="140">
        <v>481</v>
      </c>
      <c r="J16" s="115">
        <v>-7</v>
      </c>
      <c r="K16" s="116">
        <v>-1.4553014553014554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2.8379028379028379</v>
      </c>
      <c r="E18" s="115">
        <v>177</v>
      </c>
      <c r="F18" s="114">
        <v>107</v>
      </c>
      <c r="G18" s="114">
        <v>364</v>
      </c>
      <c r="H18" s="114">
        <v>217</v>
      </c>
      <c r="I18" s="140">
        <v>199</v>
      </c>
      <c r="J18" s="115">
        <v>-22</v>
      </c>
      <c r="K18" s="116">
        <v>-11.055276381909549</v>
      </c>
    </row>
    <row r="19" spans="1:11" ht="14.1" customHeight="1" x14ac:dyDescent="0.2">
      <c r="A19" s="306" t="s">
        <v>235</v>
      </c>
      <c r="B19" s="307" t="s">
        <v>236</v>
      </c>
      <c r="C19" s="308"/>
      <c r="D19" s="113">
        <v>1.6674683341350007</v>
      </c>
      <c r="E19" s="115">
        <v>104</v>
      </c>
      <c r="F19" s="114">
        <v>76</v>
      </c>
      <c r="G19" s="114">
        <v>235</v>
      </c>
      <c r="H19" s="114">
        <v>152</v>
      </c>
      <c r="I19" s="140">
        <v>112</v>
      </c>
      <c r="J19" s="115">
        <v>-8</v>
      </c>
      <c r="K19" s="116">
        <v>-7.1428571428571432</v>
      </c>
    </row>
    <row r="20" spans="1:11" ht="14.1" customHeight="1" x14ac:dyDescent="0.2">
      <c r="A20" s="306">
        <v>12</v>
      </c>
      <c r="B20" s="307" t="s">
        <v>237</v>
      </c>
      <c r="C20" s="308"/>
      <c r="D20" s="113">
        <v>2.5493025493025492</v>
      </c>
      <c r="E20" s="115">
        <v>159</v>
      </c>
      <c r="F20" s="114">
        <v>47</v>
      </c>
      <c r="G20" s="114">
        <v>95</v>
      </c>
      <c r="H20" s="114">
        <v>129</v>
      </c>
      <c r="I20" s="140">
        <v>132</v>
      </c>
      <c r="J20" s="115">
        <v>27</v>
      </c>
      <c r="K20" s="116">
        <v>20.454545454545453</v>
      </c>
    </row>
    <row r="21" spans="1:11" ht="14.1" customHeight="1" x14ac:dyDescent="0.2">
      <c r="A21" s="306">
        <v>21</v>
      </c>
      <c r="B21" s="307" t="s">
        <v>238</v>
      </c>
      <c r="C21" s="308"/>
      <c r="D21" s="113">
        <v>0.1924001924001924</v>
      </c>
      <c r="E21" s="115">
        <v>12</v>
      </c>
      <c r="F21" s="114">
        <v>5</v>
      </c>
      <c r="G21" s="114">
        <v>4</v>
      </c>
      <c r="H21" s="114" t="s">
        <v>513</v>
      </c>
      <c r="I21" s="140">
        <v>7</v>
      </c>
      <c r="J21" s="115">
        <v>5</v>
      </c>
      <c r="K21" s="116">
        <v>71.428571428571431</v>
      </c>
    </row>
    <row r="22" spans="1:11" ht="14.1" customHeight="1" x14ac:dyDescent="0.2">
      <c r="A22" s="306">
        <v>22</v>
      </c>
      <c r="B22" s="307" t="s">
        <v>239</v>
      </c>
      <c r="C22" s="308"/>
      <c r="D22" s="113">
        <v>1.5873015873015872</v>
      </c>
      <c r="E22" s="115">
        <v>99</v>
      </c>
      <c r="F22" s="114">
        <v>26</v>
      </c>
      <c r="G22" s="114">
        <v>124</v>
      </c>
      <c r="H22" s="114">
        <v>55</v>
      </c>
      <c r="I22" s="140">
        <v>63</v>
      </c>
      <c r="J22" s="115">
        <v>36</v>
      </c>
      <c r="K22" s="116">
        <v>57.142857142857146</v>
      </c>
    </row>
    <row r="23" spans="1:11" ht="14.1" customHeight="1" x14ac:dyDescent="0.2">
      <c r="A23" s="306">
        <v>23</v>
      </c>
      <c r="B23" s="307" t="s">
        <v>240</v>
      </c>
      <c r="C23" s="308"/>
      <c r="D23" s="113">
        <v>0.17636684303350969</v>
      </c>
      <c r="E23" s="115">
        <v>11</v>
      </c>
      <c r="F23" s="114">
        <v>7</v>
      </c>
      <c r="G23" s="114">
        <v>57</v>
      </c>
      <c r="H23" s="114">
        <v>13</v>
      </c>
      <c r="I23" s="140">
        <v>11</v>
      </c>
      <c r="J23" s="115">
        <v>0</v>
      </c>
      <c r="K23" s="116">
        <v>0</v>
      </c>
    </row>
    <row r="24" spans="1:11" ht="14.1" customHeight="1" x14ac:dyDescent="0.2">
      <c r="A24" s="306">
        <v>24</v>
      </c>
      <c r="B24" s="307" t="s">
        <v>241</v>
      </c>
      <c r="C24" s="308"/>
      <c r="D24" s="113">
        <v>0.6894340227673561</v>
      </c>
      <c r="E24" s="115">
        <v>43</v>
      </c>
      <c r="F24" s="114">
        <v>18</v>
      </c>
      <c r="G24" s="114">
        <v>40</v>
      </c>
      <c r="H24" s="114">
        <v>21</v>
      </c>
      <c r="I24" s="140">
        <v>42</v>
      </c>
      <c r="J24" s="115">
        <v>1</v>
      </c>
      <c r="K24" s="116">
        <v>2.3809523809523809</v>
      </c>
    </row>
    <row r="25" spans="1:11" ht="14.1" customHeight="1" x14ac:dyDescent="0.2">
      <c r="A25" s="306">
        <v>25</v>
      </c>
      <c r="B25" s="307" t="s">
        <v>242</v>
      </c>
      <c r="C25" s="308"/>
      <c r="D25" s="113">
        <v>2.1965688632355298</v>
      </c>
      <c r="E25" s="115">
        <v>137</v>
      </c>
      <c r="F25" s="114">
        <v>58</v>
      </c>
      <c r="G25" s="114">
        <v>210</v>
      </c>
      <c r="H25" s="114">
        <v>128</v>
      </c>
      <c r="I25" s="140">
        <v>152</v>
      </c>
      <c r="J25" s="115">
        <v>-15</v>
      </c>
      <c r="K25" s="116">
        <v>-9.8684210526315788</v>
      </c>
    </row>
    <row r="26" spans="1:11" ht="14.1" customHeight="1" x14ac:dyDescent="0.2">
      <c r="A26" s="306">
        <v>26</v>
      </c>
      <c r="B26" s="307" t="s">
        <v>243</v>
      </c>
      <c r="C26" s="308"/>
      <c r="D26" s="113">
        <v>2.9822029822029821</v>
      </c>
      <c r="E26" s="115">
        <v>186</v>
      </c>
      <c r="F26" s="114">
        <v>91</v>
      </c>
      <c r="G26" s="114">
        <v>236</v>
      </c>
      <c r="H26" s="114">
        <v>117</v>
      </c>
      <c r="I26" s="140">
        <v>133</v>
      </c>
      <c r="J26" s="115">
        <v>53</v>
      </c>
      <c r="K26" s="116">
        <v>39.849624060150376</v>
      </c>
    </row>
    <row r="27" spans="1:11" ht="14.1" customHeight="1" x14ac:dyDescent="0.2">
      <c r="A27" s="306">
        <v>27</v>
      </c>
      <c r="B27" s="307" t="s">
        <v>244</v>
      </c>
      <c r="C27" s="308"/>
      <c r="D27" s="113">
        <v>0.51306717973384641</v>
      </c>
      <c r="E27" s="115">
        <v>32</v>
      </c>
      <c r="F27" s="114">
        <v>24</v>
      </c>
      <c r="G27" s="114">
        <v>38</v>
      </c>
      <c r="H27" s="114">
        <v>51</v>
      </c>
      <c r="I27" s="140">
        <v>38</v>
      </c>
      <c r="J27" s="115">
        <v>-6</v>
      </c>
      <c r="K27" s="116">
        <v>-15.789473684210526</v>
      </c>
    </row>
    <row r="28" spans="1:11" ht="14.1" customHeight="1" x14ac:dyDescent="0.2">
      <c r="A28" s="306">
        <v>28</v>
      </c>
      <c r="B28" s="307" t="s">
        <v>245</v>
      </c>
      <c r="C28" s="308"/>
      <c r="D28" s="113">
        <v>0.1924001924001924</v>
      </c>
      <c r="E28" s="115">
        <v>12</v>
      </c>
      <c r="F28" s="114">
        <v>7</v>
      </c>
      <c r="G28" s="114">
        <v>12</v>
      </c>
      <c r="H28" s="114">
        <v>10</v>
      </c>
      <c r="I28" s="140">
        <v>8</v>
      </c>
      <c r="J28" s="115">
        <v>4</v>
      </c>
      <c r="K28" s="116">
        <v>50</v>
      </c>
    </row>
    <row r="29" spans="1:11" ht="14.1" customHeight="1" x14ac:dyDescent="0.2">
      <c r="A29" s="306">
        <v>29</v>
      </c>
      <c r="B29" s="307" t="s">
        <v>246</v>
      </c>
      <c r="C29" s="308"/>
      <c r="D29" s="113">
        <v>8.7702421035754377</v>
      </c>
      <c r="E29" s="115">
        <v>547</v>
      </c>
      <c r="F29" s="114">
        <v>378</v>
      </c>
      <c r="G29" s="114">
        <v>483</v>
      </c>
      <c r="H29" s="114">
        <v>776</v>
      </c>
      <c r="I29" s="140">
        <v>601</v>
      </c>
      <c r="J29" s="115">
        <v>-54</v>
      </c>
      <c r="K29" s="116">
        <v>-8.9850249584026614</v>
      </c>
    </row>
    <row r="30" spans="1:11" ht="14.1" customHeight="1" x14ac:dyDescent="0.2">
      <c r="A30" s="306" t="s">
        <v>247</v>
      </c>
      <c r="B30" s="307" t="s">
        <v>248</v>
      </c>
      <c r="C30" s="308"/>
      <c r="D30" s="113" t="s">
        <v>513</v>
      </c>
      <c r="E30" s="115" t="s">
        <v>513</v>
      </c>
      <c r="F30" s="114">
        <v>65</v>
      </c>
      <c r="G30" s="114">
        <v>84</v>
      </c>
      <c r="H30" s="114">
        <v>52</v>
      </c>
      <c r="I30" s="140">
        <v>91</v>
      </c>
      <c r="J30" s="115" t="s">
        <v>513</v>
      </c>
      <c r="K30" s="116" t="s">
        <v>513</v>
      </c>
    </row>
    <row r="31" spans="1:11" ht="14.1" customHeight="1" x14ac:dyDescent="0.2">
      <c r="A31" s="306" t="s">
        <v>249</v>
      </c>
      <c r="B31" s="307" t="s">
        <v>250</v>
      </c>
      <c r="C31" s="308"/>
      <c r="D31" s="113">
        <v>7.3272406605739935</v>
      </c>
      <c r="E31" s="115">
        <v>457</v>
      </c>
      <c r="F31" s="114">
        <v>308</v>
      </c>
      <c r="G31" s="114">
        <v>393</v>
      </c>
      <c r="H31" s="114">
        <v>721</v>
      </c>
      <c r="I31" s="140">
        <v>505</v>
      </c>
      <c r="J31" s="115">
        <v>-48</v>
      </c>
      <c r="K31" s="116">
        <v>-9.5049504950495045</v>
      </c>
    </row>
    <row r="32" spans="1:11" ht="14.1" customHeight="1" x14ac:dyDescent="0.2">
      <c r="A32" s="306">
        <v>31</v>
      </c>
      <c r="B32" s="307" t="s">
        <v>251</v>
      </c>
      <c r="C32" s="308"/>
      <c r="D32" s="113">
        <v>0.41686708353375018</v>
      </c>
      <c r="E32" s="115">
        <v>26</v>
      </c>
      <c r="F32" s="114">
        <v>14</v>
      </c>
      <c r="G32" s="114">
        <v>23</v>
      </c>
      <c r="H32" s="114">
        <v>13</v>
      </c>
      <c r="I32" s="140">
        <v>18</v>
      </c>
      <c r="J32" s="115">
        <v>8</v>
      </c>
      <c r="K32" s="116">
        <v>44.444444444444443</v>
      </c>
    </row>
    <row r="33" spans="1:11" ht="14.1" customHeight="1" x14ac:dyDescent="0.2">
      <c r="A33" s="306">
        <v>32</v>
      </c>
      <c r="B33" s="307" t="s">
        <v>252</v>
      </c>
      <c r="C33" s="308"/>
      <c r="D33" s="113">
        <v>2.7096360429693762</v>
      </c>
      <c r="E33" s="115">
        <v>169</v>
      </c>
      <c r="F33" s="114">
        <v>101</v>
      </c>
      <c r="G33" s="114">
        <v>239</v>
      </c>
      <c r="H33" s="114">
        <v>201</v>
      </c>
      <c r="I33" s="140">
        <v>200</v>
      </c>
      <c r="J33" s="115">
        <v>-31</v>
      </c>
      <c r="K33" s="116">
        <v>-15.5</v>
      </c>
    </row>
    <row r="34" spans="1:11" ht="14.1" customHeight="1" x14ac:dyDescent="0.2">
      <c r="A34" s="306">
        <v>33</v>
      </c>
      <c r="B34" s="307" t="s">
        <v>253</v>
      </c>
      <c r="C34" s="308"/>
      <c r="D34" s="113">
        <v>2.1805355138688474</v>
      </c>
      <c r="E34" s="115">
        <v>136</v>
      </c>
      <c r="F34" s="114">
        <v>65</v>
      </c>
      <c r="G34" s="114">
        <v>240</v>
      </c>
      <c r="H34" s="114">
        <v>100</v>
      </c>
      <c r="I34" s="140">
        <v>125</v>
      </c>
      <c r="J34" s="115">
        <v>11</v>
      </c>
      <c r="K34" s="116">
        <v>8.8000000000000007</v>
      </c>
    </row>
    <row r="35" spans="1:11" ht="14.1" customHeight="1" x14ac:dyDescent="0.2">
      <c r="A35" s="306">
        <v>34</v>
      </c>
      <c r="B35" s="307" t="s">
        <v>254</v>
      </c>
      <c r="C35" s="308"/>
      <c r="D35" s="113">
        <v>4.1847041847041844</v>
      </c>
      <c r="E35" s="115">
        <v>261</v>
      </c>
      <c r="F35" s="114">
        <v>125</v>
      </c>
      <c r="G35" s="114">
        <v>186</v>
      </c>
      <c r="H35" s="114">
        <v>185</v>
      </c>
      <c r="I35" s="140">
        <v>202</v>
      </c>
      <c r="J35" s="115">
        <v>59</v>
      </c>
      <c r="K35" s="116">
        <v>29.207920792079207</v>
      </c>
    </row>
    <row r="36" spans="1:11" ht="14.1" customHeight="1" x14ac:dyDescent="0.2">
      <c r="A36" s="306">
        <v>41</v>
      </c>
      <c r="B36" s="307" t="s">
        <v>255</v>
      </c>
      <c r="C36" s="308"/>
      <c r="D36" s="113">
        <v>0.1122334455667789</v>
      </c>
      <c r="E36" s="115">
        <v>7</v>
      </c>
      <c r="F36" s="114">
        <v>5</v>
      </c>
      <c r="G36" s="114">
        <v>13</v>
      </c>
      <c r="H36" s="114">
        <v>15</v>
      </c>
      <c r="I36" s="140" t="s">
        <v>513</v>
      </c>
      <c r="J36" s="115" t="s">
        <v>513</v>
      </c>
      <c r="K36" s="116" t="s">
        <v>513</v>
      </c>
    </row>
    <row r="37" spans="1:11" ht="14.1" customHeight="1" x14ac:dyDescent="0.2">
      <c r="A37" s="306">
        <v>42</v>
      </c>
      <c r="B37" s="307" t="s">
        <v>256</v>
      </c>
      <c r="C37" s="308"/>
      <c r="D37" s="113">
        <v>0.1282667949334616</v>
      </c>
      <c r="E37" s="115">
        <v>8</v>
      </c>
      <c r="F37" s="114">
        <v>5</v>
      </c>
      <c r="G37" s="114">
        <v>14</v>
      </c>
      <c r="H37" s="114">
        <v>5</v>
      </c>
      <c r="I37" s="140" t="s">
        <v>513</v>
      </c>
      <c r="J37" s="115" t="s">
        <v>513</v>
      </c>
      <c r="K37" s="116" t="s">
        <v>513</v>
      </c>
    </row>
    <row r="38" spans="1:11" ht="14.1" customHeight="1" x14ac:dyDescent="0.2">
      <c r="A38" s="306">
        <v>43</v>
      </c>
      <c r="B38" s="307" t="s">
        <v>257</v>
      </c>
      <c r="C38" s="308"/>
      <c r="D38" s="113">
        <v>0.6894340227673561</v>
      </c>
      <c r="E38" s="115">
        <v>43</v>
      </c>
      <c r="F38" s="114">
        <v>9</v>
      </c>
      <c r="G38" s="114">
        <v>43</v>
      </c>
      <c r="H38" s="114">
        <v>14</v>
      </c>
      <c r="I38" s="140">
        <v>25</v>
      </c>
      <c r="J38" s="115">
        <v>18</v>
      </c>
      <c r="K38" s="116">
        <v>72</v>
      </c>
    </row>
    <row r="39" spans="1:11" ht="14.1" customHeight="1" x14ac:dyDescent="0.2">
      <c r="A39" s="306">
        <v>51</v>
      </c>
      <c r="B39" s="307" t="s">
        <v>258</v>
      </c>
      <c r="C39" s="308"/>
      <c r="D39" s="113">
        <v>2.8860028860028861</v>
      </c>
      <c r="E39" s="115">
        <v>180</v>
      </c>
      <c r="F39" s="114">
        <v>124</v>
      </c>
      <c r="G39" s="114">
        <v>174</v>
      </c>
      <c r="H39" s="114">
        <v>139</v>
      </c>
      <c r="I39" s="140">
        <v>188</v>
      </c>
      <c r="J39" s="115">
        <v>-8</v>
      </c>
      <c r="K39" s="116">
        <v>-4.2553191489361701</v>
      </c>
    </row>
    <row r="40" spans="1:11" ht="14.1" customHeight="1" x14ac:dyDescent="0.2">
      <c r="A40" s="306" t="s">
        <v>259</v>
      </c>
      <c r="B40" s="307" t="s">
        <v>260</v>
      </c>
      <c r="C40" s="308"/>
      <c r="D40" s="113">
        <v>1.9079685746352413</v>
      </c>
      <c r="E40" s="115">
        <v>119</v>
      </c>
      <c r="F40" s="114">
        <v>109</v>
      </c>
      <c r="G40" s="114">
        <v>137</v>
      </c>
      <c r="H40" s="114">
        <v>92</v>
      </c>
      <c r="I40" s="140">
        <v>141</v>
      </c>
      <c r="J40" s="115">
        <v>-22</v>
      </c>
      <c r="K40" s="116">
        <v>-15.602836879432624</v>
      </c>
    </row>
    <row r="41" spans="1:11" ht="14.1" customHeight="1" x14ac:dyDescent="0.2">
      <c r="A41" s="306"/>
      <c r="B41" s="307" t="s">
        <v>261</v>
      </c>
      <c r="C41" s="308"/>
      <c r="D41" s="113">
        <v>1.3147346480679813</v>
      </c>
      <c r="E41" s="115">
        <v>82</v>
      </c>
      <c r="F41" s="114">
        <v>74</v>
      </c>
      <c r="G41" s="114">
        <v>106</v>
      </c>
      <c r="H41" s="114">
        <v>80</v>
      </c>
      <c r="I41" s="140">
        <v>121</v>
      </c>
      <c r="J41" s="115">
        <v>-39</v>
      </c>
      <c r="K41" s="116">
        <v>-32.231404958677686</v>
      </c>
    </row>
    <row r="42" spans="1:11" ht="14.1" customHeight="1" x14ac:dyDescent="0.2">
      <c r="A42" s="306">
        <v>52</v>
      </c>
      <c r="B42" s="307" t="s">
        <v>262</v>
      </c>
      <c r="C42" s="308"/>
      <c r="D42" s="113">
        <v>3.415103415103415</v>
      </c>
      <c r="E42" s="115">
        <v>213</v>
      </c>
      <c r="F42" s="114">
        <v>131</v>
      </c>
      <c r="G42" s="114">
        <v>196</v>
      </c>
      <c r="H42" s="114">
        <v>231</v>
      </c>
      <c r="I42" s="140">
        <v>206</v>
      </c>
      <c r="J42" s="115">
        <v>7</v>
      </c>
      <c r="K42" s="116">
        <v>3.3980582524271843</v>
      </c>
    </row>
    <row r="43" spans="1:11" ht="14.1" customHeight="1" x14ac:dyDescent="0.2">
      <c r="A43" s="306" t="s">
        <v>263</v>
      </c>
      <c r="B43" s="307" t="s">
        <v>264</v>
      </c>
      <c r="C43" s="308"/>
      <c r="D43" s="113">
        <v>2.5974025974025974</v>
      </c>
      <c r="E43" s="115">
        <v>162</v>
      </c>
      <c r="F43" s="114">
        <v>111</v>
      </c>
      <c r="G43" s="114">
        <v>165</v>
      </c>
      <c r="H43" s="114">
        <v>181</v>
      </c>
      <c r="I43" s="140">
        <v>159</v>
      </c>
      <c r="J43" s="115">
        <v>3</v>
      </c>
      <c r="K43" s="116">
        <v>1.8867924528301887</v>
      </c>
    </row>
    <row r="44" spans="1:11" ht="14.1" customHeight="1" x14ac:dyDescent="0.2">
      <c r="A44" s="306">
        <v>53</v>
      </c>
      <c r="B44" s="307" t="s">
        <v>265</v>
      </c>
      <c r="C44" s="308"/>
      <c r="D44" s="113">
        <v>0.70546737213403876</v>
      </c>
      <c r="E44" s="115">
        <v>44</v>
      </c>
      <c r="F44" s="114">
        <v>19</v>
      </c>
      <c r="G44" s="114">
        <v>50</v>
      </c>
      <c r="H44" s="114">
        <v>90</v>
      </c>
      <c r="I44" s="140">
        <v>45</v>
      </c>
      <c r="J44" s="115">
        <v>-1</v>
      </c>
      <c r="K44" s="116">
        <v>-2.2222222222222223</v>
      </c>
    </row>
    <row r="45" spans="1:11" ht="14.1" customHeight="1" x14ac:dyDescent="0.2">
      <c r="A45" s="306" t="s">
        <v>266</v>
      </c>
      <c r="B45" s="307" t="s">
        <v>267</v>
      </c>
      <c r="C45" s="308"/>
      <c r="D45" s="113">
        <v>0.60926727593394259</v>
      </c>
      <c r="E45" s="115">
        <v>38</v>
      </c>
      <c r="F45" s="114">
        <v>14</v>
      </c>
      <c r="G45" s="114">
        <v>48</v>
      </c>
      <c r="H45" s="114">
        <v>88</v>
      </c>
      <c r="I45" s="140">
        <v>45</v>
      </c>
      <c r="J45" s="115">
        <v>-7</v>
      </c>
      <c r="K45" s="116">
        <v>-15.555555555555555</v>
      </c>
    </row>
    <row r="46" spans="1:11" ht="14.1" customHeight="1" x14ac:dyDescent="0.2">
      <c r="A46" s="306">
        <v>54</v>
      </c>
      <c r="B46" s="307" t="s">
        <v>268</v>
      </c>
      <c r="C46" s="308"/>
      <c r="D46" s="113">
        <v>6.7500400833734169</v>
      </c>
      <c r="E46" s="115">
        <v>421</v>
      </c>
      <c r="F46" s="114">
        <v>236</v>
      </c>
      <c r="G46" s="114">
        <v>362</v>
      </c>
      <c r="H46" s="114">
        <v>595</v>
      </c>
      <c r="I46" s="140">
        <v>376</v>
      </c>
      <c r="J46" s="115">
        <v>45</v>
      </c>
      <c r="K46" s="116">
        <v>11.968085106382979</v>
      </c>
    </row>
    <row r="47" spans="1:11" ht="14.1" customHeight="1" x14ac:dyDescent="0.2">
      <c r="A47" s="306">
        <v>61</v>
      </c>
      <c r="B47" s="307" t="s">
        <v>269</v>
      </c>
      <c r="C47" s="308"/>
      <c r="D47" s="113">
        <v>1.3147346480679813</v>
      </c>
      <c r="E47" s="115">
        <v>82</v>
      </c>
      <c r="F47" s="114">
        <v>38</v>
      </c>
      <c r="G47" s="114">
        <v>122</v>
      </c>
      <c r="H47" s="114">
        <v>95</v>
      </c>
      <c r="I47" s="140">
        <v>92</v>
      </c>
      <c r="J47" s="115">
        <v>-10</v>
      </c>
      <c r="K47" s="116">
        <v>-10.869565217391305</v>
      </c>
    </row>
    <row r="48" spans="1:11" ht="14.1" customHeight="1" x14ac:dyDescent="0.2">
      <c r="A48" s="306">
        <v>62</v>
      </c>
      <c r="B48" s="307" t="s">
        <v>270</v>
      </c>
      <c r="C48" s="308"/>
      <c r="D48" s="113">
        <v>15.712682379349046</v>
      </c>
      <c r="E48" s="115">
        <v>980</v>
      </c>
      <c r="F48" s="114">
        <v>454</v>
      </c>
      <c r="G48" s="114">
        <v>758</v>
      </c>
      <c r="H48" s="114">
        <v>756</v>
      </c>
      <c r="I48" s="140">
        <v>711</v>
      </c>
      <c r="J48" s="115">
        <v>269</v>
      </c>
      <c r="K48" s="116">
        <v>37.834036568213783</v>
      </c>
    </row>
    <row r="49" spans="1:11" ht="14.1" customHeight="1" x14ac:dyDescent="0.2">
      <c r="A49" s="306">
        <v>63</v>
      </c>
      <c r="B49" s="307" t="s">
        <v>271</v>
      </c>
      <c r="C49" s="308"/>
      <c r="D49" s="113">
        <v>12.970979637646304</v>
      </c>
      <c r="E49" s="115">
        <v>809</v>
      </c>
      <c r="F49" s="114">
        <v>605</v>
      </c>
      <c r="G49" s="114">
        <v>898</v>
      </c>
      <c r="H49" s="114">
        <v>1332</v>
      </c>
      <c r="I49" s="140">
        <v>850</v>
      </c>
      <c r="J49" s="115">
        <v>-41</v>
      </c>
      <c r="K49" s="116">
        <v>-4.8235294117647056</v>
      </c>
    </row>
    <row r="50" spans="1:11" ht="14.1" customHeight="1" x14ac:dyDescent="0.2">
      <c r="A50" s="306" t="s">
        <v>272</v>
      </c>
      <c r="B50" s="307" t="s">
        <v>273</v>
      </c>
      <c r="C50" s="308"/>
      <c r="D50" s="113">
        <v>3.8480038480038479</v>
      </c>
      <c r="E50" s="115">
        <v>240</v>
      </c>
      <c r="F50" s="114">
        <v>159</v>
      </c>
      <c r="G50" s="114">
        <v>281</v>
      </c>
      <c r="H50" s="114">
        <v>291</v>
      </c>
      <c r="I50" s="140">
        <v>240</v>
      </c>
      <c r="J50" s="115">
        <v>0</v>
      </c>
      <c r="K50" s="116">
        <v>0</v>
      </c>
    </row>
    <row r="51" spans="1:11" ht="14.1" customHeight="1" x14ac:dyDescent="0.2">
      <c r="A51" s="306" t="s">
        <v>274</v>
      </c>
      <c r="B51" s="307" t="s">
        <v>275</v>
      </c>
      <c r="C51" s="308"/>
      <c r="D51" s="113">
        <v>8.5778419111752449</v>
      </c>
      <c r="E51" s="115">
        <v>535</v>
      </c>
      <c r="F51" s="114">
        <v>416</v>
      </c>
      <c r="G51" s="114">
        <v>576</v>
      </c>
      <c r="H51" s="114">
        <v>990</v>
      </c>
      <c r="I51" s="140">
        <v>575</v>
      </c>
      <c r="J51" s="115">
        <v>-40</v>
      </c>
      <c r="K51" s="116">
        <v>-6.9565217391304346</v>
      </c>
    </row>
    <row r="52" spans="1:11" ht="14.1" customHeight="1" x14ac:dyDescent="0.2">
      <c r="A52" s="306">
        <v>71</v>
      </c>
      <c r="B52" s="307" t="s">
        <v>276</v>
      </c>
      <c r="C52" s="308"/>
      <c r="D52" s="113">
        <v>5.162738496071829</v>
      </c>
      <c r="E52" s="115">
        <v>322</v>
      </c>
      <c r="F52" s="114">
        <v>206</v>
      </c>
      <c r="G52" s="114">
        <v>415</v>
      </c>
      <c r="H52" s="114">
        <v>321</v>
      </c>
      <c r="I52" s="140">
        <v>348</v>
      </c>
      <c r="J52" s="115">
        <v>-26</v>
      </c>
      <c r="K52" s="116">
        <v>-7.4712643678160919</v>
      </c>
    </row>
    <row r="53" spans="1:11" ht="14.1" customHeight="1" x14ac:dyDescent="0.2">
      <c r="A53" s="306" t="s">
        <v>277</v>
      </c>
      <c r="B53" s="307" t="s">
        <v>278</v>
      </c>
      <c r="C53" s="308"/>
      <c r="D53" s="113">
        <v>1.2506012506012505</v>
      </c>
      <c r="E53" s="115">
        <v>78</v>
      </c>
      <c r="F53" s="114">
        <v>46</v>
      </c>
      <c r="G53" s="114">
        <v>95</v>
      </c>
      <c r="H53" s="114">
        <v>81</v>
      </c>
      <c r="I53" s="140">
        <v>82</v>
      </c>
      <c r="J53" s="115">
        <v>-4</v>
      </c>
      <c r="K53" s="116">
        <v>-4.8780487804878048</v>
      </c>
    </row>
    <row r="54" spans="1:11" ht="14.1" customHeight="1" x14ac:dyDescent="0.2">
      <c r="A54" s="306" t="s">
        <v>279</v>
      </c>
      <c r="B54" s="307" t="s">
        <v>280</v>
      </c>
      <c r="C54" s="308"/>
      <c r="D54" s="113">
        <v>3.5914702581369249</v>
      </c>
      <c r="E54" s="115">
        <v>224</v>
      </c>
      <c r="F54" s="114">
        <v>142</v>
      </c>
      <c r="G54" s="114">
        <v>295</v>
      </c>
      <c r="H54" s="114">
        <v>211</v>
      </c>
      <c r="I54" s="140">
        <v>237</v>
      </c>
      <c r="J54" s="115">
        <v>-13</v>
      </c>
      <c r="K54" s="116">
        <v>-5.4852320675105481</v>
      </c>
    </row>
    <row r="55" spans="1:11" ht="14.1" customHeight="1" x14ac:dyDescent="0.2">
      <c r="A55" s="306">
        <v>72</v>
      </c>
      <c r="B55" s="307" t="s">
        <v>281</v>
      </c>
      <c r="C55" s="308"/>
      <c r="D55" s="113">
        <v>1.6995350328683663</v>
      </c>
      <c r="E55" s="115">
        <v>106</v>
      </c>
      <c r="F55" s="114">
        <v>55</v>
      </c>
      <c r="G55" s="114">
        <v>144</v>
      </c>
      <c r="H55" s="114">
        <v>92</v>
      </c>
      <c r="I55" s="140">
        <v>101</v>
      </c>
      <c r="J55" s="115">
        <v>5</v>
      </c>
      <c r="K55" s="116">
        <v>4.9504950495049505</v>
      </c>
    </row>
    <row r="56" spans="1:11" ht="14.1" customHeight="1" x14ac:dyDescent="0.2">
      <c r="A56" s="306" t="s">
        <v>282</v>
      </c>
      <c r="B56" s="307" t="s">
        <v>283</v>
      </c>
      <c r="C56" s="308"/>
      <c r="D56" s="113">
        <v>0.52910052910052907</v>
      </c>
      <c r="E56" s="115">
        <v>33</v>
      </c>
      <c r="F56" s="114">
        <v>21</v>
      </c>
      <c r="G56" s="114">
        <v>58</v>
      </c>
      <c r="H56" s="114">
        <v>33</v>
      </c>
      <c r="I56" s="140">
        <v>31</v>
      </c>
      <c r="J56" s="115">
        <v>2</v>
      </c>
      <c r="K56" s="116">
        <v>6.4516129032258061</v>
      </c>
    </row>
    <row r="57" spans="1:11" ht="14.1" customHeight="1" x14ac:dyDescent="0.2">
      <c r="A57" s="306" t="s">
        <v>284</v>
      </c>
      <c r="B57" s="307" t="s">
        <v>285</v>
      </c>
      <c r="C57" s="308"/>
      <c r="D57" s="113">
        <v>0.72150072150072153</v>
      </c>
      <c r="E57" s="115">
        <v>45</v>
      </c>
      <c r="F57" s="114">
        <v>26</v>
      </c>
      <c r="G57" s="114">
        <v>20</v>
      </c>
      <c r="H57" s="114">
        <v>29</v>
      </c>
      <c r="I57" s="140">
        <v>38</v>
      </c>
      <c r="J57" s="115">
        <v>7</v>
      </c>
      <c r="K57" s="116">
        <v>18.421052631578949</v>
      </c>
    </row>
    <row r="58" spans="1:11" ht="14.1" customHeight="1" x14ac:dyDescent="0.2">
      <c r="A58" s="306">
        <v>73</v>
      </c>
      <c r="B58" s="307" t="s">
        <v>286</v>
      </c>
      <c r="C58" s="308"/>
      <c r="D58" s="113">
        <v>1.1063011063011063</v>
      </c>
      <c r="E58" s="115">
        <v>69</v>
      </c>
      <c r="F58" s="114">
        <v>52</v>
      </c>
      <c r="G58" s="114">
        <v>119</v>
      </c>
      <c r="H58" s="114">
        <v>75</v>
      </c>
      <c r="I58" s="140">
        <v>67</v>
      </c>
      <c r="J58" s="115">
        <v>2</v>
      </c>
      <c r="K58" s="116">
        <v>2.9850746268656718</v>
      </c>
    </row>
    <row r="59" spans="1:11" ht="14.1" customHeight="1" x14ac:dyDescent="0.2">
      <c r="A59" s="306" t="s">
        <v>287</v>
      </c>
      <c r="B59" s="307" t="s">
        <v>288</v>
      </c>
      <c r="C59" s="308"/>
      <c r="D59" s="113">
        <v>0.76960076960076962</v>
      </c>
      <c r="E59" s="115">
        <v>48</v>
      </c>
      <c r="F59" s="114">
        <v>35</v>
      </c>
      <c r="G59" s="114">
        <v>95</v>
      </c>
      <c r="H59" s="114">
        <v>65</v>
      </c>
      <c r="I59" s="140">
        <v>41</v>
      </c>
      <c r="J59" s="115">
        <v>7</v>
      </c>
      <c r="K59" s="116">
        <v>17.073170731707318</v>
      </c>
    </row>
    <row r="60" spans="1:11" ht="14.1" customHeight="1" x14ac:dyDescent="0.2">
      <c r="A60" s="306">
        <v>81</v>
      </c>
      <c r="B60" s="307" t="s">
        <v>289</v>
      </c>
      <c r="C60" s="308"/>
      <c r="D60" s="113">
        <v>5.4994388327721664</v>
      </c>
      <c r="E60" s="115">
        <v>343</v>
      </c>
      <c r="F60" s="114">
        <v>328</v>
      </c>
      <c r="G60" s="114">
        <v>444</v>
      </c>
      <c r="H60" s="114">
        <v>318</v>
      </c>
      <c r="I60" s="140">
        <v>465</v>
      </c>
      <c r="J60" s="115">
        <v>-122</v>
      </c>
      <c r="K60" s="116">
        <v>-26.236559139784948</v>
      </c>
    </row>
    <row r="61" spans="1:11" ht="14.1" customHeight="1" x14ac:dyDescent="0.2">
      <c r="A61" s="306" t="s">
        <v>290</v>
      </c>
      <c r="B61" s="307" t="s">
        <v>291</v>
      </c>
      <c r="C61" s="308"/>
      <c r="D61" s="113">
        <v>1.2345679012345678</v>
      </c>
      <c r="E61" s="115">
        <v>77</v>
      </c>
      <c r="F61" s="114">
        <v>69</v>
      </c>
      <c r="G61" s="114">
        <v>166</v>
      </c>
      <c r="H61" s="114">
        <v>70</v>
      </c>
      <c r="I61" s="140">
        <v>126</v>
      </c>
      <c r="J61" s="115">
        <v>-49</v>
      </c>
      <c r="K61" s="116">
        <v>-38.888888888888886</v>
      </c>
    </row>
    <row r="62" spans="1:11" ht="14.1" customHeight="1" x14ac:dyDescent="0.2">
      <c r="A62" s="306" t="s">
        <v>292</v>
      </c>
      <c r="B62" s="307" t="s">
        <v>293</v>
      </c>
      <c r="C62" s="308"/>
      <c r="D62" s="113">
        <v>1.6995350328683663</v>
      </c>
      <c r="E62" s="115">
        <v>106</v>
      </c>
      <c r="F62" s="114">
        <v>136</v>
      </c>
      <c r="G62" s="114">
        <v>111</v>
      </c>
      <c r="H62" s="114">
        <v>96</v>
      </c>
      <c r="I62" s="140">
        <v>111</v>
      </c>
      <c r="J62" s="115">
        <v>-5</v>
      </c>
      <c r="K62" s="116">
        <v>-4.5045045045045047</v>
      </c>
    </row>
    <row r="63" spans="1:11" ht="14.1" customHeight="1" x14ac:dyDescent="0.2">
      <c r="A63" s="306"/>
      <c r="B63" s="307" t="s">
        <v>294</v>
      </c>
      <c r="C63" s="308"/>
      <c r="D63" s="113">
        <v>1.491101491101491</v>
      </c>
      <c r="E63" s="115">
        <v>93</v>
      </c>
      <c r="F63" s="114">
        <v>127</v>
      </c>
      <c r="G63" s="114">
        <v>90</v>
      </c>
      <c r="H63" s="114">
        <v>86</v>
      </c>
      <c r="I63" s="140">
        <v>101</v>
      </c>
      <c r="J63" s="115">
        <v>-8</v>
      </c>
      <c r="K63" s="116">
        <v>-7.9207920792079207</v>
      </c>
    </row>
    <row r="64" spans="1:11" ht="14.1" customHeight="1" x14ac:dyDescent="0.2">
      <c r="A64" s="306" t="s">
        <v>295</v>
      </c>
      <c r="B64" s="307" t="s">
        <v>296</v>
      </c>
      <c r="C64" s="308"/>
      <c r="D64" s="113">
        <v>1.1864678531345199</v>
      </c>
      <c r="E64" s="115">
        <v>74</v>
      </c>
      <c r="F64" s="114">
        <v>59</v>
      </c>
      <c r="G64" s="114">
        <v>66</v>
      </c>
      <c r="H64" s="114">
        <v>70</v>
      </c>
      <c r="I64" s="140">
        <v>91</v>
      </c>
      <c r="J64" s="115">
        <v>-17</v>
      </c>
      <c r="K64" s="116">
        <v>-18.681318681318682</v>
      </c>
    </row>
    <row r="65" spans="1:11" ht="14.1" customHeight="1" x14ac:dyDescent="0.2">
      <c r="A65" s="306" t="s">
        <v>297</v>
      </c>
      <c r="B65" s="307" t="s">
        <v>298</v>
      </c>
      <c r="C65" s="308"/>
      <c r="D65" s="113">
        <v>0.81770081770081771</v>
      </c>
      <c r="E65" s="115">
        <v>51</v>
      </c>
      <c r="F65" s="114">
        <v>38</v>
      </c>
      <c r="G65" s="114">
        <v>69</v>
      </c>
      <c r="H65" s="114">
        <v>43</v>
      </c>
      <c r="I65" s="140">
        <v>93</v>
      </c>
      <c r="J65" s="115">
        <v>-42</v>
      </c>
      <c r="K65" s="116">
        <v>-45.161290322580648</v>
      </c>
    </row>
    <row r="66" spans="1:11" ht="14.1" customHeight="1" x14ac:dyDescent="0.2">
      <c r="A66" s="306">
        <v>82</v>
      </c>
      <c r="B66" s="307" t="s">
        <v>299</v>
      </c>
      <c r="C66" s="308"/>
      <c r="D66" s="113">
        <v>2.3729357062690397</v>
      </c>
      <c r="E66" s="115">
        <v>148</v>
      </c>
      <c r="F66" s="114">
        <v>157</v>
      </c>
      <c r="G66" s="114">
        <v>192</v>
      </c>
      <c r="H66" s="114">
        <v>151</v>
      </c>
      <c r="I66" s="140">
        <v>166</v>
      </c>
      <c r="J66" s="115">
        <v>-18</v>
      </c>
      <c r="K66" s="116">
        <v>-10.843373493975903</v>
      </c>
    </row>
    <row r="67" spans="1:11" ht="14.1" customHeight="1" x14ac:dyDescent="0.2">
      <c r="A67" s="306" t="s">
        <v>300</v>
      </c>
      <c r="B67" s="307" t="s">
        <v>301</v>
      </c>
      <c r="C67" s="308"/>
      <c r="D67" s="113">
        <v>1.491101491101491</v>
      </c>
      <c r="E67" s="115">
        <v>93</v>
      </c>
      <c r="F67" s="114">
        <v>120</v>
      </c>
      <c r="G67" s="114">
        <v>115</v>
      </c>
      <c r="H67" s="114">
        <v>102</v>
      </c>
      <c r="I67" s="140">
        <v>109</v>
      </c>
      <c r="J67" s="115">
        <v>-16</v>
      </c>
      <c r="K67" s="116">
        <v>-14.678899082568808</v>
      </c>
    </row>
    <row r="68" spans="1:11" ht="14.1" customHeight="1" x14ac:dyDescent="0.2">
      <c r="A68" s="306" t="s">
        <v>302</v>
      </c>
      <c r="B68" s="307" t="s">
        <v>303</v>
      </c>
      <c r="C68" s="308"/>
      <c r="D68" s="113">
        <v>0.67340067340067344</v>
      </c>
      <c r="E68" s="115">
        <v>42</v>
      </c>
      <c r="F68" s="114">
        <v>23</v>
      </c>
      <c r="G68" s="114">
        <v>37</v>
      </c>
      <c r="H68" s="114">
        <v>32</v>
      </c>
      <c r="I68" s="140">
        <v>40</v>
      </c>
      <c r="J68" s="115">
        <v>2</v>
      </c>
      <c r="K68" s="116">
        <v>5</v>
      </c>
    </row>
    <row r="69" spans="1:11" ht="14.1" customHeight="1" x14ac:dyDescent="0.2">
      <c r="A69" s="306">
        <v>83</v>
      </c>
      <c r="B69" s="307" t="s">
        <v>304</v>
      </c>
      <c r="C69" s="308"/>
      <c r="D69" s="113">
        <v>3.3990700657367325</v>
      </c>
      <c r="E69" s="115">
        <v>212</v>
      </c>
      <c r="F69" s="114">
        <v>176</v>
      </c>
      <c r="G69" s="114">
        <v>483</v>
      </c>
      <c r="H69" s="114">
        <v>244</v>
      </c>
      <c r="I69" s="140">
        <v>260</v>
      </c>
      <c r="J69" s="115">
        <v>-48</v>
      </c>
      <c r="K69" s="116">
        <v>-18.46153846153846</v>
      </c>
    </row>
    <row r="70" spans="1:11" ht="14.1" customHeight="1" x14ac:dyDescent="0.2">
      <c r="A70" s="306" t="s">
        <v>305</v>
      </c>
      <c r="B70" s="307" t="s">
        <v>306</v>
      </c>
      <c r="C70" s="308"/>
      <c r="D70" s="113">
        <v>2.3248356581689915</v>
      </c>
      <c r="E70" s="115">
        <v>145</v>
      </c>
      <c r="F70" s="114">
        <v>138</v>
      </c>
      <c r="G70" s="114">
        <v>401</v>
      </c>
      <c r="H70" s="114">
        <v>194</v>
      </c>
      <c r="I70" s="140">
        <v>197</v>
      </c>
      <c r="J70" s="115">
        <v>-52</v>
      </c>
      <c r="K70" s="116">
        <v>-26.395939086294415</v>
      </c>
    </row>
    <row r="71" spans="1:11" ht="14.1" customHeight="1" x14ac:dyDescent="0.2">
      <c r="A71" s="306"/>
      <c r="B71" s="307" t="s">
        <v>307</v>
      </c>
      <c r="C71" s="308"/>
      <c r="D71" s="113">
        <v>1.6995350328683663</v>
      </c>
      <c r="E71" s="115">
        <v>106</v>
      </c>
      <c r="F71" s="114">
        <v>91</v>
      </c>
      <c r="G71" s="114">
        <v>299</v>
      </c>
      <c r="H71" s="114">
        <v>138</v>
      </c>
      <c r="I71" s="140">
        <v>134</v>
      </c>
      <c r="J71" s="115">
        <v>-28</v>
      </c>
      <c r="K71" s="116">
        <v>-20.895522388059703</v>
      </c>
    </row>
    <row r="72" spans="1:11" ht="14.1" customHeight="1" x14ac:dyDescent="0.2">
      <c r="A72" s="306">
        <v>84</v>
      </c>
      <c r="B72" s="307" t="s">
        <v>308</v>
      </c>
      <c r="C72" s="308"/>
      <c r="D72" s="113">
        <v>1.6193682860349528</v>
      </c>
      <c r="E72" s="115">
        <v>101</v>
      </c>
      <c r="F72" s="114">
        <v>51</v>
      </c>
      <c r="G72" s="114">
        <v>144</v>
      </c>
      <c r="H72" s="114">
        <v>62</v>
      </c>
      <c r="I72" s="140">
        <v>109</v>
      </c>
      <c r="J72" s="115">
        <v>-8</v>
      </c>
      <c r="K72" s="116">
        <v>-7.3394495412844041</v>
      </c>
    </row>
    <row r="73" spans="1:11" ht="14.1" customHeight="1" x14ac:dyDescent="0.2">
      <c r="A73" s="306" t="s">
        <v>309</v>
      </c>
      <c r="B73" s="307" t="s">
        <v>310</v>
      </c>
      <c r="C73" s="308"/>
      <c r="D73" s="113">
        <v>1.1063011063011063</v>
      </c>
      <c r="E73" s="115">
        <v>69</v>
      </c>
      <c r="F73" s="114">
        <v>20</v>
      </c>
      <c r="G73" s="114">
        <v>72</v>
      </c>
      <c r="H73" s="114">
        <v>11</v>
      </c>
      <c r="I73" s="140">
        <v>56</v>
      </c>
      <c r="J73" s="115">
        <v>13</v>
      </c>
      <c r="K73" s="116">
        <v>23.214285714285715</v>
      </c>
    </row>
    <row r="74" spans="1:11" ht="14.1" customHeight="1" x14ac:dyDescent="0.2">
      <c r="A74" s="306" t="s">
        <v>311</v>
      </c>
      <c r="B74" s="307" t="s">
        <v>312</v>
      </c>
      <c r="C74" s="308"/>
      <c r="D74" s="113">
        <v>0.160333493666827</v>
      </c>
      <c r="E74" s="115">
        <v>10</v>
      </c>
      <c r="F74" s="114">
        <v>4</v>
      </c>
      <c r="G74" s="114">
        <v>18</v>
      </c>
      <c r="H74" s="114">
        <v>3</v>
      </c>
      <c r="I74" s="140">
        <v>15</v>
      </c>
      <c r="J74" s="115">
        <v>-5</v>
      </c>
      <c r="K74" s="116">
        <v>-33.333333333333336</v>
      </c>
    </row>
    <row r="75" spans="1:11" ht="14.1" customHeight="1" x14ac:dyDescent="0.2">
      <c r="A75" s="306" t="s">
        <v>313</v>
      </c>
      <c r="B75" s="307" t="s">
        <v>314</v>
      </c>
      <c r="C75" s="308"/>
      <c r="D75" s="113">
        <v>0</v>
      </c>
      <c r="E75" s="115">
        <v>0</v>
      </c>
      <c r="F75" s="114" t="s">
        <v>513</v>
      </c>
      <c r="G75" s="114">
        <v>0</v>
      </c>
      <c r="H75" s="114" t="s">
        <v>513</v>
      </c>
      <c r="I75" s="140">
        <v>0</v>
      </c>
      <c r="J75" s="115">
        <v>0</v>
      </c>
      <c r="K75" s="116">
        <v>0</v>
      </c>
    </row>
    <row r="76" spans="1:11" ht="14.1" customHeight="1" x14ac:dyDescent="0.2">
      <c r="A76" s="306">
        <v>91</v>
      </c>
      <c r="B76" s="307" t="s">
        <v>315</v>
      </c>
      <c r="C76" s="308"/>
      <c r="D76" s="113">
        <v>1.330767997434664</v>
      </c>
      <c r="E76" s="115">
        <v>83</v>
      </c>
      <c r="F76" s="114">
        <v>47</v>
      </c>
      <c r="G76" s="114">
        <v>239</v>
      </c>
      <c r="H76" s="114">
        <v>57</v>
      </c>
      <c r="I76" s="140">
        <v>72</v>
      </c>
      <c r="J76" s="115">
        <v>11</v>
      </c>
      <c r="K76" s="116">
        <v>15.277777777777779</v>
      </c>
    </row>
    <row r="77" spans="1:11" ht="14.1" customHeight="1" x14ac:dyDescent="0.2">
      <c r="A77" s="306">
        <v>92</v>
      </c>
      <c r="B77" s="307" t="s">
        <v>316</v>
      </c>
      <c r="C77" s="308"/>
      <c r="D77" s="113">
        <v>0.65736732403399067</v>
      </c>
      <c r="E77" s="115">
        <v>41</v>
      </c>
      <c r="F77" s="114">
        <v>25</v>
      </c>
      <c r="G77" s="114">
        <v>38</v>
      </c>
      <c r="H77" s="114">
        <v>28</v>
      </c>
      <c r="I77" s="140">
        <v>36</v>
      </c>
      <c r="J77" s="115">
        <v>5</v>
      </c>
      <c r="K77" s="116">
        <v>13.888888888888889</v>
      </c>
    </row>
    <row r="78" spans="1:11" ht="14.1" customHeight="1" x14ac:dyDescent="0.2">
      <c r="A78" s="306">
        <v>93</v>
      </c>
      <c r="B78" s="307" t="s">
        <v>317</v>
      </c>
      <c r="C78" s="308"/>
      <c r="D78" s="113">
        <v>0.1122334455667789</v>
      </c>
      <c r="E78" s="115">
        <v>7</v>
      </c>
      <c r="F78" s="114">
        <v>4</v>
      </c>
      <c r="G78" s="114">
        <v>46</v>
      </c>
      <c r="H78" s="114">
        <v>11</v>
      </c>
      <c r="I78" s="140">
        <v>8</v>
      </c>
      <c r="J78" s="115">
        <v>-1</v>
      </c>
      <c r="K78" s="116">
        <v>-12.5</v>
      </c>
    </row>
    <row r="79" spans="1:11" ht="14.1" customHeight="1" x14ac:dyDescent="0.2">
      <c r="A79" s="306">
        <v>94</v>
      </c>
      <c r="B79" s="307" t="s">
        <v>318</v>
      </c>
      <c r="C79" s="308"/>
      <c r="D79" s="113">
        <v>0.17636684303350969</v>
      </c>
      <c r="E79" s="115">
        <v>11</v>
      </c>
      <c r="F79" s="114">
        <v>16</v>
      </c>
      <c r="G79" s="114">
        <v>23</v>
      </c>
      <c r="H79" s="114">
        <v>25</v>
      </c>
      <c r="I79" s="140">
        <v>10</v>
      </c>
      <c r="J79" s="115">
        <v>1</v>
      </c>
      <c r="K79" s="116">
        <v>10</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6163</v>
      </c>
      <c r="E11" s="114">
        <v>6005</v>
      </c>
      <c r="F11" s="114">
        <v>6267</v>
      </c>
      <c r="G11" s="114">
        <v>4739</v>
      </c>
      <c r="H11" s="140">
        <v>5891</v>
      </c>
      <c r="I11" s="115">
        <v>272</v>
      </c>
      <c r="J11" s="116">
        <v>4.6172126973349172</v>
      </c>
    </row>
    <row r="12" spans="1:15" s="110" customFormat="1" ht="24.95" customHeight="1" x14ac:dyDescent="0.2">
      <c r="A12" s="193" t="s">
        <v>132</v>
      </c>
      <c r="B12" s="194" t="s">
        <v>133</v>
      </c>
      <c r="C12" s="113">
        <v>2.0769105954892098</v>
      </c>
      <c r="D12" s="115">
        <v>128</v>
      </c>
      <c r="E12" s="114">
        <v>185</v>
      </c>
      <c r="F12" s="114">
        <v>291</v>
      </c>
      <c r="G12" s="114">
        <v>178</v>
      </c>
      <c r="H12" s="140">
        <v>152</v>
      </c>
      <c r="I12" s="115">
        <v>-24</v>
      </c>
      <c r="J12" s="116">
        <v>-15.789473684210526</v>
      </c>
    </row>
    <row r="13" spans="1:15" s="110" customFormat="1" ht="24.95" customHeight="1" x14ac:dyDescent="0.2">
      <c r="A13" s="193" t="s">
        <v>134</v>
      </c>
      <c r="B13" s="199" t="s">
        <v>214</v>
      </c>
      <c r="C13" s="113">
        <v>1.2169398020444588</v>
      </c>
      <c r="D13" s="115">
        <v>75</v>
      </c>
      <c r="E13" s="114">
        <v>44</v>
      </c>
      <c r="F13" s="114">
        <v>49</v>
      </c>
      <c r="G13" s="114">
        <v>73</v>
      </c>
      <c r="H13" s="140">
        <v>107</v>
      </c>
      <c r="I13" s="115">
        <v>-32</v>
      </c>
      <c r="J13" s="116">
        <v>-29.906542056074766</v>
      </c>
    </row>
    <row r="14" spans="1:15" s="287" customFormat="1" ht="24.95" customHeight="1" x14ac:dyDescent="0.2">
      <c r="A14" s="193" t="s">
        <v>215</v>
      </c>
      <c r="B14" s="199" t="s">
        <v>137</v>
      </c>
      <c r="C14" s="113">
        <v>5.5492454973227323</v>
      </c>
      <c r="D14" s="115">
        <v>342</v>
      </c>
      <c r="E14" s="114">
        <v>228</v>
      </c>
      <c r="F14" s="114">
        <v>289</v>
      </c>
      <c r="G14" s="114">
        <v>203</v>
      </c>
      <c r="H14" s="140">
        <v>274</v>
      </c>
      <c r="I14" s="115">
        <v>68</v>
      </c>
      <c r="J14" s="116">
        <v>24.817518248175183</v>
      </c>
      <c r="K14" s="110"/>
      <c r="L14" s="110"/>
      <c r="M14" s="110"/>
      <c r="N14" s="110"/>
      <c r="O14" s="110"/>
    </row>
    <row r="15" spans="1:15" s="110" customFormat="1" ht="24.95" customHeight="1" x14ac:dyDescent="0.2">
      <c r="A15" s="193" t="s">
        <v>216</v>
      </c>
      <c r="B15" s="199" t="s">
        <v>217</v>
      </c>
      <c r="C15" s="113">
        <v>1.8822002271620963</v>
      </c>
      <c r="D15" s="115">
        <v>116</v>
      </c>
      <c r="E15" s="114">
        <v>113</v>
      </c>
      <c r="F15" s="114">
        <v>139</v>
      </c>
      <c r="G15" s="114">
        <v>86</v>
      </c>
      <c r="H15" s="140">
        <v>98</v>
      </c>
      <c r="I15" s="115">
        <v>18</v>
      </c>
      <c r="J15" s="116">
        <v>18.367346938775512</v>
      </c>
    </row>
    <row r="16" spans="1:15" s="287" customFormat="1" ht="24.95" customHeight="1" x14ac:dyDescent="0.2">
      <c r="A16" s="193" t="s">
        <v>218</v>
      </c>
      <c r="B16" s="199" t="s">
        <v>141</v>
      </c>
      <c r="C16" s="113">
        <v>1.6874898588349829</v>
      </c>
      <c r="D16" s="115">
        <v>104</v>
      </c>
      <c r="E16" s="114">
        <v>84</v>
      </c>
      <c r="F16" s="114">
        <v>120</v>
      </c>
      <c r="G16" s="114">
        <v>90</v>
      </c>
      <c r="H16" s="140">
        <v>146</v>
      </c>
      <c r="I16" s="115">
        <v>-42</v>
      </c>
      <c r="J16" s="116">
        <v>-28.767123287671232</v>
      </c>
      <c r="K16" s="110"/>
      <c r="L16" s="110"/>
      <c r="M16" s="110"/>
      <c r="N16" s="110"/>
      <c r="O16" s="110"/>
    </row>
    <row r="17" spans="1:15" s="110" customFormat="1" ht="24.95" customHeight="1" x14ac:dyDescent="0.2">
      <c r="A17" s="193" t="s">
        <v>142</v>
      </c>
      <c r="B17" s="199" t="s">
        <v>220</v>
      </c>
      <c r="C17" s="113">
        <v>1.979555411325653</v>
      </c>
      <c r="D17" s="115">
        <v>122</v>
      </c>
      <c r="E17" s="114">
        <v>31</v>
      </c>
      <c r="F17" s="114">
        <v>30</v>
      </c>
      <c r="G17" s="114">
        <v>27</v>
      </c>
      <c r="H17" s="140">
        <v>30</v>
      </c>
      <c r="I17" s="115">
        <v>92</v>
      </c>
      <c r="J17" s="116" t="s">
        <v>514</v>
      </c>
    </row>
    <row r="18" spans="1:15" s="287" customFormat="1" ht="24.95" customHeight="1" x14ac:dyDescent="0.2">
      <c r="A18" s="201" t="s">
        <v>144</v>
      </c>
      <c r="B18" s="202" t="s">
        <v>145</v>
      </c>
      <c r="C18" s="113">
        <v>7.301638812266753</v>
      </c>
      <c r="D18" s="115">
        <v>450</v>
      </c>
      <c r="E18" s="114">
        <v>383</v>
      </c>
      <c r="F18" s="114">
        <v>494</v>
      </c>
      <c r="G18" s="114">
        <v>403</v>
      </c>
      <c r="H18" s="140">
        <v>529</v>
      </c>
      <c r="I18" s="115">
        <v>-79</v>
      </c>
      <c r="J18" s="116">
        <v>-14.933837429111531</v>
      </c>
      <c r="K18" s="110"/>
      <c r="L18" s="110"/>
      <c r="M18" s="110"/>
      <c r="N18" s="110"/>
      <c r="O18" s="110"/>
    </row>
    <row r="19" spans="1:15" s="110" customFormat="1" ht="24.95" customHeight="1" x14ac:dyDescent="0.2">
      <c r="A19" s="193" t="s">
        <v>146</v>
      </c>
      <c r="B19" s="199" t="s">
        <v>147</v>
      </c>
      <c r="C19" s="113">
        <v>22.278111309427228</v>
      </c>
      <c r="D19" s="115">
        <v>1373</v>
      </c>
      <c r="E19" s="114">
        <v>849</v>
      </c>
      <c r="F19" s="114">
        <v>994</v>
      </c>
      <c r="G19" s="114">
        <v>779</v>
      </c>
      <c r="H19" s="140">
        <v>988</v>
      </c>
      <c r="I19" s="115">
        <v>385</v>
      </c>
      <c r="J19" s="116">
        <v>38.967611336032391</v>
      </c>
    </row>
    <row r="20" spans="1:15" s="287" customFormat="1" ht="24.95" customHeight="1" x14ac:dyDescent="0.2">
      <c r="A20" s="193" t="s">
        <v>148</v>
      </c>
      <c r="B20" s="199" t="s">
        <v>149</v>
      </c>
      <c r="C20" s="113">
        <v>3.2776245335064091</v>
      </c>
      <c r="D20" s="115">
        <v>202</v>
      </c>
      <c r="E20" s="114">
        <v>227</v>
      </c>
      <c r="F20" s="114">
        <v>216</v>
      </c>
      <c r="G20" s="114">
        <v>151</v>
      </c>
      <c r="H20" s="140">
        <v>200</v>
      </c>
      <c r="I20" s="115">
        <v>2</v>
      </c>
      <c r="J20" s="116">
        <v>1</v>
      </c>
      <c r="K20" s="110"/>
      <c r="L20" s="110"/>
      <c r="M20" s="110"/>
      <c r="N20" s="110"/>
      <c r="O20" s="110"/>
    </row>
    <row r="21" spans="1:15" s="110" customFormat="1" ht="24.95" customHeight="1" x14ac:dyDescent="0.2">
      <c r="A21" s="201" t="s">
        <v>150</v>
      </c>
      <c r="B21" s="202" t="s">
        <v>151</v>
      </c>
      <c r="C21" s="113">
        <v>24.501054681161772</v>
      </c>
      <c r="D21" s="115">
        <v>1510</v>
      </c>
      <c r="E21" s="114">
        <v>2041</v>
      </c>
      <c r="F21" s="114">
        <v>1405</v>
      </c>
      <c r="G21" s="114">
        <v>1061</v>
      </c>
      <c r="H21" s="140">
        <v>1489</v>
      </c>
      <c r="I21" s="115">
        <v>21</v>
      </c>
      <c r="J21" s="116">
        <v>1.4103425117528543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1.2980691221807561</v>
      </c>
      <c r="D23" s="115">
        <v>80</v>
      </c>
      <c r="E23" s="114">
        <v>35</v>
      </c>
      <c r="F23" s="114">
        <v>45</v>
      </c>
      <c r="G23" s="114">
        <v>51</v>
      </c>
      <c r="H23" s="140">
        <v>60</v>
      </c>
      <c r="I23" s="115">
        <v>20</v>
      </c>
      <c r="J23" s="116">
        <v>33.333333333333336</v>
      </c>
    </row>
    <row r="24" spans="1:15" s="110" customFormat="1" ht="24.95" customHeight="1" x14ac:dyDescent="0.2">
      <c r="A24" s="193" t="s">
        <v>156</v>
      </c>
      <c r="B24" s="199" t="s">
        <v>221</v>
      </c>
      <c r="C24" s="113">
        <v>4.3809832873600518</v>
      </c>
      <c r="D24" s="115">
        <v>270</v>
      </c>
      <c r="E24" s="114">
        <v>230</v>
      </c>
      <c r="F24" s="114">
        <v>330</v>
      </c>
      <c r="G24" s="114">
        <v>285</v>
      </c>
      <c r="H24" s="140">
        <v>348</v>
      </c>
      <c r="I24" s="115">
        <v>-78</v>
      </c>
      <c r="J24" s="116">
        <v>-22.413793103448278</v>
      </c>
    </row>
    <row r="25" spans="1:15" s="110" customFormat="1" ht="24.95" customHeight="1" x14ac:dyDescent="0.2">
      <c r="A25" s="193" t="s">
        <v>222</v>
      </c>
      <c r="B25" s="204" t="s">
        <v>159</v>
      </c>
      <c r="C25" s="113">
        <v>7.7559630050300177</v>
      </c>
      <c r="D25" s="115">
        <v>478</v>
      </c>
      <c r="E25" s="114">
        <v>635</v>
      </c>
      <c r="F25" s="114">
        <v>439</v>
      </c>
      <c r="G25" s="114">
        <v>293</v>
      </c>
      <c r="H25" s="140">
        <v>325</v>
      </c>
      <c r="I25" s="115">
        <v>153</v>
      </c>
      <c r="J25" s="116">
        <v>47.07692307692308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3.7644004543241927</v>
      </c>
      <c r="D27" s="115">
        <v>232</v>
      </c>
      <c r="E27" s="114">
        <v>191</v>
      </c>
      <c r="F27" s="114">
        <v>218</v>
      </c>
      <c r="G27" s="114">
        <v>203</v>
      </c>
      <c r="H27" s="140">
        <v>259</v>
      </c>
      <c r="I27" s="115">
        <v>-27</v>
      </c>
      <c r="J27" s="116">
        <v>-10.424710424710424</v>
      </c>
    </row>
    <row r="28" spans="1:15" s="110" customFormat="1" ht="24.95" customHeight="1" x14ac:dyDescent="0.2">
      <c r="A28" s="193" t="s">
        <v>163</v>
      </c>
      <c r="B28" s="199" t="s">
        <v>164</v>
      </c>
      <c r="C28" s="113">
        <v>2.2716209638163232</v>
      </c>
      <c r="D28" s="115">
        <v>140</v>
      </c>
      <c r="E28" s="114">
        <v>111</v>
      </c>
      <c r="F28" s="114">
        <v>244</v>
      </c>
      <c r="G28" s="114">
        <v>111</v>
      </c>
      <c r="H28" s="140">
        <v>126</v>
      </c>
      <c r="I28" s="115">
        <v>14</v>
      </c>
      <c r="J28" s="116">
        <v>11.111111111111111</v>
      </c>
    </row>
    <row r="29" spans="1:15" s="110" customFormat="1" ht="24.95" customHeight="1" x14ac:dyDescent="0.2">
      <c r="A29" s="193">
        <v>86</v>
      </c>
      <c r="B29" s="199" t="s">
        <v>165</v>
      </c>
      <c r="C29" s="113">
        <v>4.9002109362323543</v>
      </c>
      <c r="D29" s="115">
        <v>302</v>
      </c>
      <c r="E29" s="114">
        <v>297</v>
      </c>
      <c r="F29" s="114">
        <v>381</v>
      </c>
      <c r="G29" s="114">
        <v>294</v>
      </c>
      <c r="H29" s="140">
        <v>374</v>
      </c>
      <c r="I29" s="115">
        <v>-72</v>
      </c>
      <c r="J29" s="116">
        <v>-19.251336898395721</v>
      </c>
    </row>
    <row r="30" spans="1:15" s="110" customFormat="1" ht="24.95" customHeight="1" x14ac:dyDescent="0.2">
      <c r="A30" s="193">
        <v>87.88</v>
      </c>
      <c r="B30" s="204" t="s">
        <v>166</v>
      </c>
      <c r="C30" s="113">
        <v>5.0786954405322087</v>
      </c>
      <c r="D30" s="115">
        <v>313</v>
      </c>
      <c r="E30" s="114">
        <v>281</v>
      </c>
      <c r="F30" s="114">
        <v>519</v>
      </c>
      <c r="G30" s="114">
        <v>467</v>
      </c>
      <c r="H30" s="140">
        <v>383</v>
      </c>
      <c r="I30" s="115">
        <v>-70</v>
      </c>
      <c r="J30" s="116">
        <v>-18.276762402088774</v>
      </c>
    </row>
    <row r="31" spans="1:15" s="110" customFormat="1" ht="24.95" customHeight="1" x14ac:dyDescent="0.2">
      <c r="A31" s="193" t="s">
        <v>167</v>
      </c>
      <c r="B31" s="199" t="s">
        <v>168</v>
      </c>
      <c r="C31" s="113">
        <v>3.3425279896154469</v>
      </c>
      <c r="D31" s="115">
        <v>206</v>
      </c>
      <c r="E31" s="114">
        <v>223</v>
      </c>
      <c r="F31" s="114">
        <v>323</v>
      </c>
      <c r="G31" s="114">
        <v>169</v>
      </c>
      <c r="H31" s="140">
        <v>237</v>
      </c>
      <c r="I31" s="115">
        <v>-31</v>
      </c>
      <c r="J31" s="116">
        <v>-13.080168776371307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2.0769105954892098</v>
      </c>
      <c r="D34" s="115">
        <v>128</v>
      </c>
      <c r="E34" s="114">
        <v>185</v>
      </c>
      <c r="F34" s="114">
        <v>291</v>
      </c>
      <c r="G34" s="114">
        <v>178</v>
      </c>
      <c r="H34" s="140">
        <v>152</v>
      </c>
      <c r="I34" s="115">
        <v>-24</v>
      </c>
      <c r="J34" s="116">
        <v>-15.789473684210526</v>
      </c>
    </row>
    <row r="35" spans="1:10" s="110" customFormat="1" ht="24.95" customHeight="1" x14ac:dyDescent="0.2">
      <c r="A35" s="292" t="s">
        <v>171</v>
      </c>
      <c r="B35" s="293" t="s">
        <v>172</v>
      </c>
      <c r="C35" s="113">
        <v>14.067824111633945</v>
      </c>
      <c r="D35" s="115">
        <v>867</v>
      </c>
      <c r="E35" s="114">
        <v>655</v>
      </c>
      <c r="F35" s="114">
        <v>832</v>
      </c>
      <c r="G35" s="114">
        <v>679</v>
      </c>
      <c r="H35" s="140">
        <v>910</v>
      </c>
      <c r="I35" s="115">
        <v>-43</v>
      </c>
      <c r="J35" s="116">
        <v>-4.7252747252747254</v>
      </c>
    </row>
    <row r="36" spans="1:10" s="110" customFormat="1" ht="24.95" customHeight="1" x14ac:dyDescent="0.2">
      <c r="A36" s="294" t="s">
        <v>173</v>
      </c>
      <c r="B36" s="295" t="s">
        <v>174</v>
      </c>
      <c r="C36" s="125">
        <v>83.855265292876851</v>
      </c>
      <c r="D36" s="143">
        <v>5168</v>
      </c>
      <c r="E36" s="144">
        <v>5165</v>
      </c>
      <c r="F36" s="144">
        <v>5144</v>
      </c>
      <c r="G36" s="144">
        <v>3882</v>
      </c>
      <c r="H36" s="145">
        <v>4829</v>
      </c>
      <c r="I36" s="143">
        <v>339</v>
      </c>
      <c r="J36" s="146">
        <v>7.0200869745288879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6163</v>
      </c>
      <c r="F11" s="264">
        <v>6005</v>
      </c>
      <c r="G11" s="264">
        <v>6267</v>
      </c>
      <c r="H11" s="264">
        <v>4739</v>
      </c>
      <c r="I11" s="265">
        <v>5891</v>
      </c>
      <c r="J11" s="263">
        <v>272</v>
      </c>
      <c r="K11" s="266">
        <v>4.6172126973349172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22.683757910108714</v>
      </c>
      <c r="E13" s="115">
        <v>1398</v>
      </c>
      <c r="F13" s="114">
        <v>1753</v>
      </c>
      <c r="G13" s="114">
        <v>1624</v>
      </c>
      <c r="H13" s="114">
        <v>1197</v>
      </c>
      <c r="I13" s="140">
        <v>1284</v>
      </c>
      <c r="J13" s="115">
        <v>114</v>
      </c>
      <c r="K13" s="116">
        <v>8.878504672897197</v>
      </c>
    </row>
    <row r="14" spans="1:17" ht="15.95" customHeight="1" x14ac:dyDescent="0.2">
      <c r="A14" s="306" t="s">
        <v>230</v>
      </c>
      <c r="B14" s="307"/>
      <c r="C14" s="308"/>
      <c r="D14" s="113">
        <v>64.124614635729358</v>
      </c>
      <c r="E14" s="115">
        <v>3952</v>
      </c>
      <c r="F14" s="114">
        <v>3557</v>
      </c>
      <c r="G14" s="114">
        <v>3504</v>
      </c>
      <c r="H14" s="114">
        <v>2855</v>
      </c>
      <c r="I14" s="140">
        <v>3804</v>
      </c>
      <c r="J14" s="115">
        <v>148</v>
      </c>
      <c r="K14" s="116">
        <v>3.8906414300736065</v>
      </c>
    </row>
    <row r="15" spans="1:17" ht="15.95" customHeight="1" x14ac:dyDescent="0.2">
      <c r="A15" s="306" t="s">
        <v>231</v>
      </c>
      <c r="B15" s="307"/>
      <c r="C15" s="308"/>
      <c r="D15" s="113">
        <v>6.4741197468765215</v>
      </c>
      <c r="E15" s="115">
        <v>399</v>
      </c>
      <c r="F15" s="114">
        <v>360</v>
      </c>
      <c r="G15" s="114">
        <v>509</v>
      </c>
      <c r="H15" s="114">
        <v>328</v>
      </c>
      <c r="I15" s="140">
        <v>352</v>
      </c>
      <c r="J15" s="115">
        <v>47</v>
      </c>
      <c r="K15" s="116">
        <v>13.352272727272727</v>
      </c>
    </row>
    <row r="16" spans="1:17" ht="15.95" customHeight="1" x14ac:dyDescent="0.2">
      <c r="A16" s="306" t="s">
        <v>232</v>
      </c>
      <c r="B16" s="307"/>
      <c r="C16" s="308"/>
      <c r="D16" s="113">
        <v>6.7175077072854128</v>
      </c>
      <c r="E16" s="115">
        <v>414</v>
      </c>
      <c r="F16" s="114">
        <v>335</v>
      </c>
      <c r="G16" s="114">
        <v>630</v>
      </c>
      <c r="H16" s="114">
        <v>358</v>
      </c>
      <c r="I16" s="140">
        <v>451</v>
      </c>
      <c r="J16" s="115">
        <v>-37</v>
      </c>
      <c r="K16" s="116">
        <v>-8.2039911308203983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1.9308778192438747</v>
      </c>
      <c r="E18" s="115">
        <v>119</v>
      </c>
      <c r="F18" s="114">
        <v>183</v>
      </c>
      <c r="G18" s="114">
        <v>377</v>
      </c>
      <c r="H18" s="114">
        <v>160</v>
      </c>
      <c r="I18" s="140">
        <v>141</v>
      </c>
      <c r="J18" s="115">
        <v>-22</v>
      </c>
      <c r="K18" s="116">
        <v>-15.602836879432624</v>
      </c>
    </row>
    <row r="19" spans="1:11" ht="14.1" customHeight="1" x14ac:dyDescent="0.2">
      <c r="A19" s="306" t="s">
        <v>235</v>
      </c>
      <c r="B19" s="307" t="s">
        <v>236</v>
      </c>
      <c r="C19" s="308"/>
      <c r="D19" s="113">
        <v>1.2980691221807561</v>
      </c>
      <c r="E19" s="115">
        <v>80</v>
      </c>
      <c r="F19" s="114">
        <v>115</v>
      </c>
      <c r="G19" s="114">
        <v>238</v>
      </c>
      <c r="H19" s="114">
        <v>112</v>
      </c>
      <c r="I19" s="140">
        <v>98</v>
      </c>
      <c r="J19" s="115">
        <v>-18</v>
      </c>
      <c r="K19" s="116">
        <v>-18.367346938775512</v>
      </c>
    </row>
    <row r="20" spans="1:11" ht="14.1" customHeight="1" x14ac:dyDescent="0.2">
      <c r="A20" s="306">
        <v>12</v>
      </c>
      <c r="B20" s="307" t="s">
        <v>237</v>
      </c>
      <c r="C20" s="308"/>
      <c r="D20" s="113">
        <v>1.9471036832711341</v>
      </c>
      <c r="E20" s="115">
        <v>120</v>
      </c>
      <c r="F20" s="114">
        <v>98</v>
      </c>
      <c r="G20" s="114">
        <v>87</v>
      </c>
      <c r="H20" s="114">
        <v>77</v>
      </c>
      <c r="I20" s="140">
        <v>105</v>
      </c>
      <c r="J20" s="115">
        <v>15</v>
      </c>
      <c r="K20" s="116">
        <v>14.285714285714286</v>
      </c>
    </row>
    <row r="21" spans="1:11" ht="14.1" customHeight="1" x14ac:dyDescent="0.2">
      <c r="A21" s="306">
        <v>21</v>
      </c>
      <c r="B21" s="307" t="s">
        <v>238</v>
      </c>
      <c r="C21" s="308"/>
      <c r="D21" s="113">
        <v>0.14603277624533506</v>
      </c>
      <c r="E21" s="115">
        <v>9</v>
      </c>
      <c r="F21" s="114">
        <v>6</v>
      </c>
      <c r="G21" s="114">
        <v>4</v>
      </c>
      <c r="H21" s="114">
        <v>3</v>
      </c>
      <c r="I21" s="140">
        <v>7</v>
      </c>
      <c r="J21" s="115">
        <v>2</v>
      </c>
      <c r="K21" s="116">
        <v>28.571428571428573</v>
      </c>
    </row>
    <row r="22" spans="1:11" ht="14.1" customHeight="1" x14ac:dyDescent="0.2">
      <c r="A22" s="306">
        <v>22</v>
      </c>
      <c r="B22" s="307" t="s">
        <v>239</v>
      </c>
      <c r="C22" s="308"/>
      <c r="D22" s="113">
        <v>1.3791984423170534</v>
      </c>
      <c r="E22" s="115">
        <v>85</v>
      </c>
      <c r="F22" s="114">
        <v>42</v>
      </c>
      <c r="G22" s="114">
        <v>95</v>
      </c>
      <c r="H22" s="114">
        <v>54</v>
      </c>
      <c r="I22" s="140">
        <v>98</v>
      </c>
      <c r="J22" s="115">
        <v>-13</v>
      </c>
      <c r="K22" s="116">
        <v>-13.26530612244898</v>
      </c>
    </row>
    <row r="23" spans="1:11" ht="14.1" customHeight="1" x14ac:dyDescent="0.2">
      <c r="A23" s="306">
        <v>23</v>
      </c>
      <c r="B23" s="307" t="s">
        <v>240</v>
      </c>
      <c r="C23" s="308"/>
      <c r="D23" s="113">
        <v>0.35696900859970793</v>
      </c>
      <c r="E23" s="115">
        <v>22</v>
      </c>
      <c r="F23" s="114">
        <v>20</v>
      </c>
      <c r="G23" s="114">
        <v>38</v>
      </c>
      <c r="H23" s="114">
        <v>15</v>
      </c>
      <c r="I23" s="140">
        <v>14</v>
      </c>
      <c r="J23" s="115">
        <v>8</v>
      </c>
      <c r="K23" s="116">
        <v>57.142857142857146</v>
      </c>
    </row>
    <row r="24" spans="1:11" ht="14.1" customHeight="1" x14ac:dyDescent="0.2">
      <c r="A24" s="306">
        <v>24</v>
      </c>
      <c r="B24" s="307" t="s">
        <v>241</v>
      </c>
      <c r="C24" s="308"/>
      <c r="D24" s="113">
        <v>0.53545351289956189</v>
      </c>
      <c r="E24" s="115">
        <v>33</v>
      </c>
      <c r="F24" s="114">
        <v>21</v>
      </c>
      <c r="G24" s="114">
        <v>24</v>
      </c>
      <c r="H24" s="114">
        <v>21</v>
      </c>
      <c r="I24" s="140">
        <v>57</v>
      </c>
      <c r="J24" s="115">
        <v>-24</v>
      </c>
      <c r="K24" s="116">
        <v>-42.10526315789474</v>
      </c>
    </row>
    <row r="25" spans="1:11" ht="14.1" customHeight="1" x14ac:dyDescent="0.2">
      <c r="A25" s="306">
        <v>25</v>
      </c>
      <c r="B25" s="307" t="s">
        <v>242</v>
      </c>
      <c r="C25" s="308"/>
      <c r="D25" s="113">
        <v>2.66104170047055</v>
      </c>
      <c r="E25" s="115">
        <v>164</v>
      </c>
      <c r="F25" s="114">
        <v>143</v>
      </c>
      <c r="G25" s="114">
        <v>133</v>
      </c>
      <c r="H25" s="114">
        <v>108</v>
      </c>
      <c r="I25" s="140">
        <v>177</v>
      </c>
      <c r="J25" s="115">
        <v>-13</v>
      </c>
      <c r="K25" s="116">
        <v>-7.3446327683615822</v>
      </c>
    </row>
    <row r="26" spans="1:11" ht="14.1" customHeight="1" x14ac:dyDescent="0.2">
      <c r="A26" s="306">
        <v>26</v>
      </c>
      <c r="B26" s="307" t="s">
        <v>243</v>
      </c>
      <c r="C26" s="308"/>
      <c r="D26" s="113">
        <v>3.310076261560928</v>
      </c>
      <c r="E26" s="115">
        <v>204</v>
      </c>
      <c r="F26" s="114">
        <v>97</v>
      </c>
      <c r="G26" s="114">
        <v>149</v>
      </c>
      <c r="H26" s="114">
        <v>108</v>
      </c>
      <c r="I26" s="140">
        <v>182</v>
      </c>
      <c r="J26" s="115">
        <v>22</v>
      </c>
      <c r="K26" s="116">
        <v>12.087912087912088</v>
      </c>
    </row>
    <row r="27" spans="1:11" ht="14.1" customHeight="1" x14ac:dyDescent="0.2">
      <c r="A27" s="306">
        <v>27</v>
      </c>
      <c r="B27" s="307" t="s">
        <v>244</v>
      </c>
      <c r="C27" s="308"/>
      <c r="D27" s="113">
        <v>0.68148628914489695</v>
      </c>
      <c r="E27" s="115">
        <v>42</v>
      </c>
      <c r="F27" s="114">
        <v>25</v>
      </c>
      <c r="G27" s="114">
        <v>32</v>
      </c>
      <c r="H27" s="114">
        <v>29</v>
      </c>
      <c r="I27" s="140">
        <v>57</v>
      </c>
      <c r="J27" s="115">
        <v>-15</v>
      </c>
      <c r="K27" s="116">
        <v>-26.315789473684209</v>
      </c>
    </row>
    <row r="28" spans="1:11" ht="14.1" customHeight="1" x14ac:dyDescent="0.2">
      <c r="A28" s="306">
        <v>28</v>
      </c>
      <c r="B28" s="307" t="s">
        <v>245</v>
      </c>
      <c r="C28" s="308"/>
      <c r="D28" s="113">
        <v>0.14603277624533506</v>
      </c>
      <c r="E28" s="115">
        <v>9</v>
      </c>
      <c r="F28" s="114">
        <v>15</v>
      </c>
      <c r="G28" s="114">
        <v>4</v>
      </c>
      <c r="H28" s="114">
        <v>12</v>
      </c>
      <c r="I28" s="140" t="s">
        <v>513</v>
      </c>
      <c r="J28" s="115" t="s">
        <v>513</v>
      </c>
      <c r="K28" s="116" t="s">
        <v>513</v>
      </c>
    </row>
    <row r="29" spans="1:11" ht="14.1" customHeight="1" x14ac:dyDescent="0.2">
      <c r="A29" s="306">
        <v>29</v>
      </c>
      <c r="B29" s="307" t="s">
        <v>246</v>
      </c>
      <c r="C29" s="308"/>
      <c r="D29" s="113">
        <v>10.400778841473308</v>
      </c>
      <c r="E29" s="115">
        <v>641</v>
      </c>
      <c r="F29" s="114">
        <v>700</v>
      </c>
      <c r="G29" s="114">
        <v>469</v>
      </c>
      <c r="H29" s="114">
        <v>367</v>
      </c>
      <c r="I29" s="140">
        <v>606</v>
      </c>
      <c r="J29" s="115">
        <v>35</v>
      </c>
      <c r="K29" s="116">
        <v>5.775577557755776</v>
      </c>
    </row>
    <row r="30" spans="1:11" ht="14.1" customHeight="1" x14ac:dyDescent="0.2">
      <c r="A30" s="306" t="s">
        <v>247</v>
      </c>
      <c r="B30" s="307" t="s">
        <v>248</v>
      </c>
      <c r="C30" s="308"/>
      <c r="D30" s="113">
        <v>1.8659743631348369</v>
      </c>
      <c r="E30" s="115">
        <v>115</v>
      </c>
      <c r="F30" s="114">
        <v>80</v>
      </c>
      <c r="G30" s="114">
        <v>61</v>
      </c>
      <c r="H30" s="114">
        <v>48</v>
      </c>
      <c r="I30" s="140">
        <v>89</v>
      </c>
      <c r="J30" s="115">
        <v>26</v>
      </c>
      <c r="K30" s="116">
        <v>29.213483146067414</v>
      </c>
    </row>
    <row r="31" spans="1:11" ht="14.1" customHeight="1" x14ac:dyDescent="0.2">
      <c r="A31" s="306" t="s">
        <v>249</v>
      </c>
      <c r="B31" s="307" t="s">
        <v>250</v>
      </c>
      <c r="C31" s="308"/>
      <c r="D31" s="113">
        <v>8.4699010222294344</v>
      </c>
      <c r="E31" s="115">
        <v>522</v>
      </c>
      <c r="F31" s="114">
        <v>617</v>
      </c>
      <c r="G31" s="114">
        <v>402</v>
      </c>
      <c r="H31" s="114">
        <v>315</v>
      </c>
      <c r="I31" s="140">
        <v>514</v>
      </c>
      <c r="J31" s="115">
        <v>8</v>
      </c>
      <c r="K31" s="116">
        <v>1.556420233463035</v>
      </c>
    </row>
    <row r="32" spans="1:11" ht="14.1" customHeight="1" x14ac:dyDescent="0.2">
      <c r="A32" s="306">
        <v>31</v>
      </c>
      <c r="B32" s="307" t="s">
        <v>251</v>
      </c>
      <c r="C32" s="308"/>
      <c r="D32" s="113">
        <v>0.29206555249067012</v>
      </c>
      <c r="E32" s="115">
        <v>18</v>
      </c>
      <c r="F32" s="114">
        <v>10</v>
      </c>
      <c r="G32" s="114">
        <v>21</v>
      </c>
      <c r="H32" s="114">
        <v>17</v>
      </c>
      <c r="I32" s="140">
        <v>22</v>
      </c>
      <c r="J32" s="115">
        <v>-4</v>
      </c>
      <c r="K32" s="116">
        <v>-18.181818181818183</v>
      </c>
    </row>
    <row r="33" spans="1:11" ht="14.1" customHeight="1" x14ac:dyDescent="0.2">
      <c r="A33" s="306">
        <v>32</v>
      </c>
      <c r="B33" s="307" t="s">
        <v>252</v>
      </c>
      <c r="C33" s="308"/>
      <c r="D33" s="113">
        <v>2.7259451565795878</v>
      </c>
      <c r="E33" s="115">
        <v>168</v>
      </c>
      <c r="F33" s="114">
        <v>164</v>
      </c>
      <c r="G33" s="114">
        <v>179</v>
      </c>
      <c r="H33" s="114">
        <v>187</v>
      </c>
      <c r="I33" s="140">
        <v>157</v>
      </c>
      <c r="J33" s="115">
        <v>11</v>
      </c>
      <c r="K33" s="116">
        <v>7.0063694267515926</v>
      </c>
    </row>
    <row r="34" spans="1:11" ht="14.1" customHeight="1" x14ac:dyDescent="0.2">
      <c r="A34" s="306">
        <v>33</v>
      </c>
      <c r="B34" s="307" t="s">
        <v>253</v>
      </c>
      <c r="C34" s="308"/>
      <c r="D34" s="113">
        <v>1.9146519552166152</v>
      </c>
      <c r="E34" s="115">
        <v>118</v>
      </c>
      <c r="F34" s="114">
        <v>117</v>
      </c>
      <c r="G34" s="114">
        <v>175</v>
      </c>
      <c r="H34" s="114">
        <v>102</v>
      </c>
      <c r="I34" s="140">
        <v>115</v>
      </c>
      <c r="J34" s="115">
        <v>3</v>
      </c>
      <c r="K34" s="116">
        <v>2.6086956521739131</v>
      </c>
    </row>
    <row r="35" spans="1:11" ht="14.1" customHeight="1" x14ac:dyDescent="0.2">
      <c r="A35" s="306">
        <v>34</v>
      </c>
      <c r="B35" s="307" t="s">
        <v>254</v>
      </c>
      <c r="C35" s="308"/>
      <c r="D35" s="113">
        <v>2.9531072529612201</v>
      </c>
      <c r="E35" s="115">
        <v>182</v>
      </c>
      <c r="F35" s="114">
        <v>179</v>
      </c>
      <c r="G35" s="114">
        <v>130</v>
      </c>
      <c r="H35" s="114">
        <v>127</v>
      </c>
      <c r="I35" s="140">
        <v>205</v>
      </c>
      <c r="J35" s="115">
        <v>-23</v>
      </c>
      <c r="K35" s="116">
        <v>-11.219512195121951</v>
      </c>
    </row>
    <row r="36" spans="1:11" ht="14.1" customHeight="1" x14ac:dyDescent="0.2">
      <c r="A36" s="306">
        <v>41</v>
      </c>
      <c r="B36" s="307" t="s">
        <v>255</v>
      </c>
      <c r="C36" s="308"/>
      <c r="D36" s="113">
        <v>9.7355184163556707E-2</v>
      </c>
      <c r="E36" s="115">
        <v>6</v>
      </c>
      <c r="F36" s="114">
        <v>7</v>
      </c>
      <c r="G36" s="114">
        <v>14</v>
      </c>
      <c r="H36" s="114">
        <v>5</v>
      </c>
      <c r="I36" s="140">
        <v>6</v>
      </c>
      <c r="J36" s="115">
        <v>0</v>
      </c>
      <c r="K36" s="116">
        <v>0</v>
      </c>
    </row>
    <row r="37" spans="1:11" ht="14.1" customHeight="1" x14ac:dyDescent="0.2">
      <c r="A37" s="306">
        <v>42</v>
      </c>
      <c r="B37" s="307" t="s">
        <v>256</v>
      </c>
      <c r="C37" s="308"/>
      <c r="D37" s="113">
        <v>0.17848450429985396</v>
      </c>
      <c r="E37" s="115">
        <v>11</v>
      </c>
      <c r="F37" s="114">
        <v>6</v>
      </c>
      <c r="G37" s="114">
        <v>6</v>
      </c>
      <c r="H37" s="114">
        <v>5</v>
      </c>
      <c r="I37" s="140">
        <v>9</v>
      </c>
      <c r="J37" s="115">
        <v>2</v>
      </c>
      <c r="K37" s="116">
        <v>22.222222222222221</v>
      </c>
    </row>
    <row r="38" spans="1:11" ht="14.1" customHeight="1" x14ac:dyDescent="0.2">
      <c r="A38" s="306">
        <v>43</v>
      </c>
      <c r="B38" s="307" t="s">
        <v>257</v>
      </c>
      <c r="C38" s="308"/>
      <c r="D38" s="113">
        <v>0.6652604251176375</v>
      </c>
      <c r="E38" s="115">
        <v>41</v>
      </c>
      <c r="F38" s="114">
        <v>14</v>
      </c>
      <c r="G38" s="114">
        <v>20</v>
      </c>
      <c r="H38" s="114">
        <v>21</v>
      </c>
      <c r="I38" s="140">
        <v>20</v>
      </c>
      <c r="J38" s="115">
        <v>21</v>
      </c>
      <c r="K38" s="116">
        <v>105</v>
      </c>
    </row>
    <row r="39" spans="1:11" ht="14.1" customHeight="1" x14ac:dyDescent="0.2">
      <c r="A39" s="306">
        <v>51</v>
      </c>
      <c r="B39" s="307" t="s">
        <v>258</v>
      </c>
      <c r="C39" s="308"/>
      <c r="D39" s="113">
        <v>2.2229433717345448</v>
      </c>
      <c r="E39" s="115">
        <v>137</v>
      </c>
      <c r="F39" s="114">
        <v>137</v>
      </c>
      <c r="G39" s="114">
        <v>159</v>
      </c>
      <c r="H39" s="114">
        <v>148</v>
      </c>
      <c r="I39" s="140">
        <v>144</v>
      </c>
      <c r="J39" s="115">
        <v>-7</v>
      </c>
      <c r="K39" s="116">
        <v>-4.8611111111111107</v>
      </c>
    </row>
    <row r="40" spans="1:11" ht="14.1" customHeight="1" x14ac:dyDescent="0.2">
      <c r="A40" s="306" t="s">
        <v>259</v>
      </c>
      <c r="B40" s="307" t="s">
        <v>260</v>
      </c>
      <c r="C40" s="308"/>
      <c r="D40" s="113">
        <v>1.6874898588349829</v>
      </c>
      <c r="E40" s="115">
        <v>104</v>
      </c>
      <c r="F40" s="114">
        <v>92</v>
      </c>
      <c r="G40" s="114">
        <v>123</v>
      </c>
      <c r="H40" s="114">
        <v>114</v>
      </c>
      <c r="I40" s="140">
        <v>106</v>
      </c>
      <c r="J40" s="115">
        <v>-2</v>
      </c>
      <c r="K40" s="116">
        <v>-1.8867924528301887</v>
      </c>
    </row>
    <row r="41" spans="1:11" ht="14.1" customHeight="1" x14ac:dyDescent="0.2">
      <c r="A41" s="306"/>
      <c r="B41" s="307" t="s">
        <v>261</v>
      </c>
      <c r="C41" s="308"/>
      <c r="D41" s="113">
        <v>1.2007139380171994</v>
      </c>
      <c r="E41" s="115">
        <v>74</v>
      </c>
      <c r="F41" s="114">
        <v>65</v>
      </c>
      <c r="G41" s="114">
        <v>96</v>
      </c>
      <c r="H41" s="114">
        <v>87</v>
      </c>
      <c r="I41" s="140">
        <v>83</v>
      </c>
      <c r="J41" s="115">
        <v>-9</v>
      </c>
      <c r="K41" s="116">
        <v>-10.843373493975903</v>
      </c>
    </row>
    <row r="42" spans="1:11" ht="14.1" customHeight="1" x14ac:dyDescent="0.2">
      <c r="A42" s="306">
        <v>52</v>
      </c>
      <c r="B42" s="307" t="s">
        <v>262</v>
      </c>
      <c r="C42" s="308"/>
      <c r="D42" s="113">
        <v>2.9368813889339607</v>
      </c>
      <c r="E42" s="115">
        <v>181</v>
      </c>
      <c r="F42" s="114">
        <v>223</v>
      </c>
      <c r="G42" s="114">
        <v>193</v>
      </c>
      <c r="H42" s="114">
        <v>142</v>
      </c>
      <c r="I42" s="140">
        <v>220</v>
      </c>
      <c r="J42" s="115">
        <v>-39</v>
      </c>
      <c r="K42" s="116">
        <v>-17.727272727272727</v>
      </c>
    </row>
    <row r="43" spans="1:11" ht="14.1" customHeight="1" x14ac:dyDescent="0.2">
      <c r="A43" s="306" t="s">
        <v>263</v>
      </c>
      <c r="B43" s="307" t="s">
        <v>264</v>
      </c>
      <c r="C43" s="308"/>
      <c r="D43" s="113">
        <v>2.4338796040889177</v>
      </c>
      <c r="E43" s="115">
        <v>150</v>
      </c>
      <c r="F43" s="114">
        <v>171</v>
      </c>
      <c r="G43" s="114">
        <v>156</v>
      </c>
      <c r="H43" s="114">
        <v>112</v>
      </c>
      <c r="I43" s="140">
        <v>173</v>
      </c>
      <c r="J43" s="115">
        <v>-23</v>
      </c>
      <c r="K43" s="116">
        <v>-13.294797687861271</v>
      </c>
    </row>
    <row r="44" spans="1:11" ht="14.1" customHeight="1" x14ac:dyDescent="0.2">
      <c r="A44" s="306">
        <v>53</v>
      </c>
      <c r="B44" s="307" t="s">
        <v>265</v>
      </c>
      <c r="C44" s="308"/>
      <c r="D44" s="113">
        <v>0.71393801719941585</v>
      </c>
      <c r="E44" s="115">
        <v>44</v>
      </c>
      <c r="F44" s="114">
        <v>95</v>
      </c>
      <c r="G44" s="114">
        <v>57</v>
      </c>
      <c r="H44" s="114">
        <v>58</v>
      </c>
      <c r="I44" s="140">
        <v>46</v>
      </c>
      <c r="J44" s="115">
        <v>-2</v>
      </c>
      <c r="K44" s="116">
        <v>-4.3478260869565215</v>
      </c>
    </row>
    <row r="45" spans="1:11" ht="14.1" customHeight="1" x14ac:dyDescent="0.2">
      <c r="A45" s="306" t="s">
        <v>266</v>
      </c>
      <c r="B45" s="307" t="s">
        <v>267</v>
      </c>
      <c r="C45" s="308"/>
      <c r="D45" s="113">
        <v>0.68148628914489695</v>
      </c>
      <c r="E45" s="115">
        <v>42</v>
      </c>
      <c r="F45" s="114">
        <v>90</v>
      </c>
      <c r="G45" s="114">
        <v>55</v>
      </c>
      <c r="H45" s="114">
        <v>56</v>
      </c>
      <c r="I45" s="140">
        <v>42</v>
      </c>
      <c r="J45" s="115">
        <v>0</v>
      </c>
      <c r="K45" s="116">
        <v>0</v>
      </c>
    </row>
    <row r="46" spans="1:11" ht="14.1" customHeight="1" x14ac:dyDescent="0.2">
      <c r="A46" s="306">
        <v>54</v>
      </c>
      <c r="B46" s="307" t="s">
        <v>268</v>
      </c>
      <c r="C46" s="308"/>
      <c r="D46" s="113">
        <v>5.8250851857861434</v>
      </c>
      <c r="E46" s="115">
        <v>359</v>
      </c>
      <c r="F46" s="114">
        <v>510</v>
      </c>
      <c r="G46" s="114">
        <v>335</v>
      </c>
      <c r="H46" s="114">
        <v>312</v>
      </c>
      <c r="I46" s="140">
        <v>304</v>
      </c>
      <c r="J46" s="115">
        <v>55</v>
      </c>
      <c r="K46" s="116">
        <v>18.092105263157894</v>
      </c>
    </row>
    <row r="47" spans="1:11" ht="14.1" customHeight="1" x14ac:dyDescent="0.2">
      <c r="A47" s="306">
        <v>61</v>
      </c>
      <c r="B47" s="307" t="s">
        <v>269</v>
      </c>
      <c r="C47" s="308"/>
      <c r="D47" s="113">
        <v>1.4116501703715723</v>
      </c>
      <c r="E47" s="115">
        <v>87</v>
      </c>
      <c r="F47" s="114">
        <v>83</v>
      </c>
      <c r="G47" s="114">
        <v>91</v>
      </c>
      <c r="H47" s="114">
        <v>60</v>
      </c>
      <c r="I47" s="140">
        <v>85</v>
      </c>
      <c r="J47" s="115">
        <v>2</v>
      </c>
      <c r="K47" s="116">
        <v>2.3529411764705883</v>
      </c>
    </row>
    <row r="48" spans="1:11" ht="14.1" customHeight="1" x14ac:dyDescent="0.2">
      <c r="A48" s="306">
        <v>62</v>
      </c>
      <c r="B48" s="307" t="s">
        <v>270</v>
      </c>
      <c r="C48" s="308"/>
      <c r="D48" s="113">
        <v>16.923576180431606</v>
      </c>
      <c r="E48" s="115">
        <v>1043</v>
      </c>
      <c r="F48" s="114">
        <v>705</v>
      </c>
      <c r="G48" s="114">
        <v>700</v>
      </c>
      <c r="H48" s="114">
        <v>520</v>
      </c>
      <c r="I48" s="140">
        <v>701</v>
      </c>
      <c r="J48" s="115">
        <v>342</v>
      </c>
      <c r="K48" s="116">
        <v>48.787446504992865</v>
      </c>
    </row>
    <row r="49" spans="1:11" ht="14.1" customHeight="1" x14ac:dyDescent="0.2">
      <c r="A49" s="306">
        <v>63</v>
      </c>
      <c r="B49" s="307" t="s">
        <v>271</v>
      </c>
      <c r="C49" s="308"/>
      <c r="D49" s="113">
        <v>14.067824111633945</v>
      </c>
      <c r="E49" s="115">
        <v>867</v>
      </c>
      <c r="F49" s="114">
        <v>1202</v>
      </c>
      <c r="G49" s="114">
        <v>928</v>
      </c>
      <c r="H49" s="114">
        <v>648</v>
      </c>
      <c r="I49" s="140">
        <v>845</v>
      </c>
      <c r="J49" s="115">
        <v>22</v>
      </c>
      <c r="K49" s="116">
        <v>2.6035502958579881</v>
      </c>
    </row>
    <row r="50" spans="1:11" ht="14.1" customHeight="1" x14ac:dyDescent="0.2">
      <c r="A50" s="306" t="s">
        <v>272</v>
      </c>
      <c r="B50" s="307" t="s">
        <v>273</v>
      </c>
      <c r="C50" s="308"/>
      <c r="D50" s="113">
        <v>3.8293039104332305</v>
      </c>
      <c r="E50" s="115">
        <v>236</v>
      </c>
      <c r="F50" s="114">
        <v>267</v>
      </c>
      <c r="G50" s="114">
        <v>281</v>
      </c>
      <c r="H50" s="114">
        <v>203</v>
      </c>
      <c r="I50" s="140">
        <v>233</v>
      </c>
      <c r="J50" s="115">
        <v>3</v>
      </c>
      <c r="K50" s="116">
        <v>1.2875536480686696</v>
      </c>
    </row>
    <row r="51" spans="1:11" ht="14.1" customHeight="1" x14ac:dyDescent="0.2">
      <c r="A51" s="306" t="s">
        <v>274</v>
      </c>
      <c r="B51" s="307" t="s">
        <v>275</v>
      </c>
      <c r="C51" s="308"/>
      <c r="D51" s="113">
        <v>9.4434528638650015</v>
      </c>
      <c r="E51" s="115">
        <v>582</v>
      </c>
      <c r="F51" s="114">
        <v>866</v>
      </c>
      <c r="G51" s="114">
        <v>627</v>
      </c>
      <c r="H51" s="114">
        <v>418</v>
      </c>
      <c r="I51" s="140">
        <v>576</v>
      </c>
      <c r="J51" s="115">
        <v>6</v>
      </c>
      <c r="K51" s="116">
        <v>1.0416666666666667</v>
      </c>
    </row>
    <row r="52" spans="1:11" ht="14.1" customHeight="1" x14ac:dyDescent="0.2">
      <c r="A52" s="306">
        <v>71</v>
      </c>
      <c r="B52" s="307" t="s">
        <v>276</v>
      </c>
      <c r="C52" s="308"/>
      <c r="D52" s="113">
        <v>5.2734058088593221</v>
      </c>
      <c r="E52" s="115">
        <v>325</v>
      </c>
      <c r="F52" s="114">
        <v>238</v>
      </c>
      <c r="G52" s="114">
        <v>285</v>
      </c>
      <c r="H52" s="114">
        <v>372</v>
      </c>
      <c r="I52" s="140">
        <v>412</v>
      </c>
      <c r="J52" s="115">
        <v>-87</v>
      </c>
      <c r="K52" s="116">
        <v>-21.116504854368934</v>
      </c>
    </row>
    <row r="53" spans="1:11" ht="14.1" customHeight="1" x14ac:dyDescent="0.2">
      <c r="A53" s="306" t="s">
        <v>277</v>
      </c>
      <c r="B53" s="307" t="s">
        <v>278</v>
      </c>
      <c r="C53" s="308"/>
      <c r="D53" s="113">
        <v>1.2493915300989777</v>
      </c>
      <c r="E53" s="115">
        <v>77</v>
      </c>
      <c r="F53" s="114">
        <v>51</v>
      </c>
      <c r="G53" s="114">
        <v>71</v>
      </c>
      <c r="H53" s="114">
        <v>73</v>
      </c>
      <c r="I53" s="140">
        <v>81</v>
      </c>
      <c r="J53" s="115">
        <v>-4</v>
      </c>
      <c r="K53" s="116">
        <v>-4.9382716049382713</v>
      </c>
    </row>
    <row r="54" spans="1:11" ht="14.1" customHeight="1" x14ac:dyDescent="0.2">
      <c r="A54" s="306" t="s">
        <v>279</v>
      </c>
      <c r="B54" s="307" t="s">
        <v>280</v>
      </c>
      <c r="C54" s="308"/>
      <c r="D54" s="113">
        <v>3.5534642219698198</v>
      </c>
      <c r="E54" s="115">
        <v>219</v>
      </c>
      <c r="F54" s="114">
        <v>158</v>
      </c>
      <c r="G54" s="114">
        <v>189</v>
      </c>
      <c r="H54" s="114">
        <v>273</v>
      </c>
      <c r="I54" s="140">
        <v>295</v>
      </c>
      <c r="J54" s="115">
        <v>-76</v>
      </c>
      <c r="K54" s="116">
        <v>-25.762711864406779</v>
      </c>
    </row>
    <row r="55" spans="1:11" ht="14.1" customHeight="1" x14ac:dyDescent="0.2">
      <c r="A55" s="306">
        <v>72</v>
      </c>
      <c r="B55" s="307" t="s">
        <v>281</v>
      </c>
      <c r="C55" s="308"/>
      <c r="D55" s="113">
        <v>2.4987830601979555</v>
      </c>
      <c r="E55" s="115">
        <v>154</v>
      </c>
      <c r="F55" s="114">
        <v>71</v>
      </c>
      <c r="G55" s="114">
        <v>93</v>
      </c>
      <c r="H55" s="114">
        <v>117</v>
      </c>
      <c r="I55" s="140">
        <v>107</v>
      </c>
      <c r="J55" s="115">
        <v>47</v>
      </c>
      <c r="K55" s="116">
        <v>43.925233644859816</v>
      </c>
    </row>
    <row r="56" spans="1:11" ht="14.1" customHeight="1" x14ac:dyDescent="0.2">
      <c r="A56" s="306" t="s">
        <v>282</v>
      </c>
      <c r="B56" s="307" t="s">
        <v>283</v>
      </c>
      <c r="C56" s="308"/>
      <c r="D56" s="113">
        <v>1.1682622099626805</v>
      </c>
      <c r="E56" s="115">
        <v>72</v>
      </c>
      <c r="F56" s="114">
        <v>31</v>
      </c>
      <c r="G56" s="114">
        <v>32</v>
      </c>
      <c r="H56" s="114">
        <v>40</v>
      </c>
      <c r="I56" s="140">
        <v>48</v>
      </c>
      <c r="J56" s="115">
        <v>24</v>
      </c>
      <c r="K56" s="116">
        <v>50</v>
      </c>
    </row>
    <row r="57" spans="1:11" ht="14.1" customHeight="1" x14ac:dyDescent="0.2">
      <c r="A57" s="306" t="s">
        <v>284</v>
      </c>
      <c r="B57" s="307" t="s">
        <v>285</v>
      </c>
      <c r="C57" s="308"/>
      <c r="D57" s="113">
        <v>0.61658283303585915</v>
      </c>
      <c r="E57" s="115">
        <v>38</v>
      </c>
      <c r="F57" s="114">
        <v>21</v>
      </c>
      <c r="G57" s="114">
        <v>26</v>
      </c>
      <c r="H57" s="114">
        <v>31</v>
      </c>
      <c r="I57" s="140">
        <v>25</v>
      </c>
      <c r="J57" s="115">
        <v>13</v>
      </c>
      <c r="K57" s="116">
        <v>52</v>
      </c>
    </row>
    <row r="58" spans="1:11" ht="14.1" customHeight="1" x14ac:dyDescent="0.2">
      <c r="A58" s="306">
        <v>73</v>
      </c>
      <c r="B58" s="307" t="s">
        <v>286</v>
      </c>
      <c r="C58" s="308"/>
      <c r="D58" s="113">
        <v>1.3467467142625345</v>
      </c>
      <c r="E58" s="115">
        <v>83</v>
      </c>
      <c r="F58" s="114">
        <v>45</v>
      </c>
      <c r="G58" s="114">
        <v>98</v>
      </c>
      <c r="H58" s="114">
        <v>66</v>
      </c>
      <c r="I58" s="140">
        <v>87</v>
      </c>
      <c r="J58" s="115">
        <v>-4</v>
      </c>
      <c r="K58" s="116">
        <v>-4.5977011494252871</v>
      </c>
    </row>
    <row r="59" spans="1:11" ht="14.1" customHeight="1" x14ac:dyDescent="0.2">
      <c r="A59" s="306" t="s">
        <v>287</v>
      </c>
      <c r="B59" s="307" t="s">
        <v>288</v>
      </c>
      <c r="C59" s="308"/>
      <c r="D59" s="113">
        <v>1.006003569690086</v>
      </c>
      <c r="E59" s="115">
        <v>62</v>
      </c>
      <c r="F59" s="114">
        <v>30</v>
      </c>
      <c r="G59" s="114">
        <v>78</v>
      </c>
      <c r="H59" s="114">
        <v>59</v>
      </c>
      <c r="I59" s="140">
        <v>63</v>
      </c>
      <c r="J59" s="115">
        <v>-1</v>
      </c>
      <c r="K59" s="116">
        <v>-1.5873015873015872</v>
      </c>
    </row>
    <row r="60" spans="1:11" ht="14.1" customHeight="1" x14ac:dyDescent="0.2">
      <c r="A60" s="306">
        <v>81</v>
      </c>
      <c r="B60" s="307" t="s">
        <v>289</v>
      </c>
      <c r="C60" s="308"/>
      <c r="D60" s="113">
        <v>4.997566120395911</v>
      </c>
      <c r="E60" s="115">
        <v>308</v>
      </c>
      <c r="F60" s="114">
        <v>342</v>
      </c>
      <c r="G60" s="114">
        <v>375</v>
      </c>
      <c r="H60" s="114">
        <v>320</v>
      </c>
      <c r="I60" s="140">
        <v>367</v>
      </c>
      <c r="J60" s="115">
        <v>-59</v>
      </c>
      <c r="K60" s="116">
        <v>-16.076294277929154</v>
      </c>
    </row>
    <row r="61" spans="1:11" ht="14.1" customHeight="1" x14ac:dyDescent="0.2">
      <c r="A61" s="306" t="s">
        <v>290</v>
      </c>
      <c r="B61" s="307" t="s">
        <v>291</v>
      </c>
      <c r="C61" s="308"/>
      <c r="D61" s="113">
        <v>1.3142949862080155</v>
      </c>
      <c r="E61" s="115">
        <v>81</v>
      </c>
      <c r="F61" s="114">
        <v>85</v>
      </c>
      <c r="G61" s="114">
        <v>123</v>
      </c>
      <c r="H61" s="114">
        <v>89</v>
      </c>
      <c r="I61" s="140">
        <v>126</v>
      </c>
      <c r="J61" s="115">
        <v>-45</v>
      </c>
      <c r="K61" s="116">
        <v>-35.714285714285715</v>
      </c>
    </row>
    <row r="62" spans="1:11" ht="14.1" customHeight="1" x14ac:dyDescent="0.2">
      <c r="A62" s="306" t="s">
        <v>292</v>
      </c>
      <c r="B62" s="307" t="s">
        <v>293</v>
      </c>
      <c r="C62" s="308"/>
      <c r="D62" s="113">
        <v>1.509005354535129</v>
      </c>
      <c r="E62" s="115">
        <v>93</v>
      </c>
      <c r="F62" s="114">
        <v>116</v>
      </c>
      <c r="G62" s="114">
        <v>114</v>
      </c>
      <c r="H62" s="114">
        <v>91</v>
      </c>
      <c r="I62" s="140">
        <v>98</v>
      </c>
      <c r="J62" s="115">
        <v>-5</v>
      </c>
      <c r="K62" s="116">
        <v>-5.1020408163265305</v>
      </c>
    </row>
    <row r="63" spans="1:11" ht="14.1" customHeight="1" x14ac:dyDescent="0.2">
      <c r="A63" s="306"/>
      <c r="B63" s="307" t="s">
        <v>294</v>
      </c>
      <c r="C63" s="308"/>
      <c r="D63" s="113">
        <v>1.3954243063443128</v>
      </c>
      <c r="E63" s="115">
        <v>86</v>
      </c>
      <c r="F63" s="114">
        <v>101</v>
      </c>
      <c r="G63" s="114">
        <v>102</v>
      </c>
      <c r="H63" s="114">
        <v>77</v>
      </c>
      <c r="I63" s="140">
        <v>90</v>
      </c>
      <c r="J63" s="115">
        <v>-4</v>
      </c>
      <c r="K63" s="116">
        <v>-4.4444444444444446</v>
      </c>
    </row>
    <row r="64" spans="1:11" ht="14.1" customHeight="1" x14ac:dyDescent="0.2">
      <c r="A64" s="306" t="s">
        <v>295</v>
      </c>
      <c r="B64" s="307" t="s">
        <v>296</v>
      </c>
      <c r="C64" s="308"/>
      <c r="D64" s="113">
        <v>0.94110011358104817</v>
      </c>
      <c r="E64" s="115">
        <v>58</v>
      </c>
      <c r="F64" s="114">
        <v>63</v>
      </c>
      <c r="G64" s="114">
        <v>60</v>
      </c>
      <c r="H64" s="114">
        <v>79</v>
      </c>
      <c r="I64" s="140">
        <v>68</v>
      </c>
      <c r="J64" s="115">
        <v>-10</v>
      </c>
      <c r="K64" s="116">
        <v>-14.705882352941176</v>
      </c>
    </row>
    <row r="65" spans="1:11" ht="14.1" customHeight="1" x14ac:dyDescent="0.2">
      <c r="A65" s="306" t="s">
        <v>297</v>
      </c>
      <c r="B65" s="307" t="s">
        <v>298</v>
      </c>
      <c r="C65" s="308"/>
      <c r="D65" s="113">
        <v>0.64903456109037805</v>
      </c>
      <c r="E65" s="115">
        <v>40</v>
      </c>
      <c r="F65" s="114">
        <v>41</v>
      </c>
      <c r="G65" s="114">
        <v>53</v>
      </c>
      <c r="H65" s="114">
        <v>37</v>
      </c>
      <c r="I65" s="140">
        <v>34</v>
      </c>
      <c r="J65" s="115">
        <v>6</v>
      </c>
      <c r="K65" s="116">
        <v>17.647058823529413</v>
      </c>
    </row>
    <row r="66" spans="1:11" ht="14.1" customHeight="1" x14ac:dyDescent="0.2">
      <c r="A66" s="306">
        <v>82</v>
      </c>
      <c r="B66" s="307" t="s">
        <v>299</v>
      </c>
      <c r="C66" s="308"/>
      <c r="D66" s="113">
        <v>2.9044296608794418</v>
      </c>
      <c r="E66" s="115">
        <v>179</v>
      </c>
      <c r="F66" s="114">
        <v>148</v>
      </c>
      <c r="G66" s="114">
        <v>156</v>
      </c>
      <c r="H66" s="114">
        <v>144</v>
      </c>
      <c r="I66" s="140">
        <v>153</v>
      </c>
      <c r="J66" s="115">
        <v>26</v>
      </c>
      <c r="K66" s="116">
        <v>16.993464052287582</v>
      </c>
    </row>
    <row r="67" spans="1:11" ht="14.1" customHeight="1" x14ac:dyDescent="0.2">
      <c r="A67" s="306" t="s">
        <v>300</v>
      </c>
      <c r="B67" s="307" t="s">
        <v>301</v>
      </c>
      <c r="C67" s="308"/>
      <c r="D67" s="113">
        <v>1.6063605386986857</v>
      </c>
      <c r="E67" s="115">
        <v>99</v>
      </c>
      <c r="F67" s="114">
        <v>113</v>
      </c>
      <c r="G67" s="114">
        <v>89</v>
      </c>
      <c r="H67" s="114">
        <v>100</v>
      </c>
      <c r="I67" s="140">
        <v>94</v>
      </c>
      <c r="J67" s="115">
        <v>5</v>
      </c>
      <c r="K67" s="116">
        <v>5.3191489361702127</v>
      </c>
    </row>
    <row r="68" spans="1:11" ht="14.1" customHeight="1" x14ac:dyDescent="0.2">
      <c r="A68" s="306" t="s">
        <v>302</v>
      </c>
      <c r="B68" s="307" t="s">
        <v>303</v>
      </c>
      <c r="C68" s="308"/>
      <c r="D68" s="113">
        <v>1.006003569690086</v>
      </c>
      <c r="E68" s="115">
        <v>62</v>
      </c>
      <c r="F68" s="114">
        <v>20</v>
      </c>
      <c r="G68" s="114">
        <v>35</v>
      </c>
      <c r="H68" s="114">
        <v>32</v>
      </c>
      <c r="I68" s="140">
        <v>39</v>
      </c>
      <c r="J68" s="115">
        <v>23</v>
      </c>
      <c r="K68" s="116">
        <v>58.974358974358971</v>
      </c>
    </row>
    <row r="69" spans="1:11" ht="14.1" customHeight="1" x14ac:dyDescent="0.2">
      <c r="A69" s="306">
        <v>83</v>
      </c>
      <c r="B69" s="307" t="s">
        <v>304</v>
      </c>
      <c r="C69" s="308"/>
      <c r="D69" s="113">
        <v>3.4398831737790037</v>
      </c>
      <c r="E69" s="115">
        <v>212</v>
      </c>
      <c r="F69" s="114">
        <v>184</v>
      </c>
      <c r="G69" s="114">
        <v>340</v>
      </c>
      <c r="H69" s="114">
        <v>263</v>
      </c>
      <c r="I69" s="140">
        <v>238</v>
      </c>
      <c r="J69" s="115">
        <v>-26</v>
      </c>
      <c r="K69" s="116">
        <v>-10.92436974789916</v>
      </c>
    </row>
    <row r="70" spans="1:11" ht="14.1" customHeight="1" x14ac:dyDescent="0.2">
      <c r="A70" s="306" t="s">
        <v>305</v>
      </c>
      <c r="B70" s="307" t="s">
        <v>306</v>
      </c>
      <c r="C70" s="308"/>
      <c r="D70" s="113">
        <v>2.482557196170696</v>
      </c>
      <c r="E70" s="115">
        <v>153</v>
      </c>
      <c r="F70" s="114">
        <v>115</v>
      </c>
      <c r="G70" s="114">
        <v>288</v>
      </c>
      <c r="H70" s="114">
        <v>194</v>
      </c>
      <c r="I70" s="140">
        <v>188</v>
      </c>
      <c r="J70" s="115">
        <v>-35</v>
      </c>
      <c r="K70" s="116">
        <v>-18.617021276595743</v>
      </c>
    </row>
    <row r="71" spans="1:11" ht="14.1" customHeight="1" x14ac:dyDescent="0.2">
      <c r="A71" s="306"/>
      <c r="B71" s="307" t="s">
        <v>307</v>
      </c>
      <c r="C71" s="308"/>
      <c r="D71" s="113">
        <v>1.833522635080318</v>
      </c>
      <c r="E71" s="115">
        <v>113</v>
      </c>
      <c r="F71" s="114">
        <v>73</v>
      </c>
      <c r="G71" s="114">
        <v>212</v>
      </c>
      <c r="H71" s="114">
        <v>128</v>
      </c>
      <c r="I71" s="140">
        <v>134</v>
      </c>
      <c r="J71" s="115">
        <v>-21</v>
      </c>
      <c r="K71" s="116">
        <v>-15.671641791044776</v>
      </c>
    </row>
    <row r="72" spans="1:11" ht="14.1" customHeight="1" x14ac:dyDescent="0.2">
      <c r="A72" s="306">
        <v>84</v>
      </c>
      <c r="B72" s="307" t="s">
        <v>308</v>
      </c>
      <c r="C72" s="308"/>
      <c r="D72" s="113">
        <v>1.330520850235275</v>
      </c>
      <c r="E72" s="115">
        <v>82</v>
      </c>
      <c r="F72" s="114">
        <v>61</v>
      </c>
      <c r="G72" s="114">
        <v>168</v>
      </c>
      <c r="H72" s="114">
        <v>47</v>
      </c>
      <c r="I72" s="140">
        <v>82</v>
      </c>
      <c r="J72" s="115">
        <v>0</v>
      </c>
      <c r="K72" s="116">
        <v>0</v>
      </c>
    </row>
    <row r="73" spans="1:11" ht="14.1" customHeight="1" x14ac:dyDescent="0.2">
      <c r="A73" s="306" t="s">
        <v>309</v>
      </c>
      <c r="B73" s="307" t="s">
        <v>310</v>
      </c>
      <c r="C73" s="308"/>
      <c r="D73" s="113">
        <v>0.85997079344475091</v>
      </c>
      <c r="E73" s="115">
        <v>53</v>
      </c>
      <c r="F73" s="114">
        <v>9</v>
      </c>
      <c r="G73" s="114">
        <v>85</v>
      </c>
      <c r="H73" s="114">
        <v>31</v>
      </c>
      <c r="I73" s="140">
        <v>32</v>
      </c>
      <c r="J73" s="115">
        <v>21</v>
      </c>
      <c r="K73" s="116">
        <v>65.625</v>
      </c>
    </row>
    <row r="74" spans="1:11" ht="14.1" customHeight="1" x14ac:dyDescent="0.2">
      <c r="A74" s="306" t="s">
        <v>311</v>
      </c>
      <c r="B74" s="307" t="s">
        <v>312</v>
      </c>
      <c r="C74" s="308"/>
      <c r="D74" s="113">
        <v>0.19471036832711341</v>
      </c>
      <c r="E74" s="115">
        <v>12</v>
      </c>
      <c r="F74" s="114">
        <v>6</v>
      </c>
      <c r="G74" s="114">
        <v>25</v>
      </c>
      <c r="H74" s="114">
        <v>6</v>
      </c>
      <c r="I74" s="140">
        <v>7</v>
      </c>
      <c r="J74" s="115">
        <v>5</v>
      </c>
      <c r="K74" s="116">
        <v>71.428571428571431</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v>0.79506733733571311</v>
      </c>
      <c r="E76" s="115">
        <v>49</v>
      </c>
      <c r="F76" s="114">
        <v>48</v>
      </c>
      <c r="G76" s="114">
        <v>238</v>
      </c>
      <c r="H76" s="114">
        <v>64</v>
      </c>
      <c r="I76" s="140">
        <v>53</v>
      </c>
      <c r="J76" s="115">
        <v>-4</v>
      </c>
      <c r="K76" s="116">
        <v>-7.5471698113207548</v>
      </c>
    </row>
    <row r="77" spans="1:11" ht="14.1" customHeight="1" x14ac:dyDescent="0.2">
      <c r="A77" s="306">
        <v>92</v>
      </c>
      <c r="B77" s="307" t="s">
        <v>316</v>
      </c>
      <c r="C77" s="308"/>
      <c r="D77" s="113">
        <v>0.51922764887230244</v>
      </c>
      <c r="E77" s="115">
        <v>32</v>
      </c>
      <c r="F77" s="114">
        <v>28</v>
      </c>
      <c r="G77" s="114">
        <v>40</v>
      </c>
      <c r="H77" s="114">
        <v>20</v>
      </c>
      <c r="I77" s="140">
        <v>26</v>
      </c>
      <c r="J77" s="115">
        <v>6</v>
      </c>
      <c r="K77" s="116">
        <v>23.076923076923077</v>
      </c>
    </row>
    <row r="78" spans="1:11" ht="14.1" customHeight="1" x14ac:dyDescent="0.2">
      <c r="A78" s="306">
        <v>93</v>
      </c>
      <c r="B78" s="307" t="s">
        <v>317</v>
      </c>
      <c r="C78" s="308"/>
      <c r="D78" s="113">
        <v>0.21093623235437287</v>
      </c>
      <c r="E78" s="115">
        <v>13</v>
      </c>
      <c r="F78" s="114">
        <v>6</v>
      </c>
      <c r="G78" s="114">
        <v>37</v>
      </c>
      <c r="H78" s="114">
        <v>12</v>
      </c>
      <c r="I78" s="140">
        <v>22</v>
      </c>
      <c r="J78" s="115">
        <v>-9</v>
      </c>
      <c r="K78" s="116">
        <v>-40.909090909090907</v>
      </c>
    </row>
    <row r="79" spans="1:11" ht="14.1" customHeight="1" x14ac:dyDescent="0.2">
      <c r="A79" s="306">
        <v>94</v>
      </c>
      <c r="B79" s="307" t="s">
        <v>318</v>
      </c>
      <c r="C79" s="308"/>
      <c r="D79" s="113">
        <v>0.25961382443615122</v>
      </c>
      <c r="E79" s="115">
        <v>16</v>
      </c>
      <c r="F79" s="114">
        <v>32</v>
      </c>
      <c r="G79" s="114">
        <v>17</v>
      </c>
      <c r="H79" s="114">
        <v>5</v>
      </c>
      <c r="I79" s="140">
        <v>14</v>
      </c>
      <c r="J79" s="115">
        <v>2</v>
      </c>
      <c r="K79" s="116">
        <v>14.285714285714286</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t="s">
        <v>513</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48978</v>
      </c>
      <c r="C10" s="114">
        <v>25401</v>
      </c>
      <c r="D10" s="114">
        <v>23577</v>
      </c>
      <c r="E10" s="114">
        <v>37036</v>
      </c>
      <c r="F10" s="114">
        <v>10577</v>
      </c>
      <c r="G10" s="114">
        <v>8231</v>
      </c>
      <c r="H10" s="114">
        <v>11567</v>
      </c>
      <c r="I10" s="115">
        <v>15548</v>
      </c>
      <c r="J10" s="114">
        <v>11037</v>
      </c>
      <c r="K10" s="114">
        <v>4511</v>
      </c>
      <c r="L10" s="423">
        <v>5436</v>
      </c>
      <c r="M10" s="424">
        <v>5258</v>
      </c>
    </row>
    <row r="11" spans="1:13" ht="11.1" customHeight="1" x14ac:dyDescent="0.2">
      <c r="A11" s="422" t="s">
        <v>387</v>
      </c>
      <c r="B11" s="115">
        <v>51738</v>
      </c>
      <c r="C11" s="114">
        <v>26993</v>
      </c>
      <c r="D11" s="114">
        <v>24745</v>
      </c>
      <c r="E11" s="114">
        <v>39454</v>
      </c>
      <c r="F11" s="114">
        <v>11007</v>
      </c>
      <c r="G11" s="114">
        <v>8370</v>
      </c>
      <c r="H11" s="114">
        <v>12307</v>
      </c>
      <c r="I11" s="115">
        <v>16525</v>
      </c>
      <c r="J11" s="114">
        <v>11491</v>
      </c>
      <c r="K11" s="114">
        <v>5034</v>
      </c>
      <c r="L11" s="423">
        <v>6233</v>
      </c>
      <c r="M11" s="424">
        <v>3650</v>
      </c>
    </row>
    <row r="12" spans="1:13" ht="11.1" customHeight="1" x14ac:dyDescent="0.2">
      <c r="A12" s="422" t="s">
        <v>388</v>
      </c>
      <c r="B12" s="115">
        <v>52611</v>
      </c>
      <c r="C12" s="114">
        <v>27504</v>
      </c>
      <c r="D12" s="114">
        <v>25107</v>
      </c>
      <c r="E12" s="114">
        <v>40153</v>
      </c>
      <c r="F12" s="114">
        <v>11146</v>
      </c>
      <c r="G12" s="114">
        <v>9190</v>
      </c>
      <c r="H12" s="114">
        <v>12522</v>
      </c>
      <c r="I12" s="115">
        <v>16789</v>
      </c>
      <c r="J12" s="114">
        <v>11559</v>
      </c>
      <c r="K12" s="114">
        <v>5230</v>
      </c>
      <c r="L12" s="423">
        <v>6465</v>
      </c>
      <c r="M12" s="424">
        <v>5795</v>
      </c>
    </row>
    <row r="13" spans="1:13" s="110" customFormat="1" ht="11.1" customHeight="1" x14ac:dyDescent="0.2">
      <c r="A13" s="422" t="s">
        <v>389</v>
      </c>
      <c r="B13" s="115">
        <v>49456</v>
      </c>
      <c r="C13" s="114">
        <v>25827</v>
      </c>
      <c r="D13" s="114">
        <v>23629</v>
      </c>
      <c r="E13" s="114">
        <v>37277</v>
      </c>
      <c r="F13" s="114">
        <v>10873</v>
      </c>
      <c r="G13" s="114">
        <v>8449</v>
      </c>
      <c r="H13" s="114">
        <v>12011</v>
      </c>
      <c r="I13" s="115">
        <v>15932</v>
      </c>
      <c r="J13" s="114">
        <v>11225</v>
      </c>
      <c r="K13" s="114">
        <v>4707</v>
      </c>
      <c r="L13" s="423">
        <v>3429</v>
      </c>
      <c r="M13" s="424">
        <v>6644</v>
      </c>
    </row>
    <row r="14" spans="1:13" ht="15" customHeight="1" x14ac:dyDescent="0.2">
      <c r="A14" s="422" t="s">
        <v>390</v>
      </c>
      <c r="B14" s="115">
        <v>49392</v>
      </c>
      <c r="C14" s="114">
        <v>25761</v>
      </c>
      <c r="D14" s="114">
        <v>23631</v>
      </c>
      <c r="E14" s="114">
        <v>35914</v>
      </c>
      <c r="F14" s="114">
        <v>12605</v>
      </c>
      <c r="G14" s="114">
        <v>8117</v>
      </c>
      <c r="H14" s="114">
        <v>12204</v>
      </c>
      <c r="I14" s="115">
        <v>15827</v>
      </c>
      <c r="J14" s="114">
        <v>11213</v>
      </c>
      <c r="K14" s="114">
        <v>4614</v>
      </c>
      <c r="L14" s="423">
        <v>5213</v>
      </c>
      <c r="M14" s="424">
        <v>5304</v>
      </c>
    </row>
    <row r="15" spans="1:13" ht="11.1" customHeight="1" x14ac:dyDescent="0.2">
      <c r="A15" s="422" t="s">
        <v>387</v>
      </c>
      <c r="B15" s="115">
        <v>52500</v>
      </c>
      <c r="C15" s="114">
        <v>27456</v>
      </c>
      <c r="D15" s="114">
        <v>25044</v>
      </c>
      <c r="E15" s="114">
        <v>37803</v>
      </c>
      <c r="F15" s="114">
        <v>13858</v>
      </c>
      <c r="G15" s="114">
        <v>8375</v>
      </c>
      <c r="H15" s="114">
        <v>13145</v>
      </c>
      <c r="I15" s="115">
        <v>16939</v>
      </c>
      <c r="J15" s="114">
        <v>11623</v>
      </c>
      <c r="K15" s="114">
        <v>5316</v>
      </c>
      <c r="L15" s="423">
        <v>7078</v>
      </c>
      <c r="M15" s="424">
        <v>3992</v>
      </c>
    </row>
    <row r="16" spans="1:13" ht="11.1" customHeight="1" x14ac:dyDescent="0.2">
      <c r="A16" s="422" t="s">
        <v>388</v>
      </c>
      <c r="B16" s="115">
        <v>53527</v>
      </c>
      <c r="C16" s="114">
        <v>28046</v>
      </c>
      <c r="D16" s="114">
        <v>25481</v>
      </c>
      <c r="E16" s="114">
        <v>39248</v>
      </c>
      <c r="F16" s="114">
        <v>14172</v>
      </c>
      <c r="G16" s="114">
        <v>9171</v>
      </c>
      <c r="H16" s="114">
        <v>13382</v>
      </c>
      <c r="I16" s="115">
        <v>17162</v>
      </c>
      <c r="J16" s="114">
        <v>11549</v>
      </c>
      <c r="K16" s="114">
        <v>5613</v>
      </c>
      <c r="L16" s="423">
        <v>6381</v>
      </c>
      <c r="M16" s="424">
        <v>5496</v>
      </c>
    </row>
    <row r="17" spans="1:13" s="110" customFormat="1" ht="11.1" customHeight="1" x14ac:dyDescent="0.2">
      <c r="A17" s="422" t="s">
        <v>389</v>
      </c>
      <c r="B17" s="115">
        <v>50708</v>
      </c>
      <c r="C17" s="114">
        <v>26609</v>
      </c>
      <c r="D17" s="114">
        <v>24099</v>
      </c>
      <c r="E17" s="114">
        <v>37372</v>
      </c>
      <c r="F17" s="114">
        <v>13272</v>
      </c>
      <c r="G17" s="114">
        <v>8556</v>
      </c>
      <c r="H17" s="114">
        <v>12891</v>
      </c>
      <c r="I17" s="115">
        <v>16375</v>
      </c>
      <c r="J17" s="114">
        <v>11275</v>
      </c>
      <c r="K17" s="114">
        <v>5100</v>
      </c>
      <c r="L17" s="423">
        <v>3538</v>
      </c>
      <c r="M17" s="424">
        <v>6473</v>
      </c>
    </row>
    <row r="18" spans="1:13" ht="15" customHeight="1" x14ac:dyDescent="0.2">
      <c r="A18" s="422" t="s">
        <v>391</v>
      </c>
      <c r="B18" s="115">
        <v>51023</v>
      </c>
      <c r="C18" s="114">
        <v>26728</v>
      </c>
      <c r="D18" s="114">
        <v>24295</v>
      </c>
      <c r="E18" s="114">
        <v>37334</v>
      </c>
      <c r="F18" s="114">
        <v>13632</v>
      </c>
      <c r="G18" s="114">
        <v>8230</v>
      </c>
      <c r="H18" s="114">
        <v>13194</v>
      </c>
      <c r="I18" s="115">
        <v>16073</v>
      </c>
      <c r="J18" s="114">
        <v>11117</v>
      </c>
      <c r="K18" s="114">
        <v>4956</v>
      </c>
      <c r="L18" s="423">
        <v>5874</v>
      </c>
      <c r="M18" s="424">
        <v>5583</v>
      </c>
    </row>
    <row r="19" spans="1:13" ht="11.1" customHeight="1" x14ac:dyDescent="0.2">
      <c r="A19" s="422" t="s">
        <v>387</v>
      </c>
      <c r="B19" s="115">
        <v>53548</v>
      </c>
      <c r="C19" s="114">
        <v>27993</v>
      </c>
      <c r="D19" s="114">
        <v>25555</v>
      </c>
      <c r="E19" s="114">
        <v>38759</v>
      </c>
      <c r="F19" s="114">
        <v>14723</v>
      </c>
      <c r="G19" s="114">
        <v>8292</v>
      </c>
      <c r="H19" s="114">
        <v>14004</v>
      </c>
      <c r="I19" s="115">
        <v>17255</v>
      </c>
      <c r="J19" s="114">
        <v>11609</v>
      </c>
      <c r="K19" s="114">
        <v>5646</v>
      </c>
      <c r="L19" s="423">
        <v>6489</v>
      </c>
      <c r="M19" s="424">
        <v>3988</v>
      </c>
    </row>
    <row r="20" spans="1:13" ht="11.1" customHeight="1" x14ac:dyDescent="0.2">
      <c r="A20" s="422" t="s">
        <v>388</v>
      </c>
      <c r="B20" s="115">
        <v>54561</v>
      </c>
      <c r="C20" s="114">
        <v>28517</v>
      </c>
      <c r="D20" s="114">
        <v>26044</v>
      </c>
      <c r="E20" s="114">
        <v>39626</v>
      </c>
      <c r="F20" s="114">
        <v>14908</v>
      </c>
      <c r="G20" s="114">
        <v>9047</v>
      </c>
      <c r="H20" s="114">
        <v>14212</v>
      </c>
      <c r="I20" s="115">
        <v>17366</v>
      </c>
      <c r="J20" s="114">
        <v>11532</v>
      </c>
      <c r="K20" s="114">
        <v>5834</v>
      </c>
      <c r="L20" s="423">
        <v>6187</v>
      </c>
      <c r="M20" s="424">
        <v>5369</v>
      </c>
    </row>
    <row r="21" spans="1:13" s="110" customFormat="1" ht="11.1" customHeight="1" x14ac:dyDescent="0.2">
      <c r="A21" s="422" t="s">
        <v>389</v>
      </c>
      <c r="B21" s="115">
        <v>51515</v>
      </c>
      <c r="C21" s="114">
        <v>26919</v>
      </c>
      <c r="D21" s="114">
        <v>24596</v>
      </c>
      <c r="E21" s="114">
        <v>37653</v>
      </c>
      <c r="F21" s="114">
        <v>13836</v>
      </c>
      <c r="G21" s="114">
        <v>8352</v>
      </c>
      <c r="H21" s="114">
        <v>13668</v>
      </c>
      <c r="I21" s="115">
        <v>16542</v>
      </c>
      <c r="J21" s="114">
        <v>11303</v>
      </c>
      <c r="K21" s="114">
        <v>5239</v>
      </c>
      <c r="L21" s="423">
        <v>3368</v>
      </c>
      <c r="M21" s="424">
        <v>6607</v>
      </c>
    </row>
    <row r="22" spans="1:13" ht="15" customHeight="1" x14ac:dyDescent="0.2">
      <c r="A22" s="422" t="s">
        <v>392</v>
      </c>
      <c r="B22" s="115">
        <v>52292</v>
      </c>
      <c r="C22" s="114">
        <v>27135</v>
      </c>
      <c r="D22" s="114">
        <v>25157</v>
      </c>
      <c r="E22" s="114">
        <v>37973</v>
      </c>
      <c r="F22" s="114">
        <v>13987</v>
      </c>
      <c r="G22" s="114">
        <v>8141</v>
      </c>
      <c r="H22" s="114">
        <v>14108</v>
      </c>
      <c r="I22" s="115">
        <v>16406</v>
      </c>
      <c r="J22" s="114">
        <v>11159</v>
      </c>
      <c r="K22" s="114">
        <v>5247</v>
      </c>
      <c r="L22" s="423">
        <v>5901</v>
      </c>
      <c r="M22" s="424">
        <v>5235</v>
      </c>
    </row>
    <row r="23" spans="1:13" ht="11.1" customHeight="1" x14ac:dyDescent="0.2">
      <c r="A23" s="422" t="s">
        <v>387</v>
      </c>
      <c r="B23" s="115">
        <v>54322</v>
      </c>
      <c r="C23" s="114">
        <v>28236</v>
      </c>
      <c r="D23" s="114">
        <v>26086</v>
      </c>
      <c r="E23" s="114">
        <v>39412</v>
      </c>
      <c r="F23" s="114">
        <v>14643</v>
      </c>
      <c r="G23" s="114">
        <v>8113</v>
      </c>
      <c r="H23" s="114">
        <v>14805</v>
      </c>
      <c r="I23" s="115">
        <v>17470</v>
      </c>
      <c r="J23" s="114">
        <v>11622</v>
      </c>
      <c r="K23" s="114">
        <v>5848</v>
      </c>
      <c r="L23" s="423">
        <v>5981</v>
      </c>
      <c r="M23" s="424">
        <v>3957</v>
      </c>
    </row>
    <row r="24" spans="1:13" ht="11.1" customHeight="1" x14ac:dyDescent="0.2">
      <c r="A24" s="422" t="s">
        <v>388</v>
      </c>
      <c r="B24" s="115">
        <v>55574</v>
      </c>
      <c r="C24" s="114">
        <v>28959</v>
      </c>
      <c r="D24" s="114">
        <v>26615</v>
      </c>
      <c r="E24" s="114">
        <v>39474</v>
      </c>
      <c r="F24" s="114">
        <v>14795</v>
      </c>
      <c r="G24" s="114">
        <v>8930</v>
      </c>
      <c r="H24" s="114">
        <v>15265</v>
      </c>
      <c r="I24" s="115">
        <v>17611</v>
      </c>
      <c r="J24" s="114">
        <v>11632</v>
      </c>
      <c r="K24" s="114">
        <v>5979</v>
      </c>
      <c r="L24" s="423">
        <v>6434</v>
      </c>
      <c r="M24" s="424">
        <v>5683</v>
      </c>
    </row>
    <row r="25" spans="1:13" s="110" customFormat="1" ht="11.1" customHeight="1" x14ac:dyDescent="0.2">
      <c r="A25" s="422" t="s">
        <v>389</v>
      </c>
      <c r="B25" s="115">
        <v>52582</v>
      </c>
      <c r="C25" s="114">
        <v>27376</v>
      </c>
      <c r="D25" s="114">
        <v>25206</v>
      </c>
      <c r="E25" s="114">
        <v>37036</v>
      </c>
      <c r="F25" s="114">
        <v>14261</v>
      </c>
      <c r="G25" s="114">
        <v>8207</v>
      </c>
      <c r="H25" s="114">
        <v>14687</v>
      </c>
      <c r="I25" s="115">
        <v>16705</v>
      </c>
      <c r="J25" s="114">
        <v>11323</v>
      </c>
      <c r="K25" s="114">
        <v>5382</v>
      </c>
      <c r="L25" s="423">
        <v>3604</v>
      </c>
      <c r="M25" s="424">
        <v>6675</v>
      </c>
    </row>
    <row r="26" spans="1:13" ht="15" customHeight="1" x14ac:dyDescent="0.2">
      <c r="A26" s="422" t="s">
        <v>393</v>
      </c>
      <c r="B26" s="115">
        <v>52344</v>
      </c>
      <c r="C26" s="114">
        <v>27071</v>
      </c>
      <c r="D26" s="114">
        <v>25273</v>
      </c>
      <c r="E26" s="114">
        <v>36688</v>
      </c>
      <c r="F26" s="114">
        <v>14400</v>
      </c>
      <c r="G26" s="114">
        <v>7857</v>
      </c>
      <c r="H26" s="114">
        <v>14859</v>
      </c>
      <c r="I26" s="115">
        <v>16511</v>
      </c>
      <c r="J26" s="114">
        <v>11165</v>
      </c>
      <c r="K26" s="114">
        <v>5346</v>
      </c>
      <c r="L26" s="423">
        <v>5621</v>
      </c>
      <c r="M26" s="424">
        <v>5558</v>
      </c>
    </row>
    <row r="27" spans="1:13" ht="11.1" customHeight="1" x14ac:dyDescent="0.2">
      <c r="A27" s="422" t="s">
        <v>387</v>
      </c>
      <c r="B27" s="115">
        <v>55099</v>
      </c>
      <c r="C27" s="114">
        <v>28575</v>
      </c>
      <c r="D27" s="114">
        <v>26524</v>
      </c>
      <c r="E27" s="114">
        <v>38638</v>
      </c>
      <c r="F27" s="114">
        <v>15233</v>
      </c>
      <c r="G27" s="114">
        <v>8020</v>
      </c>
      <c r="H27" s="114">
        <v>15779</v>
      </c>
      <c r="I27" s="115">
        <v>17672</v>
      </c>
      <c r="J27" s="114">
        <v>11670</v>
      </c>
      <c r="K27" s="114">
        <v>6002</v>
      </c>
      <c r="L27" s="423">
        <v>6381</v>
      </c>
      <c r="M27" s="424">
        <v>3861</v>
      </c>
    </row>
    <row r="28" spans="1:13" ht="11.1" customHeight="1" x14ac:dyDescent="0.2">
      <c r="A28" s="422" t="s">
        <v>388</v>
      </c>
      <c r="B28" s="115">
        <v>56066</v>
      </c>
      <c r="C28" s="114">
        <v>29119</v>
      </c>
      <c r="D28" s="114">
        <v>26947</v>
      </c>
      <c r="E28" s="114">
        <v>40463</v>
      </c>
      <c r="F28" s="114">
        <v>15527</v>
      </c>
      <c r="G28" s="114">
        <v>8752</v>
      </c>
      <c r="H28" s="114">
        <v>16033</v>
      </c>
      <c r="I28" s="115">
        <v>17873</v>
      </c>
      <c r="J28" s="114">
        <v>11630</v>
      </c>
      <c r="K28" s="114">
        <v>6243</v>
      </c>
      <c r="L28" s="423">
        <v>6667</v>
      </c>
      <c r="M28" s="424">
        <v>5908</v>
      </c>
    </row>
    <row r="29" spans="1:13" s="110" customFormat="1" ht="11.1" customHeight="1" x14ac:dyDescent="0.2">
      <c r="A29" s="422" t="s">
        <v>389</v>
      </c>
      <c r="B29" s="115">
        <v>52981</v>
      </c>
      <c r="C29" s="114">
        <v>27506</v>
      </c>
      <c r="D29" s="114">
        <v>25475</v>
      </c>
      <c r="E29" s="114">
        <v>38086</v>
      </c>
      <c r="F29" s="114">
        <v>14874</v>
      </c>
      <c r="G29" s="114">
        <v>8061</v>
      </c>
      <c r="H29" s="114">
        <v>15463</v>
      </c>
      <c r="I29" s="115">
        <v>16977</v>
      </c>
      <c r="J29" s="114">
        <v>11413</v>
      </c>
      <c r="K29" s="114">
        <v>5564</v>
      </c>
      <c r="L29" s="423">
        <v>3409</v>
      </c>
      <c r="M29" s="424">
        <v>6525</v>
      </c>
    </row>
    <row r="30" spans="1:13" ht="15" customHeight="1" x14ac:dyDescent="0.2">
      <c r="A30" s="422" t="s">
        <v>394</v>
      </c>
      <c r="B30" s="115">
        <v>53852</v>
      </c>
      <c r="C30" s="114">
        <v>27836</v>
      </c>
      <c r="D30" s="114">
        <v>26016</v>
      </c>
      <c r="E30" s="114">
        <v>38442</v>
      </c>
      <c r="F30" s="114">
        <v>15395</v>
      </c>
      <c r="G30" s="114">
        <v>7870</v>
      </c>
      <c r="H30" s="114">
        <v>15931</v>
      </c>
      <c r="I30" s="115">
        <v>16347</v>
      </c>
      <c r="J30" s="114">
        <v>10867</v>
      </c>
      <c r="K30" s="114">
        <v>5480</v>
      </c>
      <c r="L30" s="423">
        <v>6648</v>
      </c>
      <c r="M30" s="424">
        <v>5735</v>
      </c>
    </row>
    <row r="31" spans="1:13" ht="11.1" customHeight="1" x14ac:dyDescent="0.2">
      <c r="A31" s="422" t="s">
        <v>387</v>
      </c>
      <c r="B31" s="115">
        <v>56223</v>
      </c>
      <c r="C31" s="114">
        <v>29077</v>
      </c>
      <c r="D31" s="114">
        <v>27146</v>
      </c>
      <c r="E31" s="114">
        <v>40012</v>
      </c>
      <c r="F31" s="114">
        <v>16196</v>
      </c>
      <c r="G31" s="114">
        <v>8048</v>
      </c>
      <c r="H31" s="114">
        <v>16701</v>
      </c>
      <c r="I31" s="115">
        <v>17390</v>
      </c>
      <c r="J31" s="114">
        <v>11204</v>
      </c>
      <c r="K31" s="114">
        <v>6186</v>
      </c>
      <c r="L31" s="423">
        <v>6023</v>
      </c>
      <c r="M31" s="424">
        <v>3738</v>
      </c>
    </row>
    <row r="32" spans="1:13" ht="11.1" customHeight="1" x14ac:dyDescent="0.2">
      <c r="A32" s="422" t="s">
        <v>388</v>
      </c>
      <c r="B32" s="115">
        <v>57293</v>
      </c>
      <c r="C32" s="114">
        <v>29546</v>
      </c>
      <c r="D32" s="114">
        <v>27747</v>
      </c>
      <c r="E32" s="114">
        <v>40886</v>
      </c>
      <c r="F32" s="114">
        <v>16400</v>
      </c>
      <c r="G32" s="114">
        <v>8708</v>
      </c>
      <c r="H32" s="114">
        <v>16982</v>
      </c>
      <c r="I32" s="115">
        <v>17710</v>
      </c>
      <c r="J32" s="114">
        <v>11208</v>
      </c>
      <c r="K32" s="114">
        <v>6502</v>
      </c>
      <c r="L32" s="423">
        <v>6903</v>
      </c>
      <c r="M32" s="424">
        <v>6023</v>
      </c>
    </row>
    <row r="33" spans="1:13" s="110" customFormat="1" ht="11.1" customHeight="1" x14ac:dyDescent="0.2">
      <c r="A33" s="422" t="s">
        <v>389</v>
      </c>
      <c r="B33" s="115">
        <v>54767</v>
      </c>
      <c r="C33" s="114">
        <v>28195</v>
      </c>
      <c r="D33" s="114">
        <v>26572</v>
      </c>
      <c r="E33" s="114">
        <v>38927</v>
      </c>
      <c r="F33" s="114">
        <v>15837</v>
      </c>
      <c r="G33" s="114">
        <v>8076</v>
      </c>
      <c r="H33" s="114">
        <v>16604</v>
      </c>
      <c r="I33" s="115">
        <v>16772</v>
      </c>
      <c r="J33" s="114">
        <v>10909</v>
      </c>
      <c r="K33" s="114">
        <v>5863</v>
      </c>
      <c r="L33" s="423">
        <v>3706</v>
      </c>
      <c r="M33" s="424">
        <v>6371</v>
      </c>
    </row>
    <row r="34" spans="1:13" ht="15" customHeight="1" x14ac:dyDescent="0.2">
      <c r="A34" s="422" t="s">
        <v>395</v>
      </c>
      <c r="B34" s="115">
        <v>55879</v>
      </c>
      <c r="C34" s="114">
        <v>28730</v>
      </c>
      <c r="D34" s="114">
        <v>27149</v>
      </c>
      <c r="E34" s="114">
        <v>39572</v>
      </c>
      <c r="F34" s="114">
        <v>16306</v>
      </c>
      <c r="G34" s="114">
        <v>7965</v>
      </c>
      <c r="H34" s="114">
        <v>17283</v>
      </c>
      <c r="I34" s="115">
        <v>16712</v>
      </c>
      <c r="J34" s="114">
        <v>10805</v>
      </c>
      <c r="K34" s="114">
        <v>5907</v>
      </c>
      <c r="L34" s="423">
        <v>6542</v>
      </c>
      <c r="M34" s="424">
        <v>5456</v>
      </c>
    </row>
    <row r="35" spans="1:13" ht="11.1" customHeight="1" x14ac:dyDescent="0.2">
      <c r="A35" s="422" t="s">
        <v>387</v>
      </c>
      <c r="B35" s="115">
        <v>57758</v>
      </c>
      <c r="C35" s="114">
        <v>29765</v>
      </c>
      <c r="D35" s="114">
        <v>27993</v>
      </c>
      <c r="E35" s="114">
        <v>40833</v>
      </c>
      <c r="F35" s="114">
        <v>16925</v>
      </c>
      <c r="G35" s="114">
        <v>8017</v>
      </c>
      <c r="H35" s="114">
        <v>17954</v>
      </c>
      <c r="I35" s="115">
        <v>17598</v>
      </c>
      <c r="J35" s="114">
        <v>11089</v>
      </c>
      <c r="K35" s="114">
        <v>6509</v>
      </c>
      <c r="L35" s="423">
        <v>5807</v>
      </c>
      <c r="M35" s="424">
        <v>3990</v>
      </c>
    </row>
    <row r="36" spans="1:13" ht="11.1" customHeight="1" x14ac:dyDescent="0.2">
      <c r="A36" s="422" t="s">
        <v>388</v>
      </c>
      <c r="B36" s="115">
        <v>58842</v>
      </c>
      <c r="C36" s="114">
        <v>30306</v>
      </c>
      <c r="D36" s="114">
        <v>28536</v>
      </c>
      <c r="E36" s="114">
        <v>41630</v>
      </c>
      <c r="F36" s="114">
        <v>17212</v>
      </c>
      <c r="G36" s="114">
        <v>8701</v>
      </c>
      <c r="H36" s="114">
        <v>18241</v>
      </c>
      <c r="I36" s="115">
        <v>17671</v>
      </c>
      <c r="J36" s="114">
        <v>10913</v>
      </c>
      <c r="K36" s="114">
        <v>6758</v>
      </c>
      <c r="L36" s="423">
        <v>6684</v>
      </c>
      <c r="M36" s="424">
        <v>5878</v>
      </c>
    </row>
    <row r="37" spans="1:13" s="110" customFormat="1" ht="11.1" customHeight="1" x14ac:dyDescent="0.2">
      <c r="A37" s="422" t="s">
        <v>389</v>
      </c>
      <c r="B37" s="115">
        <v>56277</v>
      </c>
      <c r="C37" s="114">
        <v>28944</v>
      </c>
      <c r="D37" s="114">
        <v>27333</v>
      </c>
      <c r="E37" s="114">
        <v>39656</v>
      </c>
      <c r="F37" s="114">
        <v>16621</v>
      </c>
      <c r="G37" s="114">
        <v>8130</v>
      </c>
      <c r="H37" s="114">
        <v>17788</v>
      </c>
      <c r="I37" s="115">
        <v>16968</v>
      </c>
      <c r="J37" s="114">
        <v>10702</v>
      </c>
      <c r="K37" s="114">
        <v>6266</v>
      </c>
      <c r="L37" s="423">
        <v>3706</v>
      </c>
      <c r="M37" s="424">
        <v>6287</v>
      </c>
    </row>
    <row r="38" spans="1:13" ht="15" customHeight="1" x14ac:dyDescent="0.2">
      <c r="A38" s="425" t="s">
        <v>396</v>
      </c>
      <c r="B38" s="115">
        <v>56785</v>
      </c>
      <c r="C38" s="114">
        <v>29160</v>
      </c>
      <c r="D38" s="114">
        <v>27625</v>
      </c>
      <c r="E38" s="114">
        <v>39843</v>
      </c>
      <c r="F38" s="114">
        <v>16942</v>
      </c>
      <c r="G38" s="114">
        <v>7902</v>
      </c>
      <c r="H38" s="114">
        <v>18226</v>
      </c>
      <c r="I38" s="115">
        <v>16600</v>
      </c>
      <c r="J38" s="114">
        <v>10454</v>
      </c>
      <c r="K38" s="114">
        <v>6146</v>
      </c>
      <c r="L38" s="423">
        <v>6147</v>
      </c>
      <c r="M38" s="424">
        <v>5745</v>
      </c>
    </row>
    <row r="39" spans="1:13" ht="11.1" customHeight="1" x14ac:dyDescent="0.2">
      <c r="A39" s="422" t="s">
        <v>387</v>
      </c>
      <c r="B39" s="115">
        <v>59265</v>
      </c>
      <c r="C39" s="114">
        <v>30475</v>
      </c>
      <c r="D39" s="114">
        <v>28790</v>
      </c>
      <c r="E39" s="114">
        <v>41453</v>
      </c>
      <c r="F39" s="114">
        <v>17812</v>
      </c>
      <c r="G39" s="114">
        <v>8118</v>
      </c>
      <c r="H39" s="114">
        <v>19117</v>
      </c>
      <c r="I39" s="115">
        <v>17812</v>
      </c>
      <c r="J39" s="114">
        <v>10911</v>
      </c>
      <c r="K39" s="114">
        <v>6901</v>
      </c>
      <c r="L39" s="423">
        <v>6472</v>
      </c>
      <c r="M39" s="424">
        <v>3988</v>
      </c>
    </row>
    <row r="40" spans="1:13" ht="11.1" customHeight="1" x14ac:dyDescent="0.2">
      <c r="A40" s="425" t="s">
        <v>388</v>
      </c>
      <c r="B40" s="115">
        <v>60182</v>
      </c>
      <c r="C40" s="114">
        <v>30958</v>
      </c>
      <c r="D40" s="114">
        <v>29224</v>
      </c>
      <c r="E40" s="114">
        <v>42153</v>
      </c>
      <c r="F40" s="114">
        <v>18029</v>
      </c>
      <c r="G40" s="114">
        <v>8745</v>
      </c>
      <c r="H40" s="114">
        <v>19383</v>
      </c>
      <c r="I40" s="115">
        <v>18033</v>
      </c>
      <c r="J40" s="114">
        <v>10808</v>
      </c>
      <c r="K40" s="114">
        <v>7225</v>
      </c>
      <c r="L40" s="423">
        <v>7257</v>
      </c>
      <c r="M40" s="424">
        <v>6508</v>
      </c>
    </row>
    <row r="41" spans="1:13" s="110" customFormat="1" ht="11.1" customHeight="1" x14ac:dyDescent="0.2">
      <c r="A41" s="422" t="s">
        <v>389</v>
      </c>
      <c r="B41" s="115">
        <v>57847</v>
      </c>
      <c r="C41" s="114">
        <v>29675</v>
      </c>
      <c r="D41" s="114">
        <v>28172</v>
      </c>
      <c r="E41" s="114">
        <v>40374</v>
      </c>
      <c r="F41" s="114">
        <v>17473</v>
      </c>
      <c r="G41" s="114">
        <v>8221</v>
      </c>
      <c r="H41" s="114">
        <v>18973</v>
      </c>
      <c r="I41" s="115">
        <v>17229</v>
      </c>
      <c r="J41" s="114">
        <v>10615</v>
      </c>
      <c r="K41" s="114">
        <v>6614</v>
      </c>
      <c r="L41" s="423">
        <v>4155</v>
      </c>
      <c r="M41" s="424">
        <v>6582</v>
      </c>
    </row>
    <row r="42" spans="1:13" ht="15" customHeight="1" x14ac:dyDescent="0.2">
      <c r="A42" s="422" t="s">
        <v>397</v>
      </c>
      <c r="B42" s="115">
        <v>58709</v>
      </c>
      <c r="C42" s="114">
        <v>30136</v>
      </c>
      <c r="D42" s="114">
        <v>28573</v>
      </c>
      <c r="E42" s="114">
        <v>40911</v>
      </c>
      <c r="F42" s="114">
        <v>17798</v>
      </c>
      <c r="G42" s="114">
        <v>8035</v>
      </c>
      <c r="H42" s="114">
        <v>19477</v>
      </c>
      <c r="I42" s="115">
        <v>17117</v>
      </c>
      <c r="J42" s="114">
        <v>10389</v>
      </c>
      <c r="K42" s="114">
        <v>6728</v>
      </c>
      <c r="L42" s="423">
        <v>6889</v>
      </c>
      <c r="M42" s="424">
        <v>5994</v>
      </c>
    </row>
    <row r="43" spans="1:13" ht="11.1" customHeight="1" x14ac:dyDescent="0.2">
      <c r="A43" s="422" t="s">
        <v>387</v>
      </c>
      <c r="B43" s="115">
        <v>60338</v>
      </c>
      <c r="C43" s="114">
        <v>30967</v>
      </c>
      <c r="D43" s="114">
        <v>29371</v>
      </c>
      <c r="E43" s="114">
        <v>41863</v>
      </c>
      <c r="F43" s="114">
        <v>18475</v>
      </c>
      <c r="G43" s="114">
        <v>8015</v>
      </c>
      <c r="H43" s="114">
        <v>20184</v>
      </c>
      <c r="I43" s="115">
        <v>18154</v>
      </c>
      <c r="J43" s="114">
        <v>10736</v>
      </c>
      <c r="K43" s="114">
        <v>7418</v>
      </c>
      <c r="L43" s="423">
        <v>6163</v>
      </c>
      <c r="M43" s="424">
        <v>4661</v>
      </c>
    </row>
    <row r="44" spans="1:13" ht="11.1" customHeight="1" x14ac:dyDescent="0.2">
      <c r="A44" s="422" t="s">
        <v>388</v>
      </c>
      <c r="B44" s="115">
        <v>61187</v>
      </c>
      <c r="C44" s="114">
        <v>31369</v>
      </c>
      <c r="D44" s="114">
        <v>29818</v>
      </c>
      <c r="E44" s="114">
        <v>42505</v>
      </c>
      <c r="F44" s="114">
        <v>18682</v>
      </c>
      <c r="G44" s="114">
        <v>8793</v>
      </c>
      <c r="H44" s="114">
        <v>20318</v>
      </c>
      <c r="I44" s="115">
        <v>18219</v>
      </c>
      <c r="J44" s="114">
        <v>10590</v>
      </c>
      <c r="K44" s="114">
        <v>7629</v>
      </c>
      <c r="L44" s="423">
        <v>7312</v>
      </c>
      <c r="M44" s="424">
        <v>6594</v>
      </c>
    </row>
    <row r="45" spans="1:13" s="110" customFormat="1" ht="11.1" customHeight="1" x14ac:dyDescent="0.2">
      <c r="A45" s="422" t="s">
        <v>389</v>
      </c>
      <c r="B45" s="115">
        <v>58713</v>
      </c>
      <c r="C45" s="114">
        <v>30009</v>
      </c>
      <c r="D45" s="114">
        <v>28704</v>
      </c>
      <c r="E45" s="114">
        <v>40586</v>
      </c>
      <c r="F45" s="114">
        <v>18127</v>
      </c>
      <c r="G45" s="114">
        <v>8198</v>
      </c>
      <c r="H45" s="114">
        <v>19735</v>
      </c>
      <c r="I45" s="115">
        <v>17439</v>
      </c>
      <c r="J45" s="114">
        <v>10435</v>
      </c>
      <c r="K45" s="114">
        <v>7004</v>
      </c>
      <c r="L45" s="423">
        <v>3746</v>
      </c>
      <c r="M45" s="424">
        <v>6311</v>
      </c>
    </row>
    <row r="46" spans="1:13" ht="15" customHeight="1" x14ac:dyDescent="0.2">
      <c r="A46" s="422" t="s">
        <v>398</v>
      </c>
      <c r="B46" s="115">
        <v>58930</v>
      </c>
      <c r="C46" s="114">
        <v>29974</v>
      </c>
      <c r="D46" s="114">
        <v>28956</v>
      </c>
      <c r="E46" s="114">
        <v>40537</v>
      </c>
      <c r="F46" s="114">
        <v>18393</v>
      </c>
      <c r="G46" s="114">
        <v>7973</v>
      </c>
      <c r="H46" s="114">
        <v>20043</v>
      </c>
      <c r="I46" s="115">
        <v>17173</v>
      </c>
      <c r="J46" s="114">
        <v>10215</v>
      </c>
      <c r="K46" s="114">
        <v>6958</v>
      </c>
      <c r="L46" s="423">
        <v>6073</v>
      </c>
      <c r="M46" s="424">
        <v>5891</v>
      </c>
    </row>
    <row r="47" spans="1:13" ht="11.1" customHeight="1" x14ac:dyDescent="0.2">
      <c r="A47" s="422" t="s">
        <v>387</v>
      </c>
      <c r="B47" s="115">
        <v>60989</v>
      </c>
      <c r="C47" s="114">
        <v>31122</v>
      </c>
      <c r="D47" s="114">
        <v>29867</v>
      </c>
      <c r="E47" s="114">
        <v>41821</v>
      </c>
      <c r="F47" s="114">
        <v>19168</v>
      </c>
      <c r="G47" s="114">
        <v>7905</v>
      </c>
      <c r="H47" s="114">
        <v>20876</v>
      </c>
      <c r="I47" s="115">
        <v>18437</v>
      </c>
      <c r="J47" s="114">
        <v>10750</v>
      </c>
      <c r="K47" s="114">
        <v>7687</v>
      </c>
      <c r="L47" s="423">
        <v>6677</v>
      </c>
      <c r="M47" s="424">
        <v>4739</v>
      </c>
    </row>
    <row r="48" spans="1:13" ht="11.1" customHeight="1" x14ac:dyDescent="0.2">
      <c r="A48" s="422" t="s">
        <v>388</v>
      </c>
      <c r="B48" s="115">
        <v>62200</v>
      </c>
      <c r="C48" s="114">
        <v>31777</v>
      </c>
      <c r="D48" s="114">
        <v>30423</v>
      </c>
      <c r="E48" s="114">
        <v>42757</v>
      </c>
      <c r="F48" s="114">
        <v>19443</v>
      </c>
      <c r="G48" s="114">
        <v>8788</v>
      </c>
      <c r="H48" s="114">
        <v>21111</v>
      </c>
      <c r="I48" s="115">
        <v>18525</v>
      </c>
      <c r="J48" s="114">
        <v>10554</v>
      </c>
      <c r="K48" s="114">
        <v>7971</v>
      </c>
      <c r="L48" s="423">
        <v>7268</v>
      </c>
      <c r="M48" s="424">
        <v>6267</v>
      </c>
    </row>
    <row r="49" spans="1:17" s="110" customFormat="1" ht="11.1" customHeight="1" x14ac:dyDescent="0.2">
      <c r="A49" s="422" t="s">
        <v>389</v>
      </c>
      <c r="B49" s="115">
        <v>60102</v>
      </c>
      <c r="C49" s="114">
        <v>30574</v>
      </c>
      <c r="D49" s="114">
        <v>29528</v>
      </c>
      <c r="E49" s="114">
        <v>41083</v>
      </c>
      <c r="F49" s="114">
        <v>19019</v>
      </c>
      <c r="G49" s="114">
        <v>8304</v>
      </c>
      <c r="H49" s="114">
        <v>20645</v>
      </c>
      <c r="I49" s="115">
        <v>17799</v>
      </c>
      <c r="J49" s="114">
        <v>10370</v>
      </c>
      <c r="K49" s="114">
        <v>7429</v>
      </c>
      <c r="L49" s="423">
        <v>3816</v>
      </c>
      <c r="M49" s="424">
        <v>6005</v>
      </c>
    </row>
    <row r="50" spans="1:17" ht="15" customHeight="1" x14ac:dyDescent="0.2">
      <c r="A50" s="422" t="s">
        <v>399</v>
      </c>
      <c r="B50" s="143">
        <v>60272</v>
      </c>
      <c r="C50" s="144">
        <v>30736</v>
      </c>
      <c r="D50" s="144">
        <v>29536</v>
      </c>
      <c r="E50" s="144">
        <v>41111</v>
      </c>
      <c r="F50" s="144">
        <v>19161</v>
      </c>
      <c r="G50" s="144">
        <v>8039</v>
      </c>
      <c r="H50" s="144">
        <v>20973</v>
      </c>
      <c r="I50" s="143">
        <v>16727</v>
      </c>
      <c r="J50" s="144">
        <v>9783</v>
      </c>
      <c r="K50" s="144">
        <v>6944</v>
      </c>
      <c r="L50" s="426">
        <v>6237</v>
      </c>
      <c r="M50" s="427">
        <v>6163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2.2772781265908706</v>
      </c>
      <c r="C6" s="480">
        <f>'Tabelle 3.3'!J11</f>
        <v>-2.5971000989926045</v>
      </c>
      <c r="D6" s="481">
        <f t="shared" ref="D6:E9" si="0">IF(OR(AND(B6&gt;=-50,B6&lt;=50),ISNUMBER(B6)=FALSE),B6,"")</f>
        <v>2.2772781265908706</v>
      </c>
      <c r="E6" s="481">
        <f t="shared" si="0"/>
        <v>-2.5971000989926045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2.2772781265908706</v>
      </c>
      <c r="C14" s="480">
        <f>'Tabelle 3.3'!J11</f>
        <v>-2.5971000989926045</v>
      </c>
      <c r="D14" s="481">
        <f>IF(OR(AND(B14&gt;=-50,B14&lt;=50),ISNUMBER(B14)=FALSE),B14,"")</f>
        <v>2.2772781265908706</v>
      </c>
      <c r="E14" s="481">
        <f>IF(OR(AND(C14&gt;=-50,C14&lt;=50),ISNUMBER(C14)=FALSE),C14,"")</f>
        <v>-2.5971000989926045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1.1808118081180812</v>
      </c>
      <c r="C15" s="480">
        <f>'Tabelle 3.3'!J12</f>
        <v>2.5450689289501591</v>
      </c>
      <c r="D15" s="481">
        <f t="shared" ref="D15:E45" si="3">IF(OR(AND(B15&gt;=-50,B15&lt;=50),ISNUMBER(B15)=FALSE),B15,"")</f>
        <v>1.1808118081180812</v>
      </c>
      <c r="E15" s="481">
        <f t="shared" si="3"/>
        <v>2.5450689289501591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6.2698412698412698</v>
      </c>
      <c r="C16" s="480">
        <f>'Tabelle 3.3'!J13</f>
        <v>-3.125</v>
      </c>
      <c r="D16" s="481">
        <f t="shared" si="3"/>
        <v>6.2698412698412698</v>
      </c>
      <c r="E16" s="481">
        <f t="shared" si="3"/>
        <v>-3.125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1.9543973941368078</v>
      </c>
      <c r="C17" s="480">
        <f>'Tabelle 3.3'!J14</f>
        <v>9.6085409252669045</v>
      </c>
      <c r="D17" s="481">
        <f t="shared" si="3"/>
        <v>1.9543973941368078</v>
      </c>
      <c r="E17" s="481">
        <f t="shared" si="3"/>
        <v>9.6085409252669045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-0.33632286995515698</v>
      </c>
      <c r="C18" s="480">
        <f>'Tabelle 3.3'!J15</f>
        <v>19.138755980861244</v>
      </c>
      <c r="D18" s="481">
        <f t="shared" si="3"/>
        <v>-0.33632286995515698</v>
      </c>
      <c r="E18" s="481">
        <f t="shared" si="3"/>
        <v>19.138755980861244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2.7118644067796609</v>
      </c>
      <c r="C19" s="480">
        <f>'Tabelle 3.3'!J16</f>
        <v>1.7361111111111112</v>
      </c>
      <c r="D19" s="481">
        <f t="shared" si="3"/>
        <v>2.7118644067796609</v>
      </c>
      <c r="E19" s="481">
        <f t="shared" si="3"/>
        <v>1.7361111111111112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8.2379862700228834</v>
      </c>
      <c r="C20" s="480">
        <f>'Tabelle 3.3'!J17</f>
        <v>13.846153846153847</v>
      </c>
      <c r="D20" s="481">
        <f t="shared" si="3"/>
        <v>8.2379862700228834</v>
      </c>
      <c r="E20" s="481">
        <f t="shared" si="3"/>
        <v>13.846153846153847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1.8284106891701828</v>
      </c>
      <c r="C21" s="480">
        <f>'Tabelle 3.3'!J18</f>
        <v>4.4917257683215128</v>
      </c>
      <c r="D21" s="481">
        <f t="shared" si="3"/>
        <v>1.8284106891701828</v>
      </c>
      <c r="E21" s="481">
        <f t="shared" si="3"/>
        <v>4.4917257683215128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-0.52919233104884189</v>
      </c>
      <c r="C22" s="480">
        <f>'Tabelle 3.3'!J19</f>
        <v>-4.0360136603539276</v>
      </c>
      <c r="D22" s="481">
        <f t="shared" si="3"/>
        <v>-0.52919233104884189</v>
      </c>
      <c r="E22" s="481">
        <f t="shared" si="3"/>
        <v>-4.0360136603539276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9.8875351452671048</v>
      </c>
      <c r="C23" s="480">
        <f>'Tabelle 3.3'!J20</f>
        <v>-5.6955093099671412</v>
      </c>
      <c r="D23" s="481">
        <f t="shared" si="3"/>
        <v>9.8875351452671048</v>
      </c>
      <c r="E23" s="481">
        <f t="shared" si="3"/>
        <v>-5.6955093099671412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0.97042513863216262</v>
      </c>
      <c r="C24" s="480">
        <f>'Tabelle 3.3'!J21</f>
        <v>-8.0710955710955705</v>
      </c>
      <c r="D24" s="481">
        <f t="shared" si="3"/>
        <v>0.97042513863216262</v>
      </c>
      <c r="E24" s="481">
        <f t="shared" si="3"/>
        <v>-8.0710955710955705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2.1235521235521237</v>
      </c>
      <c r="C26" s="480" t="str">
        <f>'Tabelle 3.3'!J23</f>
        <v>*</v>
      </c>
      <c r="D26" s="481">
        <f t="shared" si="3"/>
        <v>2.1235521235521237</v>
      </c>
      <c r="E26" s="481" t="str">
        <f t="shared" si="3"/>
        <v>*</v>
      </c>
      <c r="F26" s="476" t="str">
        <f t="shared" si="4"/>
        <v/>
      </c>
      <c r="G26" s="476" t="str">
        <f t="shared" si="4"/>
        <v/>
      </c>
      <c r="H26" s="482" t="str">
        <f t="shared" si="5"/>
        <v/>
      </c>
      <c r="I26" s="482">
        <f t="shared" si="5"/>
        <v>-0.75</v>
      </c>
      <c r="J26" s="476" t="e">
        <f t="shared" si="6"/>
        <v>#N/A</v>
      </c>
      <c r="K26" s="476" t="e">
        <f t="shared" si="7"/>
        <v>#N/A</v>
      </c>
      <c r="L26" s="476">
        <f t="shared" si="8"/>
        <v>129</v>
      </c>
      <c r="M26" s="476">
        <f t="shared" si="9"/>
        <v>45</v>
      </c>
      <c r="N26" s="476">
        <v>129</v>
      </c>
    </row>
    <row r="27" spans="1:14" s="475" customFormat="1" ht="15" customHeight="1" x14ac:dyDescent="0.2">
      <c r="A27" s="475">
        <v>14</v>
      </c>
      <c r="B27" s="479">
        <f>'Tabelle 2.3'!J24</f>
        <v>2.3852116875372689</v>
      </c>
      <c r="C27" s="480">
        <f>'Tabelle 3.3'!J24</f>
        <v>-1.7325017325017324</v>
      </c>
      <c r="D27" s="481">
        <f t="shared" si="3"/>
        <v>2.3852116875372689</v>
      </c>
      <c r="E27" s="481">
        <f t="shared" si="3"/>
        <v>-1.7325017325017324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14.803921568627452</v>
      </c>
      <c r="C28" s="480">
        <f>'Tabelle 3.3'!J25</f>
        <v>-9.9271402550091068</v>
      </c>
      <c r="D28" s="481">
        <f t="shared" si="3"/>
        <v>14.803921568627452</v>
      </c>
      <c r="E28" s="481">
        <f t="shared" si="3"/>
        <v>-9.9271402550091068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0.91775503000352987</v>
      </c>
      <c r="C30" s="480">
        <f>'Tabelle 3.3'!J27</f>
        <v>4.0241448692152915</v>
      </c>
      <c r="D30" s="481">
        <f t="shared" si="3"/>
        <v>0.91775503000352987</v>
      </c>
      <c r="E30" s="481">
        <f t="shared" si="3"/>
        <v>4.0241448692152915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4.9128367670364499</v>
      </c>
      <c r="C31" s="480">
        <f>'Tabelle 3.3'!J28</f>
        <v>-7.6388888888888893</v>
      </c>
      <c r="D31" s="481">
        <f t="shared" si="3"/>
        <v>4.9128367670364499</v>
      </c>
      <c r="E31" s="481">
        <f t="shared" si="3"/>
        <v>-7.6388888888888893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2.7692934229281208</v>
      </c>
      <c r="C32" s="480">
        <f>'Tabelle 3.3'!J29</f>
        <v>0.24479804161566707</v>
      </c>
      <c r="D32" s="481">
        <f t="shared" si="3"/>
        <v>2.7692934229281208</v>
      </c>
      <c r="E32" s="481">
        <f t="shared" si="3"/>
        <v>0.24479804161566707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1.7662764428013966</v>
      </c>
      <c r="C33" s="480">
        <f>'Tabelle 3.3'!J30</f>
        <v>1.2345679012345678</v>
      </c>
      <c r="D33" s="481">
        <f t="shared" si="3"/>
        <v>1.7662764428013966</v>
      </c>
      <c r="E33" s="481">
        <f t="shared" si="3"/>
        <v>1.2345679012345678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2.3016851623510068</v>
      </c>
      <c r="C34" s="480">
        <f>'Tabelle 3.3'!J31</f>
        <v>2.8344671201814058</v>
      </c>
      <c r="D34" s="481">
        <f t="shared" si="3"/>
        <v>2.3016851623510068</v>
      </c>
      <c r="E34" s="481">
        <f t="shared" si="3"/>
        <v>2.8344671201814058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1.1808118081180812</v>
      </c>
      <c r="C37" s="480">
        <f>'Tabelle 3.3'!J34</f>
        <v>2.5450689289501591</v>
      </c>
      <c r="D37" s="481">
        <f t="shared" si="3"/>
        <v>1.1808118081180812</v>
      </c>
      <c r="E37" s="481">
        <f t="shared" si="3"/>
        <v>2.5450689289501591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2.3859584971203951</v>
      </c>
      <c r="C38" s="480">
        <f>'Tabelle 3.3'!J35</f>
        <v>5.208333333333333</v>
      </c>
      <c r="D38" s="481">
        <f t="shared" si="3"/>
        <v>2.3859584971203951</v>
      </c>
      <c r="E38" s="481">
        <f t="shared" si="3"/>
        <v>5.208333333333333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2.2836435371815766</v>
      </c>
      <c r="C39" s="480">
        <f>'Tabelle 3.3'!J36</f>
        <v>-3.8021511269438926</v>
      </c>
      <c r="D39" s="481">
        <f t="shared" si="3"/>
        <v>2.2836435371815766</v>
      </c>
      <c r="E39" s="481">
        <f t="shared" si="3"/>
        <v>-3.8021511269438926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2.2836435371815766</v>
      </c>
      <c r="C45" s="480">
        <f>'Tabelle 3.3'!J36</f>
        <v>-3.8021511269438926</v>
      </c>
      <c r="D45" s="481">
        <f t="shared" si="3"/>
        <v>2.2836435371815766</v>
      </c>
      <c r="E45" s="481">
        <f t="shared" si="3"/>
        <v>-3.8021511269438926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52344</v>
      </c>
      <c r="C51" s="487">
        <v>11165</v>
      </c>
      <c r="D51" s="487">
        <v>5346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55099</v>
      </c>
      <c r="C52" s="487">
        <v>11670</v>
      </c>
      <c r="D52" s="487">
        <v>6002</v>
      </c>
      <c r="E52" s="488">
        <f t="shared" ref="E52:G70" si="11">IF($A$51=37802,IF(COUNTBLANK(B$51:B$70)&gt;0,#N/A,B52/B$51*100),IF(COUNTBLANK(B$51:B$75)&gt;0,#N/A,B52/B$51*100))</f>
        <v>105.26325844413877</v>
      </c>
      <c r="F52" s="488">
        <f t="shared" si="11"/>
        <v>104.52306314375279</v>
      </c>
      <c r="G52" s="488">
        <f t="shared" si="11"/>
        <v>112.27085671530116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56066</v>
      </c>
      <c r="C53" s="487">
        <v>11630</v>
      </c>
      <c r="D53" s="487">
        <v>6243</v>
      </c>
      <c r="E53" s="488">
        <f t="shared" si="11"/>
        <v>107.1106526058383</v>
      </c>
      <c r="F53" s="488">
        <f t="shared" si="11"/>
        <v>104.16480071652485</v>
      </c>
      <c r="G53" s="488">
        <f t="shared" si="11"/>
        <v>116.77890011223344</v>
      </c>
      <c r="H53" s="489">
        <f>IF(ISERROR(L53)=TRUE,IF(MONTH(A53)=MONTH(MAX(A$51:A$75)),A53,""),"")</f>
        <v>41883</v>
      </c>
      <c r="I53" s="488">
        <f t="shared" si="12"/>
        <v>107.1106526058383</v>
      </c>
      <c r="J53" s="488">
        <f t="shared" si="10"/>
        <v>104.16480071652485</v>
      </c>
      <c r="K53" s="488">
        <f t="shared" si="10"/>
        <v>116.77890011223344</v>
      </c>
      <c r="L53" s="488" t="e">
        <f t="shared" si="13"/>
        <v>#N/A</v>
      </c>
    </row>
    <row r="54" spans="1:14" ht="15" customHeight="1" x14ac:dyDescent="0.2">
      <c r="A54" s="490" t="s">
        <v>462</v>
      </c>
      <c r="B54" s="487">
        <v>52981</v>
      </c>
      <c r="C54" s="487">
        <v>11413</v>
      </c>
      <c r="D54" s="487">
        <v>5564</v>
      </c>
      <c r="E54" s="488">
        <f t="shared" si="11"/>
        <v>101.21694941158491</v>
      </c>
      <c r="F54" s="488">
        <f t="shared" si="11"/>
        <v>102.22122704881325</v>
      </c>
      <c r="G54" s="488">
        <f t="shared" si="11"/>
        <v>104.07781518892629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53852</v>
      </c>
      <c r="C55" s="487">
        <v>10867</v>
      </c>
      <c r="D55" s="487">
        <v>5480</v>
      </c>
      <c r="E55" s="488">
        <f t="shared" si="11"/>
        <v>102.88094146416017</v>
      </c>
      <c r="F55" s="488">
        <f t="shared" si="11"/>
        <v>97.330944917151811</v>
      </c>
      <c r="G55" s="488">
        <f t="shared" si="11"/>
        <v>102.50654695099139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56223</v>
      </c>
      <c r="C56" s="487">
        <v>11204</v>
      </c>
      <c r="D56" s="487">
        <v>6186</v>
      </c>
      <c r="E56" s="488">
        <f t="shared" si="11"/>
        <v>107.41059147180192</v>
      </c>
      <c r="F56" s="488">
        <f t="shared" si="11"/>
        <v>100.34930586654724</v>
      </c>
      <c r="G56" s="488">
        <f t="shared" si="11"/>
        <v>115.71268237934905</v>
      </c>
      <c r="H56" s="489" t="str">
        <f t="shared" si="14"/>
        <v/>
      </c>
      <c r="I56" s="488" t="str">
        <f t="shared" si="12"/>
        <v/>
      </c>
      <c r="J56" s="488" t="str">
        <f t="shared" si="10"/>
        <v/>
      </c>
      <c r="K56" s="488" t="str">
        <f t="shared" si="10"/>
        <v/>
      </c>
      <c r="L56" s="488" t="e">
        <f t="shared" si="13"/>
        <v>#N/A</v>
      </c>
    </row>
    <row r="57" spans="1:14" ht="15" customHeight="1" x14ac:dyDescent="0.2">
      <c r="A57" s="490">
        <v>42248</v>
      </c>
      <c r="B57" s="487">
        <v>57293</v>
      </c>
      <c r="C57" s="487">
        <v>11208</v>
      </c>
      <c r="D57" s="487">
        <v>6502</v>
      </c>
      <c r="E57" s="488">
        <f t="shared" si="11"/>
        <v>109.45476081308267</v>
      </c>
      <c r="F57" s="488">
        <f t="shared" si="11"/>
        <v>100.38513210927005</v>
      </c>
      <c r="G57" s="488">
        <f t="shared" si="11"/>
        <v>121.62364384586606</v>
      </c>
      <c r="H57" s="489">
        <f t="shared" si="14"/>
        <v>42248</v>
      </c>
      <c r="I57" s="488">
        <f t="shared" si="12"/>
        <v>109.45476081308267</v>
      </c>
      <c r="J57" s="488">
        <f t="shared" si="10"/>
        <v>100.38513210927005</v>
      </c>
      <c r="K57" s="488">
        <f t="shared" si="10"/>
        <v>121.62364384586606</v>
      </c>
      <c r="L57" s="488" t="e">
        <f t="shared" si="13"/>
        <v>#N/A</v>
      </c>
    </row>
    <row r="58" spans="1:14" ht="15" customHeight="1" x14ac:dyDescent="0.2">
      <c r="A58" s="490" t="s">
        <v>465</v>
      </c>
      <c r="B58" s="487">
        <v>54767</v>
      </c>
      <c r="C58" s="487">
        <v>10909</v>
      </c>
      <c r="D58" s="487">
        <v>5863</v>
      </c>
      <c r="E58" s="488">
        <f t="shared" si="11"/>
        <v>104.62899281675074</v>
      </c>
      <c r="F58" s="488">
        <f t="shared" si="11"/>
        <v>97.707120465741156</v>
      </c>
      <c r="G58" s="488">
        <f t="shared" si="11"/>
        <v>109.67078189300412</v>
      </c>
      <c r="H58" s="489" t="str">
        <f t="shared" si="14"/>
        <v/>
      </c>
      <c r="I58" s="488" t="str">
        <f t="shared" si="12"/>
        <v/>
      </c>
      <c r="J58" s="488" t="str">
        <f t="shared" si="10"/>
        <v/>
      </c>
      <c r="K58" s="488" t="str">
        <f t="shared" si="10"/>
        <v/>
      </c>
      <c r="L58" s="488" t="e">
        <f t="shared" si="13"/>
        <v>#N/A</v>
      </c>
    </row>
    <row r="59" spans="1:14" ht="15" customHeight="1" x14ac:dyDescent="0.2">
      <c r="A59" s="490" t="s">
        <v>466</v>
      </c>
      <c r="B59" s="487">
        <v>55879</v>
      </c>
      <c r="C59" s="487">
        <v>10805</v>
      </c>
      <c r="D59" s="487">
        <v>5907</v>
      </c>
      <c r="E59" s="488">
        <f t="shared" si="11"/>
        <v>106.75340058077335</v>
      </c>
      <c r="F59" s="488">
        <f t="shared" si="11"/>
        <v>96.775638154948496</v>
      </c>
      <c r="G59" s="488">
        <f t="shared" si="11"/>
        <v>110.49382716049382</v>
      </c>
      <c r="H59" s="489" t="str">
        <f t="shared" si="14"/>
        <v/>
      </c>
      <c r="I59" s="488" t="str">
        <f t="shared" si="12"/>
        <v/>
      </c>
      <c r="J59" s="488" t="str">
        <f t="shared" si="10"/>
        <v/>
      </c>
      <c r="K59" s="488" t="str">
        <f t="shared" si="10"/>
        <v/>
      </c>
      <c r="L59" s="488" t="e">
        <f t="shared" si="13"/>
        <v>#N/A</v>
      </c>
    </row>
    <row r="60" spans="1:14" ht="15" customHeight="1" x14ac:dyDescent="0.2">
      <c r="A60" s="490" t="s">
        <v>467</v>
      </c>
      <c r="B60" s="487">
        <v>57758</v>
      </c>
      <c r="C60" s="487">
        <v>11089</v>
      </c>
      <c r="D60" s="487">
        <v>6509</v>
      </c>
      <c r="E60" s="488">
        <f t="shared" si="11"/>
        <v>110.34311477915328</v>
      </c>
      <c r="F60" s="488">
        <f t="shared" si="11"/>
        <v>99.319301388266894</v>
      </c>
      <c r="G60" s="488">
        <f t="shared" si="11"/>
        <v>121.75458286569398</v>
      </c>
      <c r="H60" s="489" t="str">
        <f t="shared" si="14"/>
        <v/>
      </c>
      <c r="I60" s="488" t="str">
        <f t="shared" si="12"/>
        <v/>
      </c>
      <c r="J60" s="488" t="str">
        <f t="shared" si="10"/>
        <v/>
      </c>
      <c r="K60" s="488" t="str">
        <f t="shared" si="10"/>
        <v/>
      </c>
      <c r="L60" s="488" t="e">
        <f t="shared" si="13"/>
        <v>#N/A</v>
      </c>
    </row>
    <row r="61" spans="1:14" ht="15" customHeight="1" x14ac:dyDescent="0.2">
      <c r="A61" s="490">
        <v>42614</v>
      </c>
      <c r="B61" s="487">
        <v>58842</v>
      </c>
      <c r="C61" s="487">
        <v>10913</v>
      </c>
      <c r="D61" s="487">
        <v>6758</v>
      </c>
      <c r="E61" s="488">
        <f t="shared" si="11"/>
        <v>112.414030261348</v>
      </c>
      <c r="F61" s="488">
        <f t="shared" si="11"/>
        <v>97.742946708463947</v>
      </c>
      <c r="G61" s="488">
        <f t="shared" si="11"/>
        <v>126.4122708567153</v>
      </c>
      <c r="H61" s="489">
        <f t="shared" si="14"/>
        <v>42614</v>
      </c>
      <c r="I61" s="488">
        <f t="shared" si="12"/>
        <v>112.414030261348</v>
      </c>
      <c r="J61" s="488">
        <f t="shared" si="10"/>
        <v>97.742946708463947</v>
      </c>
      <c r="K61" s="488">
        <f t="shared" si="10"/>
        <v>126.4122708567153</v>
      </c>
      <c r="L61" s="488" t="e">
        <f t="shared" si="13"/>
        <v>#N/A</v>
      </c>
    </row>
    <row r="62" spans="1:14" ht="15" customHeight="1" x14ac:dyDescent="0.2">
      <c r="A62" s="490" t="s">
        <v>468</v>
      </c>
      <c r="B62" s="487">
        <v>56277</v>
      </c>
      <c r="C62" s="487">
        <v>10702</v>
      </c>
      <c r="D62" s="487">
        <v>6266</v>
      </c>
      <c r="E62" s="488">
        <f t="shared" si="11"/>
        <v>107.51375515818431</v>
      </c>
      <c r="F62" s="488">
        <f t="shared" si="11"/>
        <v>95.853112404836537</v>
      </c>
      <c r="G62" s="488">
        <f t="shared" si="11"/>
        <v>117.20912832023944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56785</v>
      </c>
      <c r="C63" s="487">
        <v>10454</v>
      </c>
      <c r="D63" s="487">
        <v>6146</v>
      </c>
      <c r="E63" s="488">
        <f t="shared" si="11"/>
        <v>108.4842579856335</v>
      </c>
      <c r="F63" s="488">
        <f t="shared" si="11"/>
        <v>93.63188535602329</v>
      </c>
      <c r="G63" s="488">
        <f t="shared" si="11"/>
        <v>114.96445940890385</v>
      </c>
      <c r="H63" s="489" t="str">
        <f t="shared" si="14"/>
        <v/>
      </c>
      <c r="I63" s="488" t="str">
        <f t="shared" si="12"/>
        <v/>
      </c>
      <c r="J63" s="488" t="str">
        <f t="shared" si="10"/>
        <v/>
      </c>
      <c r="K63" s="488" t="str">
        <f t="shared" si="10"/>
        <v/>
      </c>
      <c r="L63" s="488" t="e">
        <f t="shared" si="13"/>
        <v>#N/A</v>
      </c>
    </row>
    <row r="64" spans="1:14" ht="15" customHeight="1" x14ac:dyDescent="0.2">
      <c r="A64" s="490" t="s">
        <v>470</v>
      </c>
      <c r="B64" s="487">
        <v>59265</v>
      </c>
      <c r="C64" s="487">
        <v>10911</v>
      </c>
      <c r="D64" s="487">
        <v>6901</v>
      </c>
      <c r="E64" s="488">
        <f t="shared" si="11"/>
        <v>113.22214580467676</v>
      </c>
      <c r="F64" s="488">
        <f t="shared" si="11"/>
        <v>97.725033587102544</v>
      </c>
      <c r="G64" s="488">
        <f t="shared" si="11"/>
        <v>129.08716797605686</v>
      </c>
      <c r="H64" s="489" t="str">
        <f t="shared" si="14"/>
        <v/>
      </c>
      <c r="I64" s="488" t="str">
        <f t="shared" si="12"/>
        <v/>
      </c>
      <c r="J64" s="488" t="str">
        <f t="shared" si="10"/>
        <v/>
      </c>
      <c r="K64" s="488" t="str">
        <f t="shared" si="10"/>
        <v/>
      </c>
      <c r="L64" s="488" t="e">
        <f t="shared" si="13"/>
        <v>#N/A</v>
      </c>
    </row>
    <row r="65" spans="1:12" ht="15" customHeight="1" x14ac:dyDescent="0.2">
      <c r="A65" s="490">
        <v>42979</v>
      </c>
      <c r="B65" s="487">
        <v>60182</v>
      </c>
      <c r="C65" s="487">
        <v>10808</v>
      </c>
      <c r="D65" s="487">
        <v>7225</v>
      </c>
      <c r="E65" s="488">
        <f t="shared" si="11"/>
        <v>114.97401803454072</v>
      </c>
      <c r="F65" s="488">
        <f t="shared" si="11"/>
        <v>96.802507836990586</v>
      </c>
      <c r="G65" s="488">
        <f t="shared" si="11"/>
        <v>135.14777403666292</v>
      </c>
      <c r="H65" s="489">
        <f t="shared" si="14"/>
        <v>42979</v>
      </c>
      <c r="I65" s="488">
        <f t="shared" si="12"/>
        <v>114.97401803454072</v>
      </c>
      <c r="J65" s="488">
        <f t="shared" si="10"/>
        <v>96.802507836990586</v>
      </c>
      <c r="K65" s="488">
        <f t="shared" si="10"/>
        <v>135.14777403666292</v>
      </c>
      <c r="L65" s="488" t="e">
        <f t="shared" si="13"/>
        <v>#N/A</v>
      </c>
    </row>
    <row r="66" spans="1:12" ht="15" customHeight="1" x14ac:dyDescent="0.2">
      <c r="A66" s="490" t="s">
        <v>471</v>
      </c>
      <c r="B66" s="487">
        <v>57847</v>
      </c>
      <c r="C66" s="487">
        <v>10615</v>
      </c>
      <c r="D66" s="487">
        <v>6614</v>
      </c>
      <c r="E66" s="488">
        <f t="shared" si="11"/>
        <v>110.51314381782058</v>
      </c>
      <c r="F66" s="488">
        <f t="shared" si="11"/>
        <v>95.073891625615758</v>
      </c>
      <c r="G66" s="488">
        <f t="shared" si="11"/>
        <v>123.71866816311261</v>
      </c>
      <c r="H66" s="489" t="str">
        <f t="shared" si="14"/>
        <v/>
      </c>
      <c r="I66" s="488" t="str">
        <f t="shared" si="12"/>
        <v/>
      </c>
      <c r="J66" s="488" t="str">
        <f t="shared" si="10"/>
        <v/>
      </c>
      <c r="K66" s="488" t="str">
        <f t="shared" si="10"/>
        <v/>
      </c>
      <c r="L66" s="488" t="e">
        <f t="shared" si="13"/>
        <v>#N/A</v>
      </c>
    </row>
    <row r="67" spans="1:12" ht="15" customHeight="1" x14ac:dyDescent="0.2">
      <c r="A67" s="490" t="s">
        <v>472</v>
      </c>
      <c r="B67" s="487">
        <v>58709</v>
      </c>
      <c r="C67" s="487">
        <v>10389</v>
      </c>
      <c r="D67" s="487">
        <v>6728</v>
      </c>
      <c r="E67" s="488">
        <f t="shared" si="11"/>
        <v>112.15994192266545</v>
      </c>
      <c r="F67" s="488">
        <f t="shared" si="11"/>
        <v>93.04970891177787</v>
      </c>
      <c r="G67" s="488">
        <f t="shared" si="11"/>
        <v>125.85110362888142</v>
      </c>
      <c r="H67" s="489" t="str">
        <f t="shared" si="14"/>
        <v/>
      </c>
      <c r="I67" s="488" t="str">
        <f t="shared" si="12"/>
        <v/>
      </c>
      <c r="J67" s="488" t="str">
        <f t="shared" si="12"/>
        <v/>
      </c>
      <c r="K67" s="488" t="str">
        <f t="shared" si="12"/>
        <v/>
      </c>
      <c r="L67" s="488" t="e">
        <f t="shared" si="13"/>
        <v>#N/A</v>
      </c>
    </row>
    <row r="68" spans="1:12" ht="15" customHeight="1" x14ac:dyDescent="0.2">
      <c r="A68" s="490" t="s">
        <v>473</v>
      </c>
      <c r="B68" s="487">
        <v>60338</v>
      </c>
      <c r="C68" s="487">
        <v>10736</v>
      </c>
      <c r="D68" s="487">
        <v>7418</v>
      </c>
      <c r="E68" s="488">
        <f t="shared" si="11"/>
        <v>115.27204646186763</v>
      </c>
      <c r="F68" s="488">
        <f t="shared" si="11"/>
        <v>96.157635467980299</v>
      </c>
      <c r="G68" s="488">
        <f t="shared" si="11"/>
        <v>138.75794986906098</v>
      </c>
      <c r="H68" s="489" t="str">
        <f t="shared" si="14"/>
        <v/>
      </c>
      <c r="I68" s="488" t="str">
        <f t="shared" si="12"/>
        <v/>
      </c>
      <c r="J68" s="488" t="str">
        <f t="shared" si="12"/>
        <v/>
      </c>
      <c r="K68" s="488" t="str">
        <f t="shared" si="12"/>
        <v/>
      </c>
      <c r="L68" s="488" t="e">
        <f t="shared" si="13"/>
        <v>#N/A</v>
      </c>
    </row>
    <row r="69" spans="1:12" ht="15" customHeight="1" x14ac:dyDescent="0.2">
      <c r="A69" s="490">
        <v>43344</v>
      </c>
      <c r="B69" s="487">
        <v>61187</v>
      </c>
      <c r="C69" s="487">
        <v>10590</v>
      </c>
      <c r="D69" s="487">
        <v>7629</v>
      </c>
      <c r="E69" s="488">
        <f t="shared" si="11"/>
        <v>116.89400886443528</v>
      </c>
      <c r="F69" s="488">
        <f t="shared" si="11"/>
        <v>94.849977608598294</v>
      </c>
      <c r="G69" s="488">
        <f t="shared" si="11"/>
        <v>142.70482603815938</v>
      </c>
      <c r="H69" s="489">
        <f t="shared" si="14"/>
        <v>43344</v>
      </c>
      <c r="I69" s="488">
        <f t="shared" si="12"/>
        <v>116.89400886443528</v>
      </c>
      <c r="J69" s="488">
        <f t="shared" si="12"/>
        <v>94.849977608598294</v>
      </c>
      <c r="K69" s="488">
        <f t="shared" si="12"/>
        <v>142.70482603815938</v>
      </c>
      <c r="L69" s="488" t="e">
        <f t="shared" si="13"/>
        <v>#N/A</v>
      </c>
    </row>
    <row r="70" spans="1:12" ht="15" customHeight="1" x14ac:dyDescent="0.2">
      <c r="A70" s="490" t="s">
        <v>474</v>
      </c>
      <c r="B70" s="487">
        <v>58713</v>
      </c>
      <c r="C70" s="487">
        <v>10435</v>
      </c>
      <c r="D70" s="487">
        <v>7004</v>
      </c>
      <c r="E70" s="488">
        <f t="shared" si="11"/>
        <v>112.16758367721229</v>
      </c>
      <c r="F70" s="488">
        <f t="shared" si="11"/>
        <v>93.46171070309002</v>
      </c>
      <c r="G70" s="488">
        <f t="shared" si="11"/>
        <v>131.01384212495324</v>
      </c>
      <c r="H70" s="489" t="str">
        <f t="shared" si="14"/>
        <v/>
      </c>
      <c r="I70" s="488" t="str">
        <f t="shared" si="12"/>
        <v/>
      </c>
      <c r="J70" s="488" t="str">
        <f t="shared" si="12"/>
        <v/>
      </c>
      <c r="K70" s="488" t="str">
        <f t="shared" si="12"/>
        <v/>
      </c>
      <c r="L70" s="488" t="e">
        <f t="shared" si="13"/>
        <v>#N/A</v>
      </c>
    </row>
    <row r="71" spans="1:12" ht="15" customHeight="1" x14ac:dyDescent="0.2">
      <c r="A71" s="490" t="s">
        <v>475</v>
      </c>
      <c r="B71" s="487">
        <v>58930</v>
      </c>
      <c r="C71" s="487">
        <v>10215</v>
      </c>
      <c r="D71" s="487">
        <v>6958</v>
      </c>
      <c r="E71" s="491">
        <f t="shared" ref="E71:G75" si="15">IF($A$51=37802,IF(COUNTBLANK(B$51:B$70)&gt;0,#N/A,IF(ISBLANK(B71)=FALSE,B71/B$51*100,#N/A)),IF(COUNTBLANK(B$51:B$75)&gt;0,#N/A,B71/B$51*100))</f>
        <v>112.58214886137856</v>
      </c>
      <c r="F71" s="491">
        <f t="shared" si="15"/>
        <v>91.491267353336312</v>
      </c>
      <c r="G71" s="491">
        <f t="shared" si="15"/>
        <v>130.15338570894127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60989</v>
      </c>
      <c r="C72" s="487">
        <v>10750</v>
      </c>
      <c r="D72" s="487">
        <v>7687</v>
      </c>
      <c r="E72" s="491">
        <f t="shared" si="15"/>
        <v>116.5157420143665</v>
      </c>
      <c r="F72" s="491">
        <f t="shared" si="15"/>
        <v>96.283027317510076</v>
      </c>
      <c r="G72" s="491">
        <f t="shared" si="15"/>
        <v>143.7897493453049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62200</v>
      </c>
      <c r="C73" s="487">
        <v>10554</v>
      </c>
      <c r="D73" s="487">
        <v>7971</v>
      </c>
      <c r="E73" s="491">
        <f t="shared" si="15"/>
        <v>118.8292832034235</v>
      </c>
      <c r="F73" s="491">
        <f t="shared" si="15"/>
        <v>94.527541424093158</v>
      </c>
      <c r="G73" s="491">
        <f t="shared" si="15"/>
        <v>149.10213243546576</v>
      </c>
      <c r="H73" s="492">
        <f>IF(A$51=37802,IF(ISERROR(L73)=TRUE,IF(ISBLANK(A73)=FALSE,IF(MONTH(A73)=MONTH(MAX(A$51:A$75)),A73,""),""),""),IF(ISERROR(L73)=TRUE,IF(MONTH(A73)=MONTH(MAX(A$51:A$75)),A73,""),""))</f>
        <v>43709</v>
      </c>
      <c r="I73" s="488">
        <f t="shared" si="12"/>
        <v>118.8292832034235</v>
      </c>
      <c r="J73" s="488">
        <f t="shared" si="12"/>
        <v>94.527541424093158</v>
      </c>
      <c r="K73" s="488">
        <f t="shared" si="12"/>
        <v>149.10213243546576</v>
      </c>
      <c r="L73" s="488" t="e">
        <f t="shared" si="13"/>
        <v>#N/A</v>
      </c>
    </row>
    <row r="74" spans="1:12" ht="15" customHeight="1" x14ac:dyDescent="0.2">
      <c r="A74" s="490" t="s">
        <v>477</v>
      </c>
      <c r="B74" s="487">
        <v>60102</v>
      </c>
      <c r="C74" s="487">
        <v>10370</v>
      </c>
      <c r="D74" s="487">
        <v>7429</v>
      </c>
      <c r="E74" s="491">
        <f t="shared" si="15"/>
        <v>114.82118294360386</v>
      </c>
      <c r="F74" s="491">
        <f t="shared" si="15"/>
        <v>92.8795342588446</v>
      </c>
      <c r="G74" s="491">
        <f t="shared" si="15"/>
        <v>138.96371118593339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60272</v>
      </c>
      <c r="C75" s="493">
        <v>9783</v>
      </c>
      <c r="D75" s="493">
        <v>6944</v>
      </c>
      <c r="E75" s="491">
        <f t="shared" si="15"/>
        <v>115.14595751184471</v>
      </c>
      <c r="F75" s="491">
        <f t="shared" si="15"/>
        <v>87.622033139274507</v>
      </c>
      <c r="G75" s="491">
        <f t="shared" si="15"/>
        <v>129.89150766928546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118.8292832034235</v>
      </c>
      <c r="J77" s="488">
        <f>IF(J75&lt;&gt;"",J75,IF(J74&lt;&gt;"",J74,IF(J73&lt;&gt;"",J73,IF(J72&lt;&gt;"",J72,IF(J71&lt;&gt;"",J71,IF(J70&lt;&gt;"",J70,""))))))</f>
        <v>94.527541424093158</v>
      </c>
      <c r="K77" s="488">
        <f>IF(K75&lt;&gt;"",K75,IF(K74&lt;&gt;"",K74,IF(K73&lt;&gt;"",K73,IF(K72&lt;&gt;"",K72,IF(K71&lt;&gt;"",K71,IF(K70&lt;&gt;"",K70,""))))))</f>
        <v>149.10213243546576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+18,8%</v>
      </c>
      <c r="J79" s="488" t="str">
        <f>"GeB - ausschließlich: "&amp;IF(J77&gt;100,"+","")&amp;TEXT(J77-100,"0,0")&amp;"%"</f>
        <v>GeB - ausschließlich: -5,5%</v>
      </c>
      <c r="K79" s="488" t="str">
        <f>"GeB - im Nebenjob: "&amp;IF(K77&gt;100,"+","")&amp;TEXT(K77-100,"0,0")&amp;"%"</f>
        <v>GeB - im Nebenjob: +49,1%</v>
      </c>
    </row>
    <row r="81" spans="9:9" ht="15" customHeight="1" x14ac:dyDescent="0.2">
      <c r="I81" s="488" t="str">
        <f>IF(ISERROR(HLOOKUP(1,I$78:K$79,2,FALSE)),"",HLOOKUP(1,I$78:K$79,2,FALSE))</f>
        <v>GeB - im Nebenjob: +49,1%</v>
      </c>
    </row>
    <row r="82" spans="9:9" ht="15" customHeight="1" x14ac:dyDescent="0.2">
      <c r="I82" s="488" t="str">
        <f>IF(ISERROR(HLOOKUP(2,I$78:K$79,2,FALSE)),"",HLOOKUP(2,I$78:K$79,2,FALSE))</f>
        <v>SvB: +18,8%</v>
      </c>
    </row>
    <row r="83" spans="9:9" ht="15" customHeight="1" x14ac:dyDescent="0.2">
      <c r="I83" s="488" t="str">
        <f>IF(ISERROR(HLOOKUP(3,I$78:K$79,2,FALSE)),"",HLOOKUP(3,I$78:K$79,2,FALSE))</f>
        <v>GeB - ausschließlich: -5,5%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60272</v>
      </c>
      <c r="E12" s="114">
        <v>60102</v>
      </c>
      <c r="F12" s="114">
        <v>62200</v>
      </c>
      <c r="G12" s="114">
        <v>60989</v>
      </c>
      <c r="H12" s="114">
        <v>58930</v>
      </c>
      <c r="I12" s="115">
        <v>1342</v>
      </c>
      <c r="J12" s="116">
        <v>2.2772781265908706</v>
      </c>
      <c r="N12" s="117"/>
    </row>
    <row r="13" spans="1:15" s="110" customFormat="1" ht="13.5" customHeight="1" x14ac:dyDescent="0.2">
      <c r="A13" s="118" t="s">
        <v>105</v>
      </c>
      <c r="B13" s="119" t="s">
        <v>106</v>
      </c>
      <c r="C13" s="113">
        <v>50.995487125033186</v>
      </c>
      <c r="D13" s="114">
        <v>30736</v>
      </c>
      <c r="E13" s="114">
        <v>30574</v>
      </c>
      <c r="F13" s="114">
        <v>31777</v>
      </c>
      <c r="G13" s="114">
        <v>31122</v>
      </c>
      <c r="H13" s="114">
        <v>29974</v>
      </c>
      <c r="I13" s="115">
        <v>762</v>
      </c>
      <c r="J13" s="116">
        <v>2.5422032428104355</v>
      </c>
    </row>
    <row r="14" spans="1:15" s="110" customFormat="1" ht="13.5" customHeight="1" x14ac:dyDescent="0.2">
      <c r="A14" s="120"/>
      <c r="B14" s="119" t="s">
        <v>107</v>
      </c>
      <c r="C14" s="113">
        <v>49.004512874966814</v>
      </c>
      <c r="D14" s="114">
        <v>29536</v>
      </c>
      <c r="E14" s="114">
        <v>29528</v>
      </c>
      <c r="F14" s="114">
        <v>30423</v>
      </c>
      <c r="G14" s="114">
        <v>29867</v>
      </c>
      <c r="H14" s="114">
        <v>28956</v>
      </c>
      <c r="I14" s="115">
        <v>580</v>
      </c>
      <c r="J14" s="116">
        <v>2.003039093797486</v>
      </c>
    </row>
    <row r="15" spans="1:15" s="110" customFormat="1" ht="13.5" customHeight="1" x14ac:dyDescent="0.2">
      <c r="A15" s="118" t="s">
        <v>105</v>
      </c>
      <c r="B15" s="121" t="s">
        <v>108</v>
      </c>
      <c r="C15" s="113">
        <v>13.337868330236262</v>
      </c>
      <c r="D15" s="114">
        <v>8039</v>
      </c>
      <c r="E15" s="114">
        <v>8304</v>
      </c>
      <c r="F15" s="114">
        <v>8788</v>
      </c>
      <c r="G15" s="114">
        <v>7905</v>
      </c>
      <c r="H15" s="114">
        <v>7973</v>
      </c>
      <c r="I15" s="115">
        <v>66</v>
      </c>
      <c r="J15" s="116">
        <v>0.82779380408879966</v>
      </c>
    </row>
    <row r="16" spans="1:15" s="110" customFormat="1" ht="13.5" customHeight="1" x14ac:dyDescent="0.2">
      <c r="A16" s="118"/>
      <c r="B16" s="121" t="s">
        <v>109</v>
      </c>
      <c r="C16" s="113">
        <v>64.932306875497744</v>
      </c>
      <c r="D16" s="114">
        <v>39136</v>
      </c>
      <c r="E16" s="114">
        <v>38952</v>
      </c>
      <c r="F16" s="114">
        <v>40333</v>
      </c>
      <c r="G16" s="114">
        <v>40281</v>
      </c>
      <c r="H16" s="114">
        <v>38748</v>
      </c>
      <c r="I16" s="115">
        <v>388</v>
      </c>
      <c r="J16" s="116">
        <v>1.0013420047486321</v>
      </c>
    </row>
    <row r="17" spans="1:10" s="110" customFormat="1" ht="13.5" customHeight="1" x14ac:dyDescent="0.2">
      <c r="A17" s="118"/>
      <c r="B17" s="121" t="s">
        <v>110</v>
      </c>
      <c r="C17" s="113">
        <v>20.239912397132997</v>
      </c>
      <c r="D17" s="114">
        <v>12199</v>
      </c>
      <c r="E17" s="114">
        <v>11919</v>
      </c>
      <c r="F17" s="114">
        <v>12121</v>
      </c>
      <c r="G17" s="114">
        <v>11878</v>
      </c>
      <c r="H17" s="114">
        <v>11355</v>
      </c>
      <c r="I17" s="115">
        <v>844</v>
      </c>
      <c r="J17" s="116">
        <v>7.4328489652135623</v>
      </c>
    </row>
    <row r="18" spans="1:10" s="110" customFormat="1" ht="13.5" customHeight="1" x14ac:dyDescent="0.2">
      <c r="A18" s="120"/>
      <c r="B18" s="121" t="s">
        <v>111</v>
      </c>
      <c r="C18" s="113">
        <v>1.4899123971329971</v>
      </c>
      <c r="D18" s="114">
        <v>898</v>
      </c>
      <c r="E18" s="114">
        <v>927</v>
      </c>
      <c r="F18" s="114">
        <v>958</v>
      </c>
      <c r="G18" s="114">
        <v>925</v>
      </c>
      <c r="H18" s="114">
        <v>854</v>
      </c>
      <c r="I18" s="115">
        <v>44</v>
      </c>
      <c r="J18" s="116">
        <v>5.1522248243559723</v>
      </c>
    </row>
    <row r="19" spans="1:10" s="110" customFormat="1" ht="13.5" customHeight="1" x14ac:dyDescent="0.2">
      <c r="A19" s="120"/>
      <c r="B19" s="121" t="s">
        <v>112</v>
      </c>
      <c r="C19" s="113">
        <v>0.36998938147066629</v>
      </c>
      <c r="D19" s="114">
        <v>223</v>
      </c>
      <c r="E19" s="114">
        <v>227</v>
      </c>
      <c r="F19" s="114">
        <v>233</v>
      </c>
      <c r="G19" s="114">
        <v>209</v>
      </c>
      <c r="H19" s="114">
        <v>191</v>
      </c>
      <c r="I19" s="115">
        <v>32</v>
      </c>
      <c r="J19" s="116">
        <v>16.753926701570681</v>
      </c>
    </row>
    <row r="20" spans="1:10" s="110" customFormat="1" ht="13.5" customHeight="1" x14ac:dyDescent="0.2">
      <c r="A20" s="118" t="s">
        <v>113</v>
      </c>
      <c r="B20" s="122" t="s">
        <v>114</v>
      </c>
      <c r="C20" s="113">
        <v>68.209118662065308</v>
      </c>
      <c r="D20" s="114">
        <v>41111</v>
      </c>
      <c r="E20" s="114">
        <v>41083</v>
      </c>
      <c r="F20" s="114">
        <v>42757</v>
      </c>
      <c r="G20" s="114">
        <v>41821</v>
      </c>
      <c r="H20" s="114">
        <v>40537</v>
      </c>
      <c r="I20" s="115">
        <v>574</v>
      </c>
      <c r="J20" s="116">
        <v>1.4159903298221379</v>
      </c>
    </row>
    <row r="21" spans="1:10" s="110" customFormat="1" ht="13.5" customHeight="1" x14ac:dyDescent="0.2">
      <c r="A21" s="120"/>
      <c r="B21" s="122" t="s">
        <v>115</v>
      </c>
      <c r="C21" s="113">
        <v>31.790881337934696</v>
      </c>
      <c r="D21" s="114">
        <v>19161</v>
      </c>
      <c r="E21" s="114">
        <v>19019</v>
      </c>
      <c r="F21" s="114">
        <v>19443</v>
      </c>
      <c r="G21" s="114">
        <v>19168</v>
      </c>
      <c r="H21" s="114">
        <v>18393</v>
      </c>
      <c r="I21" s="115">
        <v>768</v>
      </c>
      <c r="J21" s="116">
        <v>4.1755015495025285</v>
      </c>
    </row>
    <row r="22" spans="1:10" s="110" customFormat="1" ht="13.5" customHeight="1" x14ac:dyDescent="0.2">
      <c r="A22" s="118" t="s">
        <v>113</v>
      </c>
      <c r="B22" s="122" t="s">
        <v>116</v>
      </c>
      <c r="C22" s="113">
        <v>93.399920361029999</v>
      </c>
      <c r="D22" s="114">
        <v>56294</v>
      </c>
      <c r="E22" s="114">
        <v>56334</v>
      </c>
      <c r="F22" s="114">
        <v>57960</v>
      </c>
      <c r="G22" s="114">
        <v>56759</v>
      </c>
      <c r="H22" s="114">
        <v>55478</v>
      </c>
      <c r="I22" s="115">
        <v>816</v>
      </c>
      <c r="J22" s="116">
        <v>1.4708533112224667</v>
      </c>
    </row>
    <row r="23" spans="1:10" s="110" customFormat="1" ht="13.5" customHeight="1" x14ac:dyDescent="0.2">
      <c r="A23" s="123"/>
      <c r="B23" s="124" t="s">
        <v>117</v>
      </c>
      <c r="C23" s="125">
        <v>6.5735333156357845</v>
      </c>
      <c r="D23" s="114">
        <v>3962</v>
      </c>
      <c r="E23" s="114">
        <v>3752</v>
      </c>
      <c r="F23" s="114">
        <v>4223</v>
      </c>
      <c r="G23" s="114">
        <v>4212</v>
      </c>
      <c r="H23" s="114">
        <v>3437</v>
      </c>
      <c r="I23" s="115">
        <v>525</v>
      </c>
      <c r="J23" s="116">
        <v>15.274949083503055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16727</v>
      </c>
      <c r="E26" s="114">
        <v>17799</v>
      </c>
      <c r="F26" s="114">
        <v>18525</v>
      </c>
      <c r="G26" s="114">
        <v>18437</v>
      </c>
      <c r="H26" s="140">
        <v>17173</v>
      </c>
      <c r="I26" s="115">
        <v>-446</v>
      </c>
      <c r="J26" s="116">
        <v>-2.5971000989926045</v>
      </c>
    </row>
    <row r="27" spans="1:10" s="110" customFormat="1" ht="13.5" customHeight="1" x14ac:dyDescent="0.2">
      <c r="A27" s="118" t="s">
        <v>105</v>
      </c>
      <c r="B27" s="119" t="s">
        <v>106</v>
      </c>
      <c r="C27" s="113">
        <v>40.802295689603632</v>
      </c>
      <c r="D27" s="115">
        <v>6825</v>
      </c>
      <c r="E27" s="114">
        <v>7234</v>
      </c>
      <c r="F27" s="114">
        <v>7490</v>
      </c>
      <c r="G27" s="114">
        <v>7400</v>
      </c>
      <c r="H27" s="140">
        <v>6879</v>
      </c>
      <c r="I27" s="115">
        <v>-54</v>
      </c>
      <c r="J27" s="116">
        <v>-0.78499781945050151</v>
      </c>
    </row>
    <row r="28" spans="1:10" s="110" customFormat="1" ht="13.5" customHeight="1" x14ac:dyDescent="0.2">
      <c r="A28" s="120"/>
      <c r="B28" s="119" t="s">
        <v>107</v>
      </c>
      <c r="C28" s="113">
        <v>59.197704310396368</v>
      </c>
      <c r="D28" s="115">
        <v>9902</v>
      </c>
      <c r="E28" s="114">
        <v>10565</v>
      </c>
      <c r="F28" s="114">
        <v>11035</v>
      </c>
      <c r="G28" s="114">
        <v>11037</v>
      </c>
      <c r="H28" s="140">
        <v>10294</v>
      </c>
      <c r="I28" s="115">
        <v>-392</v>
      </c>
      <c r="J28" s="116">
        <v>-3.8080435204973773</v>
      </c>
    </row>
    <row r="29" spans="1:10" s="110" customFormat="1" ht="13.5" customHeight="1" x14ac:dyDescent="0.2">
      <c r="A29" s="118" t="s">
        <v>105</v>
      </c>
      <c r="B29" s="121" t="s">
        <v>108</v>
      </c>
      <c r="C29" s="113">
        <v>16.225264542356669</v>
      </c>
      <c r="D29" s="115">
        <v>2714</v>
      </c>
      <c r="E29" s="114">
        <v>2966</v>
      </c>
      <c r="F29" s="114">
        <v>3265</v>
      </c>
      <c r="G29" s="114">
        <v>3331</v>
      </c>
      <c r="H29" s="140">
        <v>2868</v>
      </c>
      <c r="I29" s="115">
        <v>-154</v>
      </c>
      <c r="J29" s="116">
        <v>-5.3695955369595536</v>
      </c>
    </row>
    <row r="30" spans="1:10" s="110" customFormat="1" ht="13.5" customHeight="1" x14ac:dyDescent="0.2">
      <c r="A30" s="118"/>
      <c r="B30" s="121" t="s">
        <v>109</v>
      </c>
      <c r="C30" s="113">
        <v>46.822502540802297</v>
      </c>
      <c r="D30" s="115">
        <v>7832</v>
      </c>
      <c r="E30" s="114">
        <v>8433</v>
      </c>
      <c r="F30" s="114">
        <v>8694</v>
      </c>
      <c r="G30" s="114">
        <v>8716</v>
      </c>
      <c r="H30" s="140">
        <v>8251</v>
      </c>
      <c r="I30" s="115">
        <v>-419</v>
      </c>
      <c r="J30" s="116">
        <v>-5.0781723427463339</v>
      </c>
    </row>
    <row r="31" spans="1:10" s="110" customFormat="1" ht="13.5" customHeight="1" x14ac:dyDescent="0.2">
      <c r="A31" s="118"/>
      <c r="B31" s="121" t="s">
        <v>110</v>
      </c>
      <c r="C31" s="113">
        <v>20.206851198660846</v>
      </c>
      <c r="D31" s="115">
        <v>3380</v>
      </c>
      <c r="E31" s="114">
        <v>3480</v>
      </c>
      <c r="F31" s="114">
        <v>3578</v>
      </c>
      <c r="G31" s="114">
        <v>3507</v>
      </c>
      <c r="H31" s="140">
        <v>3346</v>
      </c>
      <c r="I31" s="115">
        <v>34</v>
      </c>
      <c r="J31" s="116">
        <v>1.0161386730424387</v>
      </c>
    </row>
    <row r="32" spans="1:10" s="110" customFormat="1" ht="13.5" customHeight="1" x14ac:dyDescent="0.2">
      <c r="A32" s="120"/>
      <c r="B32" s="121" t="s">
        <v>111</v>
      </c>
      <c r="C32" s="113">
        <v>16.745381718180187</v>
      </c>
      <c r="D32" s="115">
        <v>2801</v>
      </c>
      <c r="E32" s="114">
        <v>2920</v>
      </c>
      <c r="F32" s="114">
        <v>2988</v>
      </c>
      <c r="G32" s="114">
        <v>2883</v>
      </c>
      <c r="H32" s="140">
        <v>2708</v>
      </c>
      <c r="I32" s="115">
        <v>93</v>
      </c>
      <c r="J32" s="116">
        <v>3.4342688330871494</v>
      </c>
    </row>
    <row r="33" spans="1:10" s="110" customFormat="1" ht="13.5" customHeight="1" x14ac:dyDescent="0.2">
      <c r="A33" s="120"/>
      <c r="B33" s="121" t="s">
        <v>112</v>
      </c>
      <c r="C33" s="113">
        <v>1.4945895856997669</v>
      </c>
      <c r="D33" s="115">
        <v>250</v>
      </c>
      <c r="E33" s="114">
        <v>259</v>
      </c>
      <c r="F33" s="114">
        <v>278</v>
      </c>
      <c r="G33" s="114">
        <v>233</v>
      </c>
      <c r="H33" s="140">
        <v>223</v>
      </c>
      <c r="I33" s="115">
        <v>27</v>
      </c>
      <c r="J33" s="116">
        <v>12.107623318385651</v>
      </c>
    </row>
    <row r="34" spans="1:10" s="110" customFormat="1" ht="13.5" customHeight="1" x14ac:dyDescent="0.2">
      <c r="A34" s="118" t="s">
        <v>113</v>
      </c>
      <c r="B34" s="122" t="s">
        <v>116</v>
      </c>
      <c r="C34" s="113">
        <v>95.04394093381957</v>
      </c>
      <c r="D34" s="115">
        <v>15898</v>
      </c>
      <c r="E34" s="114">
        <v>16841</v>
      </c>
      <c r="F34" s="114">
        <v>17510</v>
      </c>
      <c r="G34" s="114">
        <v>17420</v>
      </c>
      <c r="H34" s="140">
        <v>16288</v>
      </c>
      <c r="I34" s="115">
        <v>-390</v>
      </c>
      <c r="J34" s="116">
        <v>-2.394400785854617</v>
      </c>
    </row>
    <row r="35" spans="1:10" s="110" customFormat="1" ht="13.5" customHeight="1" x14ac:dyDescent="0.2">
      <c r="A35" s="118"/>
      <c r="B35" s="119" t="s">
        <v>117</v>
      </c>
      <c r="C35" s="113">
        <v>4.8663836910384406</v>
      </c>
      <c r="D35" s="115">
        <v>814</v>
      </c>
      <c r="E35" s="114">
        <v>944</v>
      </c>
      <c r="F35" s="114">
        <v>999</v>
      </c>
      <c r="G35" s="114">
        <v>1000</v>
      </c>
      <c r="H35" s="140">
        <v>870</v>
      </c>
      <c r="I35" s="115">
        <v>-56</v>
      </c>
      <c r="J35" s="116">
        <v>-6.4367816091954024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9783</v>
      </c>
      <c r="E37" s="114">
        <v>10370</v>
      </c>
      <c r="F37" s="114">
        <v>10554</v>
      </c>
      <c r="G37" s="114">
        <v>10750</v>
      </c>
      <c r="H37" s="140">
        <v>10215</v>
      </c>
      <c r="I37" s="115">
        <v>-432</v>
      </c>
      <c r="J37" s="116">
        <v>-4.2290748898678414</v>
      </c>
    </row>
    <row r="38" spans="1:10" s="110" customFormat="1" ht="13.5" customHeight="1" x14ac:dyDescent="0.2">
      <c r="A38" s="118" t="s">
        <v>105</v>
      </c>
      <c r="B38" s="119" t="s">
        <v>106</v>
      </c>
      <c r="C38" s="113">
        <v>40.631708065010734</v>
      </c>
      <c r="D38" s="115">
        <v>3975</v>
      </c>
      <c r="E38" s="114">
        <v>4170</v>
      </c>
      <c r="F38" s="114">
        <v>4194</v>
      </c>
      <c r="G38" s="114">
        <v>4265</v>
      </c>
      <c r="H38" s="140">
        <v>4024</v>
      </c>
      <c r="I38" s="115">
        <v>-49</v>
      </c>
      <c r="J38" s="116">
        <v>-1.2176938369781312</v>
      </c>
    </row>
    <row r="39" spans="1:10" s="110" customFormat="1" ht="13.5" customHeight="1" x14ac:dyDescent="0.2">
      <c r="A39" s="120"/>
      <c r="B39" s="119" t="s">
        <v>107</v>
      </c>
      <c r="C39" s="113">
        <v>59.368291934989266</v>
      </c>
      <c r="D39" s="115">
        <v>5808</v>
      </c>
      <c r="E39" s="114">
        <v>6200</v>
      </c>
      <c r="F39" s="114">
        <v>6360</v>
      </c>
      <c r="G39" s="114">
        <v>6485</v>
      </c>
      <c r="H39" s="140">
        <v>6191</v>
      </c>
      <c r="I39" s="115">
        <v>-383</v>
      </c>
      <c r="J39" s="116">
        <v>-6.1863996123404945</v>
      </c>
    </row>
    <row r="40" spans="1:10" s="110" customFormat="1" ht="13.5" customHeight="1" x14ac:dyDescent="0.2">
      <c r="A40" s="118" t="s">
        <v>105</v>
      </c>
      <c r="B40" s="121" t="s">
        <v>108</v>
      </c>
      <c r="C40" s="113">
        <v>19.728099764898293</v>
      </c>
      <c r="D40" s="115">
        <v>1930</v>
      </c>
      <c r="E40" s="114">
        <v>2091</v>
      </c>
      <c r="F40" s="114">
        <v>2269</v>
      </c>
      <c r="G40" s="114">
        <v>2447</v>
      </c>
      <c r="H40" s="140">
        <v>2063</v>
      </c>
      <c r="I40" s="115">
        <v>-133</v>
      </c>
      <c r="J40" s="116">
        <v>-6.4469219583131361</v>
      </c>
    </row>
    <row r="41" spans="1:10" s="110" customFormat="1" ht="13.5" customHeight="1" x14ac:dyDescent="0.2">
      <c r="A41" s="118"/>
      <c r="B41" s="121" t="s">
        <v>109</v>
      </c>
      <c r="C41" s="113">
        <v>31.421854236941634</v>
      </c>
      <c r="D41" s="115">
        <v>3074</v>
      </c>
      <c r="E41" s="114">
        <v>3344</v>
      </c>
      <c r="F41" s="114">
        <v>3256</v>
      </c>
      <c r="G41" s="114">
        <v>3374</v>
      </c>
      <c r="H41" s="140">
        <v>3444</v>
      </c>
      <c r="I41" s="115">
        <v>-370</v>
      </c>
      <c r="J41" s="116">
        <v>-10.743321718931474</v>
      </c>
    </row>
    <row r="42" spans="1:10" s="110" customFormat="1" ht="13.5" customHeight="1" x14ac:dyDescent="0.2">
      <c r="A42" s="118"/>
      <c r="B42" s="121" t="s">
        <v>110</v>
      </c>
      <c r="C42" s="113">
        <v>21.138710007155268</v>
      </c>
      <c r="D42" s="115">
        <v>2068</v>
      </c>
      <c r="E42" s="114">
        <v>2116</v>
      </c>
      <c r="F42" s="114">
        <v>2140</v>
      </c>
      <c r="G42" s="114">
        <v>2139</v>
      </c>
      <c r="H42" s="140">
        <v>2096</v>
      </c>
      <c r="I42" s="115">
        <v>-28</v>
      </c>
      <c r="J42" s="116">
        <v>-1.3358778625954197</v>
      </c>
    </row>
    <row r="43" spans="1:10" s="110" customFormat="1" ht="13.5" customHeight="1" x14ac:dyDescent="0.2">
      <c r="A43" s="120"/>
      <c r="B43" s="121" t="s">
        <v>111</v>
      </c>
      <c r="C43" s="113">
        <v>27.711335991004805</v>
      </c>
      <c r="D43" s="115">
        <v>2711</v>
      </c>
      <c r="E43" s="114">
        <v>2819</v>
      </c>
      <c r="F43" s="114">
        <v>2889</v>
      </c>
      <c r="G43" s="114">
        <v>2790</v>
      </c>
      <c r="H43" s="140">
        <v>2612</v>
      </c>
      <c r="I43" s="115">
        <v>99</v>
      </c>
      <c r="J43" s="116">
        <v>3.7901990811638591</v>
      </c>
    </row>
    <row r="44" spans="1:10" s="110" customFormat="1" ht="13.5" customHeight="1" x14ac:dyDescent="0.2">
      <c r="A44" s="120"/>
      <c r="B44" s="121" t="s">
        <v>112</v>
      </c>
      <c r="C44" s="113">
        <v>2.2999080036798527</v>
      </c>
      <c r="D44" s="115">
        <v>225</v>
      </c>
      <c r="E44" s="114">
        <v>238</v>
      </c>
      <c r="F44" s="114">
        <v>254</v>
      </c>
      <c r="G44" s="114">
        <v>214</v>
      </c>
      <c r="H44" s="140">
        <v>203</v>
      </c>
      <c r="I44" s="115">
        <v>22</v>
      </c>
      <c r="J44" s="116">
        <v>10.83743842364532</v>
      </c>
    </row>
    <row r="45" spans="1:10" s="110" customFormat="1" ht="13.5" customHeight="1" x14ac:dyDescent="0.2">
      <c r="A45" s="118" t="s">
        <v>113</v>
      </c>
      <c r="B45" s="122" t="s">
        <v>116</v>
      </c>
      <c r="C45" s="113">
        <v>94.664213431462741</v>
      </c>
      <c r="D45" s="115">
        <v>9261</v>
      </c>
      <c r="E45" s="114">
        <v>9765</v>
      </c>
      <c r="F45" s="114">
        <v>9971</v>
      </c>
      <c r="G45" s="114">
        <v>10153</v>
      </c>
      <c r="H45" s="140">
        <v>9644</v>
      </c>
      <c r="I45" s="115">
        <v>-383</v>
      </c>
      <c r="J45" s="116">
        <v>-3.9713811696391539</v>
      </c>
    </row>
    <row r="46" spans="1:10" s="110" customFormat="1" ht="13.5" customHeight="1" x14ac:dyDescent="0.2">
      <c r="A46" s="118"/>
      <c r="B46" s="119" t="s">
        <v>117</v>
      </c>
      <c r="C46" s="113">
        <v>5.192681181641623</v>
      </c>
      <c r="D46" s="115">
        <v>508</v>
      </c>
      <c r="E46" s="114">
        <v>592</v>
      </c>
      <c r="F46" s="114">
        <v>568</v>
      </c>
      <c r="G46" s="114">
        <v>581</v>
      </c>
      <c r="H46" s="140">
        <v>557</v>
      </c>
      <c r="I46" s="115">
        <v>-49</v>
      </c>
      <c r="J46" s="116">
        <v>-8.7971274685816869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6944</v>
      </c>
      <c r="E48" s="114">
        <v>7429</v>
      </c>
      <c r="F48" s="114">
        <v>7971</v>
      </c>
      <c r="G48" s="114">
        <v>7687</v>
      </c>
      <c r="H48" s="140">
        <v>6958</v>
      </c>
      <c r="I48" s="115">
        <v>-14</v>
      </c>
      <c r="J48" s="116">
        <v>-0.2012072434607646</v>
      </c>
    </row>
    <row r="49" spans="1:12" s="110" customFormat="1" ht="13.5" customHeight="1" x14ac:dyDescent="0.2">
      <c r="A49" s="118" t="s">
        <v>105</v>
      </c>
      <c r="B49" s="119" t="s">
        <v>106</v>
      </c>
      <c r="C49" s="113">
        <v>41.042626728110598</v>
      </c>
      <c r="D49" s="115">
        <v>2850</v>
      </c>
      <c r="E49" s="114">
        <v>3064</v>
      </c>
      <c r="F49" s="114">
        <v>3296</v>
      </c>
      <c r="G49" s="114">
        <v>3135</v>
      </c>
      <c r="H49" s="140">
        <v>2855</v>
      </c>
      <c r="I49" s="115">
        <v>-5</v>
      </c>
      <c r="J49" s="116">
        <v>-0.17513134851138354</v>
      </c>
    </row>
    <row r="50" spans="1:12" s="110" customFormat="1" ht="13.5" customHeight="1" x14ac:dyDescent="0.2">
      <c r="A50" s="120"/>
      <c r="B50" s="119" t="s">
        <v>107</v>
      </c>
      <c r="C50" s="113">
        <v>58.957373271889402</v>
      </c>
      <c r="D50" s="115">
        <v>4094</v>
      </c>
      <c r="E50" s="114">
        <v>4365</v>
      </c>
      <c r="F50" s="114">
        <v>4675</v>
      </c>
      <c r="G50" s="114">
        <v>4552</v>
      </c>
      <c r="H50" s="140">
        <v>4103</v>
      </c>
      <c r="I50" s="115">
        <v>-9</v>
      </c>
      <c r="J50" s="116">
        <v>-0.21935169388252498</v>
      </c>
    </row>
    <row r="51" spans="1:12" s="110" customFormat="1" ht="13.5" customHeight="1" x14ac:dyDescent="0.2">
      <c r="A51" s="118" t="s">
        <v>105</v>
      </c>
      <c r="B51" s="121" t="s">
        <v>108</v>
      </c>
      <c r="C51" s="113">
        <v>11.290322580645162</v>
      </c>
      <c r="D51" s="115">
        <v>784</v>
      </c>
      <c r="E51" s="114">
        <v>875</v>
      </c>
      <c r="F51" s="114">
        <v>996</v>
      </c>
      <c r="G51" s="114">
        <v>884</v>
      </c>
      <c r="H51" s="140">
        <v>805</v>
      </c>
      <c r="I51" s="115">
        <v>-21</v>
      </c>
      <c r="J51" s="116">
        <v>-2.6086956521739131</v>
      </c>
    </row>
    <row r="52" spans="1:12" s="110" customFormat="1" ht="13.5" customHeight="1" x14ac:dyDescent="0.2">
      <c r="A52" s="118"/>
      <c r="B52" s="121" t="s">
        <v>109</v>
      </c>
      <c r="C52" s="113">
        <v>68.519585253456228</v>
      </c>
      <c r="D52" s="115">
        <v>4758</v>
      </c>
      <c r="E52" s="114">
        <v>5089</v>
      </c>
      <c r="F52" s="114">
        <v>5438</v>
      </c>
      <c r="G52" s="114">
        <v>5342</v>
      </c>
      <c r="H52" s="140">
        <v>4807</v>
      </c>
      <c r="I52" s="115">
        <v>-49</v>
      </c>
      <c r="J52" s="116">
        <v>-1.019346785937175</v>
      </c>
    </row>
    <row r="53" spans="1:12" s="110" customFormat="1" ht="13.5" customHeight="1" x14ac:dyDescent="0.2">
      <c r="A53" s="118"/>
      <c r="B53" s="121" t="s">
        <v>110</v>
      </c>
      <c r="C53" s="113">
        <v>18.894009216589861</v>
      </c>
      <c r="D53" s="115">
        <v>1312</v>
      </c>
      <c r="E53" s="114">
        <v>1364</v>
      </c>
      <c r="F53" s="114">
        <v>1438</v>
      </c>
      <c r="G53" s="114">
        <v>1368</v>
      </c>
      <c r="H53" s="140">
        <v>1250</v>
      </c>
      <c r="I53" s="115">
        <v>62</v>
      </c>
      <c r="J53" s="116">
        <v>4.96</v>
      </c>
    </row>
    <row r="54" spans="1:12" s="110" customFormat="1" ht="13.5" customHeight="1" x14ac:dyDescent="0.2">
      <c r="A54" s="120"/>
      <c r="B54" s="121" t="s">
        <v>111</v>
      </c>
      <c r="C54" s="113">
        <v>1.2960829493087558</v>
      </c>
      <c r="D54" s="115">
        <v>90</v>
      </c>
      <c r="E54" s="114">
        <v>101</v>
      </c>
      <c r="F54" s="114">
        <v>99</v>
      </c>
      <c r="G54" s="114">
        <v>93</v>
      </c>
      <c r="H54" s="140">
        <v>96</v>
      </c>
      <c r="I54" s="115">
        <v>-6</v>
      </c>
      <c r="J54" s="116">
        <v>-6.25</v>
      </c>
    </row>
    <row r="55" spans="1:12" s="110" customFormat="1" ht="13.5" customHeight="1" x14ac:dyDescent="0.2">
      <c r="A55" s="120"/>
      <c r="B55" s="121" t="s">
        <v>112</v>
      </c>
      <c r="C55" s="113">
        <v>0.36002304147465436</v>
      </c>
      <c r="D55" s="115">
        <v>25</v>
      </c>
      <c r="E55" s="114">
        <v>21</v>
      </c>
      <c r="F55" s="114">
        <v>24</v>
      </c>
      <c r="G55" s="114">
        <v>19</v>
      </c>
      <c r="H55" s="140">
        <v>20</v>
      </c>
      <c r="I55" s="115">
        <v>5</v>
      </c>
      <c r="J55" s="116">
        <v>25</v>
      </c>
    </row>
    <row r="56" spans="1:12" s="110" customFormat="1" ht="13.5" customHeight="1" x14ac:dyDescent="0.2">
      <c r="A56" s="118" t="s">
        <v>113</v>
      </c>
      <c r="B56" s="122" t="s">
        <v>116</v>
      </c>
      <c r="C56" s="113">
        <v>95.578917050691246</v>
      </c>
      <c r="D56" s="115">
        <v>6637</v>
      </c>
      <c r="E56" s="114">
        <v>7076</v>
      </c>
      <c r="F56" s="114">
        <v>7539</v>
      </c>
      <c r="G56" s="114">
        <v>7267</v>
      </c>
      <c r="H56" s="140">
        <v>6644</v>
      </c>
      <c r="I56" s="115">
        <v>-7</v>
      </c>
      <c r="J56" s="116">
        <v>-0.10535821794099939</v>
      </c>
    </row>
    <row r="57" spans="1:12" s="110" customFormat="1" ht="13.5" customHeight="1" x14ac:dyDescent="0.2">
      <c r="A57" s="142"/>
      <c r="B57" s="124" t="s">
        <v>117</v>
      </c>
      <c r="C57" s="125">
        <v>4.4066820276497696</v>
      </c>
      <c r="D57" s="143">
        <v>306</v>
      </c>
      <c r="E57" s="144">
        <v>352</v>
      </c>
      <c r="F57" s="144">
        <v>431</v>
      </c>
      <c r="G57" s="144">
        <v>419</v>
      </c>
      <c r="H57" s="145">
        <v>313</v>
      </c>
      <c r="I57" s="143">
        <v>-7</v>
      </c>
      <c r="J57" s="146">
        <v>-2.2364217252396168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60272</v>
      </c>
      <c r="E12" s="236">
        <v>60102</v>
      </c>
      <c r="F12" s="114">
        <v>62200</v>
      </c>
      <c r="G12" s="114">
        <v>60989</v>
      </c>
      <c r="H12" s="140">
        <v>58930</v>
      </c>
      <c r="I12" s="115">
        <v>1342</v>
      </c>
      <c r="J12" s="116">
        <v>2.2772781265908706</v>
      </c>
    </row>
    <row r="13" spans="1:15" s="110" customFormat="1" ht="12" customHeight="1" x14ac:dyDescent="0.2">
      <c r="A13" s="118" t="s">
        <v>105</v>
      </c>
      <c r="B13" s="119" t="s">
        <v>106</v>
      </c>
      <c r="C13" s="113">
        <v>50.995487125033186</v>
      </c>
      <c r="D13" s="115">
        <v>30736</v>
      </c>
      <c r="E13" s="114">
        <v>30574</v>
      </c>
      <c r="F13" s="114">
        <v>31777</v>
      </c>
      <c r="G13" s="114">
        <v>31122</v>
      </c>
      <c r="H13" s="140">
        <v>29974</v>
      </c>
      <c r="I13" s="115">
        <v>762</v>
      </c>
      <c r="J13" s="116">
        <v>2.5422032428104355</v>
      </c>
    </row>
    <row r="14" spans="1:15" s="110" customFormat="1" ht="12" customHeight="1" x14ac:dyDescent="0.2">
      <c r="A14" s="118"/>
      <c r="B14" s="119" t="s">
        <v>107</v>
      </c>
      <c r="C14" s="113">
        <v>49.004512874966814</v>
      </c>
      <c r="D14" s="115">
        <v>29536</v>
      </c>
      <c r="E14" s="114">
        <v>29528</v>
      </c>
      <c r="F14" s="114">
        <v>30423</v>
      </c>
      <c r="G14" s="114">
        <v>29867</v>
      </c>
      <c r="H14" s="140">
        <v>28956</v>
      </c>
      <c r="I14" s="115">
        <v>580</v>
      </c>
      <c r="J14" s="116">
        <v>2.003039093797486</v>
      </c>
    </row>
    <row r="15" spans="1:15" s="110" customFormat="1" ht="12" customHeight="1" x14ac:dyDescent="0.2">
      <c r="A15" s="118" t="s">
        <v>105</v>
      </c>
      <c r="B15" s="121" t="s">
        <v>108</v>
      </c>
      <c r="C15" s="113">
        <v>13.337868330236262</v>
      </c>
      <c r="D15" s="115">
        <v>8039</v>
      </c>
      <c r="E15" s="114">
        <v>8304</v>
      </c>
      <c r="F15" s="114">
        <v>8788</v>
      </c>
      <c r="G15" s="114">
        <v>7905</v>
      </c>
      <c r="H15" s="140">
        <v>7973</v>
      </c>
      <c r="I15" s="115">
        <v>66</v>
      </c>
      <c r="J15" s="116">
        <v>0.82779380408879966</v>
      </c>
    </row>
    <row r="16" spans="1:15" s="110" customFormat="1" ht="12" customHeight="1" x14ac:dyDescent="0.2">
      <c r="A16" s="118"/>
      <c r="B16" s="121" t="s">
        <v>109</v>
      </c>
      <c r="C16" s="113">
        <v>64.932306875497744</v>
      </c>
      <c r="D16" s="115">
        <v>39136</v>
      </c>
      <c r="E16" s="114">
        <v>38952</v>
      </c>
      <c r="F16" s="114">
        <v>40333</v>
      </c>
      <c r="G16" s="114">
        <v>40281</v>
      </c>
      <c r="H16" s="140">
        <v>38748</v>
      </c>
      <c r="I16" s="115">
        <v>388</v>
      </c>
      <c r="J16" s="116">
        <v>1.0013420047486321</v>
      </c>
    </row>
    <row r="17" spans="1:10" s="110" customFormat="1" ht="12" customHeight="1" x14ac:dyDescent="0.2">
      <c r="A17" s="118"/>
      <c r="B17" s="121" t="s">
        <v>110</v>
      </c>
      <c r="C17" s="113">
        <v>20.239912397132997</v>
      </c>
      <c r="D17" s="115">
        <v>12199</v>
      </c>
      <c r="E17" s="114">
        <v>11919</v>
      </c>
      <c r="F17" s="114">
        <v>12121</v>
      </c>
      <c r="G17" s="114">
        <v>11878</v>
      </c>
      <c r="H17" s="140">
        <v>11355</v>
      </c>
      <c r="I17" s="115">
        <v>844</v>
      </c>
      <c r="J17" s="116">
        <v>7.4328489652135623</v>
      </c>
    </row>
    <row r="18" spans="1:10" s="110" customFormat="1" ht="12" customHeight="1" x14ac:dyDescent="0.2">
      <c r="A18" s="120"/>
      <c r="B18" s="121" t="s">
        <v>111</v>
      </c>
      <c r="C18" s="113">
        <v>1.4899123971329971</v>
      </c>
      <c r="D18" s="115">
        <v>898</v>
      </c>
      <c r="E18" s="114">
        <v>927</v>
      </c>
      <c r="F18" s="114">
        <v>958</v>
      </c>
      <c r="G18" s="114">
        <v>925</v>
      </c>
      <c r="H18" s="140">
        <v>854</v>
      </c>
      <c r="I18" s="115">
        <v>44</v>
      </c>
      <c r="J18" s="116">
        <v>5.1522248243559723</v>
      </c>
    </row>
    <row r="19" spans="1:10" s="110" customFormat="1" ht="12" customHeight="1" x14ac:dyDescent="0.2">
      <c r="A19" s="120"/>
      <c r="B19" s="121" t="s">
        <v>112</v>
      </c>
      <c r="C19" s="113">
        <v>0.36998938147066629</v>
      </c>
      <c r="D19" s="115">
        <v>223</v>
      </c>
      <c r="E19" s="114">
        <v>227</v>
      </c>
      <c r="F19" s="114">
        <v>233</v>
      </c>
      <c r="G19" s="114">
        <v>209</v>
      </c>
      <c r="H19" s="140">
        <v>191</v>
      </c>
      <c r="I19" s="115">
        <v>32</v>
      </c>
      <c r="J19" s="116">
        <v>16.753926701570681</v>
      </c>
    </row>
    <row r="20" spans="1:10" s="110" customFormat="1" ht="12" customHeight="1" x14ac:dyDescent="0.2">
      <c r="A20" s="118" t="s">
        <v>113</v>
      </c>
      <c r="B20" s="119" t="s">
        <v>181</v>
      </c>
      <c r="C20" s="113">
        <v>68.209118662065308</v>
      </c>
      <c r="D20" s="115">
        <v>41111</v>
      </c>
      <c r="E20" s="114">
        <v>41083</v>
      </c>
      <c r="F20" s="114">
        <v>42757</v>
      </c>
      <c r="G20" s="114">
        <v>41821</v>
      </c>
      <c r="H20" s="140">
        <v>40537</v>
      </c>
      <c r="I20" s="115">
        <v>574</v>
      </c>
      <c r="J20" s="116">
        <v>1.4159903298221379</v>
      </c>
    </row>
    <row r="21" spans="1:10" s="110" customFormat="1" ht="12" customHeight="1" x14ac:dyDescent="0.2">
      <c r="A21" s="118"/>
      <c r="B21" s="119" t="s">
        <v>182</v>
      </c>
      <c r="C21" s="113">
        <v>31.790881337934696</v>
      </c>
      <c r="D21" s="115">
        <v>19161</v>
      </c>
      <c r="E21" s="114">
        <v>19019</v>
      </c>
      <c r="F21" s="114">
        <v>19443</v>
      </c>
      <c r="G21" s="114">
        <v>19168</v>
      </c>
      <c r="H21" s="140">
        <v>18393</v>
      </c>
      <c r="I21" s="115">
        <v>768</v>
      </c>
      <c r="J21" s="116">
        <v>4.1755015495025285</v>
      </c>
    </row>
    <row r="22" spans="1:10" s="110" customFormat="1" ht="12" customHeight="1" x14ac:dyDescent="0.2">
      <c r="A22" s="118" t="s">
        <v>113</v>
      </c>
      <c r="B22" s="119" t="s">
        <v>116</v>
      </c>
      <c r="C22" s="113">
        <v>93.399920361029999</v>
      </c>
      <c r="D22" s="115">
        <v>56294</v>
      </c>
      <c r="E22" s="114">
        <v>56334</v>
      </c>
      <c r="F22" s="114">
        <v>57960</v>
      </c>
      <c r="G22" s="114">
        <v>56759</v>
      </c>
      <c r="H22" s="140">
        <v>55478</v>
      </c>
      <c r="I22" s="115">
        <v>816</v>
      </c>
      <c r="J22" s="116">
        <v>1.4708533112224667</v>
      </c>
    </row>
    <row r="23" spans="1:10" s="110" customFormat="1" ht="12" customHeight="1" x14ac:dyDescent="0.2">
      <c r="A23" s="118"/>
      <c r="B23" s="119" t="s">
        <v>117</v>
      </c>
      <c r="C23" s="113">
        <v>6.5735333156357845</v>
      </c>
      <c r="D23" s="115">
        <v>3962</v>
      </c>
      <c r="E23" s="114">
        <v>3752</v>
      </c>
      <c r="F23" s="114">
        <v>4223</v>
      </c>
      <c r="G23" s="114">
        <v>4212</v>
      </c>
      <c r="H23" s="140">
        <v>3437</v>
      </c>
      <c r="I23" s="115">
        <v>525</v>
      </c>
      <c r="J23" s="116">
        <v>15.274949083503055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62406</v>
      </c>
      <c r="E64" s="236">
        <v>62499</v>
      </c>
      <c r="F64" s="236">
        <v>64339</v>
      </c>
      <c r="G64" s="236">
        <v>63047</v>
      </c>
      <c r="H64" s="140">
        <v>61451</v>
      </c>
      <c r="I64" s="115">
        <v>955</v>
      </c>
      <c r="J64" s="116">
        <v>1.5540837415176318</v>
      </c>
    </row>
    <row r="65" spans="1:12" s="110" customFormat="1" ht="12" customHeight="1" x14ac:dyDescent="0.2">
      <c r="A65" s="118" t="s">
        <v>105</v>
      </c>
      <c r="B65" s="119" t="s">
        <v>106</v>
      </c>
      <c r="C65" s="113">
        <v>50.318879594910747</v>
      </c>
      <c r="D65" s="235">
        <v>31402</v>
      </c>
      <c r="E65" s="236">
        <v>31481</v>
      </c>
      <c r="F65" s="236">
        <v>32519</v>
      </c>
      <c r="G65" s="236">
        <v>31880</v>
      </c>
      <c r="H65" s="140">
        <v>31061</v>
      </c>
      <c r="I65" s="115">
        <v>341</v>
      </c>
      <c r="J65" s="116">
        <v>1.0978397347155597</v>
      </c>
    </row>
    <row r="66" spans="1:12" s="110" customFormat="1" ht="12" customHeight="1" x14ac:dyDescent="0.2">
      <c r="A66" s="118"/>
      <c r="B66" s="119" t="s">
        <v>107</v>
      </c>
      <c r="C66" s="113">
        <v>49.681120405089253</v>
      </c>
      <c r="D66" s="235">
        <v>31004</v>
      </c>
      <c r="E66" s="236">
        <v>31018</v>
      </c>
      <c r="F66" s="236">
        <v>31820</v>
      </c>
      <c r="G66" s="236">
        <v>31167</v>
      </c>
      <c r="H66" s="140">
        <v>30390</v>
      </c>
      <c r="I66" s="115">
        <v>614</v>
      </c>
      <c r="J66" s="116">
        <v>2.0204014478446859</v>
      </c>
    </row>
    <row r="67" spans="1:12" s="110" customFormat="1" ht="12" customHeight="1" x14ac:dyDescent="0.2">
      <c r="A67" s="118" t="s">
        <v>105</v>
      </c>
      <c r="B67" s="121" t="s">
        <v>108</v>
      </c>
      <c r="C67" s="113">
        <v>12.522834342851649</v>
      </c>
      <c r="D67" s="235">
        <v>7815</v>
      </c>
      <c r="E67" s="236">
        <v>8122</v>
      </c>
      <c r="F67" s="236">
        <v>8528</v>
      </c>
      <c r="G67" s="236">
        <v>7695</v>
      </c>
      <c r="H67" s="140">
        <v>7840</v>
      </c>
      <c r="I67" s="115">
        <v>-25</v>
      </c>
      <c r="J67" s="116">
        <v>-0.31887755102040816</v>
      </c>
    </row>
    <row r="68" spans="1:12" s="110" customFormat="1" ht="12" customHeight="1" x14ac:dyDescent="0.2">
      <c r="A68" s="118"/>
      <c r="B68" s="121" t="s">
        <v>109</v>
      </c>
      <c r="C68" s="113">
        <v>64.812678268115249</v>
      </c>
      <c r="D68" s="235">
        <v>40447</v>
      </c>
      <c r="E68" s="236">
        <v>40485</v>
      </c>
      <c r="F68" s="236">
        <v>41767</v>
      </c>
      <c r="G68" s="236">
        <v>41653</v>
      </c>
      <c r="H68" s="140">
        <v>40487</v>
      </c>
      <c r="I68" s="115">
        <v>-40</v>
      </c>
      <c r="J68" s="116">
        <v>-9.8797144762516359E-2</v>
      </c>
    </row>
    <row r="69" spans="1:12" s="110" customFormat="1" ht="12" customHeight="1" x14ac:dyDescent="0.2">
      <c r="A69" s="118"/>
      <c r="B69" s="121" t="s">
        <v>110</v>
      </c>
      <c r="C69" s="113">
        <v>21.126173765343076</v>
      </c>
      <c r="D69" s="235">
        <v>13184</v>
      </c>
      <c r="E69" s="236">
        <v>12907</v>
      </c>
      <c r="F69" s="236">
        <v>13063</v>
      </c>
      <c r="G69" s="236">
        <v>12754</v>
      </c>
      <c r="H69" s="140">
        <v>12254</v>
      </c>
      <c r="I69" s="115">
        <v>930</v>
      </c>
      <c r="J69" s="116">
        <v>7.5893585767912519</v>
      </c>
    </row>
    <row r="70" spans="1:12" s="110" customFormat="1" ht="12" customHeight="1" x14ac:dyDescent="0.2">
      <c r="A70" s="120"/>
      <c r="B70" s="121" t="s">
        <v>111</v>
      </c>
      <c r="C70" s="113">
        <v>1.5383136236900299</v>
      </c>
      <c r="D70" s="235">
        <v>960</v>
      </c>
      <c r="E70" s="236">
        <v>985</v>
      </c>
      <c r="F70" s="236">
        <v>981</v>
      </c>
      <c r="G70" s="236">
        <v>945</v>
      </c>
      <c r="H70" s="140">
        <v>870</v>
      </c>
      <c r="I70" s="115">
        <v>90</v>
      </c>
      <c r="J70" s="116">
        <v>10.344827586206897</v>
      </c>
    </row>
    <row r="71" spans="1:12" s="110" customFormat="1" ht="12" customHeight="1" x14ac:dyDescent="0.2">
      <c r="A71" s="120"/>
      <c r="B71" s="121" t="s">
        <v>112</v>
      </c>
      <c r="C71" s="113">
        <v>0.41502419639137261</v>
      </c>
      <c r="D71" s="235">
        <v>259</v>
      </c>
      <c r="E71" s="236">
        <v>261</v>
      </c>
      <c r="F71" s="236">
        <v>245</v>
      </c>
      <c r="G71" s="236">
        <v>209</v>
      </c>
      <c r="H71" s="140">
        <v>189</v>
      </c>
      <c r="I71" s="115">
        <v>70</v>
      </c>
      <c r="J71" s="116">
        <v>37.037037037037038</v>
      </c>
    </row>
    <row r="72" spans="1:12" s="110" customFormat="1" ht="12" customHeight="1" x14ac:dyDescent="0.2">
      <c r="A72" s="118" t="s">
        <v>113</v>
      </c>
      <c r="B72" s="119" t="s">
        <v>181</v>
      </c>
      <c r="C72" s="113">
        <v>67.290004166266058</v>
      </c>
      <c r="D72" s="235">
        <v>41993</v>
      </c>
      <c r="E72" s="236">
        <v>42259</v>
      </c>
      <c r="F72" s="236">
        <v>43709</v>
      </c>
      <c r="G72" s="236">
        <v>42711</v>
      </c>
      <c r="H72" s="140">
        <v>41828</v>
      </c>
      <c r="I72" s="115">
        <v>165</v>
      </c>
      <c r="J72" s="116">
        <v>0.39447260208472795</v>
      </c>
    </row>
    <row r="73" spans="1:12" s="110" customFormat="1" ht="12" customHeight="1" x14ac:dyDescent="0.2">
      <c r="A73" s="118"/>
      <c r="B73" s="119" t="s">
        <v>182</v>
      </c>
      <c r="C73" s="113">
        <v>32.709995833733934</v>
      </c>
      <c r="D73" s="115">
        <v>20413</v>
      </c>
      <c r="E73" s="114">
        <v>20240</v>
      </c>
      <c r="F73" s="114">
        <v>20630</v>
      </c>
      <c r="G73" s="114">
        <v>20336</v>
      </c>
      <c r="H73" s="140">
        <v>19623</v>
      </c>
      <c r="I73" s="115">
        <v>790</v>
      </c>
      <c r="J73" s="116">
        <v>4.0258879885848238</v>
      </c>
    </row>
    <row r="74" spans="1:12" s="110" customFormat="1" ht="12" customHeight="1" x14ac:dyDescent="0.2">
      <c r="A74" s="118" t="s">
        <v>113</v>
      </c>
      <c r="B74" s="119" t="s">
        <v>116</v>
      </c>
      <c r="C74" s="113">
        <v>93.609588821587664</v>
      </c>
      <c r="D74" s="115">
        <v>58418</v>
      </c>
      <c r="E74" s="114">
        <v>58568</v>
      </c>
      <c r="F74" s="114">
        <v>59970</v>
      </c>
      <c r="G74" s="114">
        <v>58690</v>
      </c>
      <c r="H74" s="140">
        <v>57741</v>
      </c>
      <c r="I74" s="115">
        <v>677</v>
      </c>
      <c r="J74" s="116">
        <v>1.1724770959976447</v>
      </c>
    </row>
    <row r="75" spans="1:12" s="110" customFormat="1" ht="12" customHeight="1" x14ac:dyDescent="0.2">
      <c r="A75" s="142"/>
      <c r="B75" s="124" t="s">
        <v>117</v>
      </c>
      <c r="C75" s="125">
        <v>6.35836297791879</v>
      </c>
      <c r="D75" s="143">
        <v>3968</v>
      </c>
      <c r="E75" s="144">
        <v>3912</v>
      </c>
      <c r="F75" s="144">
        <v>4350</v>
      </c>
      <c r="G75" s="144">
        <v>4336</v>
      </c>
      <c r="H75" s="145">
        <v>3694</v>
      </c>
      <c r="I75" s="143">
        <v>274</v>
      </c>
      <c r="J75" s="146">
        <v>7.4174336762317274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60272</v>
      </c>
      <c r="G11" s="114">
        <v>60102</v>
      </c>
      <c r="H11" s="114">
        <v>62200</v>
      </c>
      <c r="I11" s="114">
        <v>60989</v>
      </c>
      <c r="J11" s="140">
        <v>58930</v>
      </c>
      <c r="K11" s="114">
        <v>1342</v>
      </c>
      <c r="L11" s="116">
        <v>2.2772781265908706</v>
      </c>
    </row>
    <row r="12" spans="1:17" s="110" customFormat="1" ht="24.95" customHeight="1" x14ac:dyDescent="0.2">
      <c r="A12" s="604" t="s">
        <v>185</v>
      </c>
      <c r="B12" s="605"/>
      <c r="C12" s="605"/>
      <c r="D12" s="606"/>
      <c r="E12" s="113">
        <v>50.995487125033186</v>
      </c>
      <c r="F12" s="115">
        <v>30736</v>
      </c>
      <c r="G12" s="114">
        <v>30574</v>
      </c>
      <c r="H12" s="114">
        <v>31777</v>
      </c>
      <c r="I12" s="114">
        <v>31122</v>
      </c>
      <c r="J12" s="140">
        <v>29974</v>
      </c>
      <c r="K12" s="114">
        <v>762</v>
      </c>
      <c r="L12" s="116">
        <v>2.5422032428104355</v>
      </c>
    </row>
    <row r="13" spans="1:17" s="110" customFormat="1" ht="15" customHeight="1" x14ac:dyDescent="0.2">
      <c r="A13" s="120"/>
      <c r="B13" s="612" t="s">
        <v>107</v>
      </c>
      <c r="C13" s="612"/>
      <c r="E13" s="113">
        <v>49.004512874966814</v>
      </c>
      <c r="F13" s="115">
        <v>29536</v>
      </c>
      <c r="G13" s="114">
        <v>29528</v>
      </c>
      <c r="H13" s="114">
        <v>30423</v>
      </c>
      <c r="I13" s="114">
        <v>29867</v>
      </c>
      <c r="J13" s="140">
        <v>28956</v>
      </c>
      <c r="K13" s="114">
        <v>580</v>
      </c>
      <c r="L13" s="116">
        <v>2.003039093797486</v>
      </c>
    </row>
    <row r="14" spans="1:17" s="110" customFormat="1" ht="24.95" customHeight="1" x14ac:dyDescent="0.2">
      <c r="A14" s="604" t="s">
        <v>186</v>
      </c>
      <c r="B14" s="605"/>
      <c r="C14" s="605"/>
      <c r="D14" s="606"/>
      <c r="E14" s="113">
        <v>13.337868330236262</v>
      </c>
      <c r="F14" s="115">
        <v>8039</v>
      </c>
      <c r="G14" s="114">
        <v>8304</v>
      </c>
      <c r="H14" s="114">
        <v>8788</v>
      </c>
      <c r="I14" s="114">
        <v>7905</v>
      </c>
      <c r="J14" s="140">
        <v>7973</v>
      </c>
      <c r="K14" s="114">
        <v>66</v>
      </c>
      <c r="L14" s="116">
        <v>0.82779380408879966</v>
      </c>
    </row>
    <row r="15" spans="1:17" s="110" customFormat="1" ht="15" customHeight="1" x14ac:dyDescent="0.2">
      <c r="A15" s="120"/>
      <c r="B15" s="119"/>
      <c r="C15" s="258" t="s">
        <v>106</v>
      </c>
      <c r="E15" s="113">
        <v>56.536882696852842</v>
      </c>
      <c r="F15" s="115">
        <v>4545</v>
      </c>
      <c r="G15" s="114">
        <v>4662</v>
      </c>
      <c r="H15" s="114">
        <v>4950</v>
      </c>
      <c r="I15" s="114">
        <v>4476</v>
      </c>
      <c r="J15" s="140">
        <v>4539</v>
      </c>
      <c r="K15" s="114">
        <v>6</v>
      </c>
      <c r="L15" s="116">
        <v>0.13218770654329148</v>
      </c>
    </row>
    <row r="16" spans="1:17" s="110" customFormat="1" ht="15" customHeight="1" x14ac:dyDescent="0.2">
      <c r="A16" s="120"/>
      <c r="B16" s="119"/>
      <c r="C16" s="258" t="s">
        <v>107</v>
      </c>
      <c r="E16" s="113">
        <v>43.463117303147158</v>
      </c>
      <c r="F16" s="115">
        <v>3494</v>
      </c>
      <c r="G16" s="114">
        <v>3642</v>
      </c>
      <c r="H16" s="114">
        <v>3838</v>
      </c>
      <c r="I16" s="114">
        <v>3429</v>
      </c>
      <c r="J16" s="140">
        <v>3434</v>
      </c>
      <c r="K16" s="114">
        <v>60</v>
      </c>
      <c r="L16" s="116">
        <v>1.7472335468841003</v>
      </c>
    </row>
    <row r="17" spans="1:12" s="110" customFormat="1" ht="15" customHeight="1" x14ac:dyDescent="0.2">
      <c r="A17" s="120"/>
      <c r="B17" s="121" t="s">
        <v>109</v>
      </c>
      <c r="C17" s="258"/>
      <c r="E17" s="113">
        <v>64.932306875497744</v>
      </c>
      <c r="F17" s="115">
        <v>39136</v>
      </c>
      <c r="G17" s="114">
        <v>38952</v>
      </c>
      <c r="H17" s="114">
        <v>40333</v>
      </c>
      <c r="I17" s="114">
        <v>40281</v>
      </c>
      <c r="J17" s="140">
        <v>38748</v>
      </c>
      <c r="K17" s="114">
        <v>388</v>
      </c>
      <c r="L17" s="116">
        <v>1.0013420047486321</v>
      </c>
    </row>
    <row r="18" spans="1:12" s="110" customFormat="1" ht="15" customHeight="1" x14ac:dyDescent="0.2">
      <c r="A18" s="120"/>
      <c r="B18" s="119"/>
      <c r="C18" s="258" t="s">
        <v>106</v>
      </c>
      <c r="E18" s="113">
        <v>51.004190515126737</v>
      </c>
      <c r="F18" s="115">
        <v>19961</v>
      </c>
      <c r="G18" s="114">
        <v>19802</v>
      </c>
      <c r="H18" s="114">
        <v>20557</v>
      </c>
      <c r="I18" s="114">
        <v>20513</v>
      </c>
      <c r="J18" s="140">
        <v>19585</v>
      </c>
      <c r="K18" s="114">
        <v>376</v>
      </c>
      <c r="L18" s="116">
        <v>1.9198366096502426</v>
      </c>
    </row>
    <row r="19" spans="1:12" s="110" customFormat="1" ht="15" customHeight="1" x14ac:dyDescent="0.2">
      <c r="A19" s="120"/>
      <c r="B19" s="119"/>
      <c r="C19" s="258" t="s">
        <v>107</v>
      </c>
      <c r="E19" s="113">
        <v>48.995809484873263</v>
      </c>
      <c r="F19" s="115">
        <v>19175</v>
      </c>
      <c r="G19" s="114">
        <v>19150</v>
      </c>
      <c r="H19" s="114">
        <v>19776</v>
      </c>
      <c r="I19" s="114">
        <v>19768</v>
      </c>
      <c r="J19" s="140">
        <v>19163</v>
      </c>
      <c r="K19" s="114">
        <v>12</v>
      </c>
      <c r="L19" s="116">
        <v>6.2620675259614886E-2</v>
      </c>
    </row>
    <row r="20" spans="1:12" s="110" customFormat="1" ht="15" customHeight="1" x14ac:dyDescent="0.2">
      <c r="A20" s="120"/>
      <c r="B20" s="121" t="s">
        <v>110</v>
      </c>
      <c r="C20" s="258"/>
      <c r="E20" s="113">
        <v>20.239912397132997</v>
      </c>
      <c r="F20" s="115">
        <v>12199</v>
      </c>
      <c r="G20" s="114">
        <v>11919</v>
      </c>
      <c r="H20" s="114">
        <v>12121</v>
      </c>
      <c r="I20" s="114">
        <v>11878</v>
      </c>
      <c r="J20" s="140">
        <v>11355</v>
      </c>
      <c r="K20" s="114">
        <v>844</v>
      </c>
      <c r="L20" s="116">
        <v>7.4328489652135623</v>
      </c>
    </row>
    <row r="21" spans="1:12" s="110" customFormat="1" ht="15" customHeight="1" x14ac:dyDescent="0.2">
      <c r="A21" s="120"/>
      <c r="B21" s="119"/>
      <c r="C21" s="258" t="s">
        <v>106</v>
      </c>
      <c r="E21" s="113">
        <v>46.741536191491107</v>
      </c>
      <c r="F21" s="115">
        <v>5702</v>
      </c>
      <c r="G21" s="114">
        <v>5562</v>
      </c>
      <c r="H21" s="114">
        <v>5695</v>
      </c>
      <c r="I21" s="114">
        <v>5578</v>
      </c>
      <c r="J21" s="140">
        <v>5332</v>
      </c>
      <c r="K21" s="114">
        <v>370</v>
      </c>
      <c r="L21" s="116">
        <v>6.9392348087021753</v>
      </c>
    </row>
    <row r="22" spans="1:12" s="110" customFormat="1" ht="15" customHeight="1" x14ac:dyDescent="0.2">
      <c r="A22" s="120"/>
      <c r="B22" s="119"/>
      <c r="C22" s="258" t="s">
        <v>107</v>
      </c>
      <c r="E22" s="113">
        <v>53.258463808508893</v>
      </c>
      <c r="F22" s="115">
        <v>6497</v>
      </c>
      <c r="G22" s="114">
        <v>6357</v>
      </c>
      <c r="H22" s="114">
        <v>6426</v>
      </c>
      <c r="I22" s="114">
        <v>6300</v>
      </c>
      <c r="J22" s="140">
        <v>6023</v>
      </c>
      <c r="K22" s="114">
        <v>474</v>
      </c>
      <c r="L22" s="116">
        <v>7.8698323094803255</v>
      </c>
    </row>
    <row r="23" spans="1:12" s="110" customFormat="1" ht="15" customHeight="1" x14ac:dyDescent="0.2">
      <c r="A23" s="120"/>
      <c r="B23" s="121" t="s">
        <v>111</v>
      </c>
      <c r="C23" s="258"/>
      <c r="E23" s="113">
        <v>1.4899123971329971</v>
      </c>
      <c r="F23" s="115">
        <v>898</v>
      </c>
      <c r="G23" s="114">
        <v>927</v>
      </c>
      <c r="H23" s="114">
        <v>958</v>
      </c>
      <c r="I23" s="114">
        <v>925</v>
      </c>
      <c r="J23" s="140">
        <v>854</v>
      </c>
      <c r="K23" s="114">
        <v>44</v>
      </c>
      <c r="L23" s="116">
        <v>5.1522248243559723</v>
      </c>
    </row>
    <row r="24" spans="1:12" s="110" customFormat="1" ht="15" customHeight="1" x14ac:dyDescent="0.2">
      <c r="A24" s="120"/>
      <c r="B24" s="119"/>
      <c r="C24" s="258" t="s">
        <v>106</v>
      </c>
      <c r="E24" s="113">
        <v>58.797327394209354</v>
      </c>
      <c r="F24" s="115">
        <v>528</v>
      </c>
      <c r="G24" s="114">
        <v>548</v>
      </c>
      <c r="H24" s="114">
        <v>575</v>
      </c>
      <c r="I24" s="114">
        <v>555</v>
      </c>
      <c r="J24" s="140">
        <v>518</v>
      </c>
      <c r="K24" s="114">
        <v>10</v>
      </c>
      <c r="L24" s="116">
        <v>1.9305019305019304</v>
      </c>
    </row>
    <row r="25" spans="1:12" s="110" customFormat="1" ht="15" customHeight="1" x14ac:dyDescent="0.2">
      <c r="A25" s="120"/>
      <c r="B25" s="119"/>
      <c r="C25" s="258" t="s">
        <v>107</v>
      </c>
      <c r="E25" s="113">
        <v>41.202672605790646</v>
      </c>
      <c r="F25" s="115">
        <v>370</v>
      </c>
      <c r="G25" s="114">
        <v>379</v>
      </c>
      <c r="H25" s="114">
        <v>383</v>
      </c>
      <c r="I25" s="114">
        <v>370</v>
      </c>
      <c r="J25" s="140">
        <v>336</v>
      </c>
      <c r="K25" s="114">
        <v>34</v>
      </c>
      <c r="L25" s="116">
        <v>10.119047619047619</v>
      </c>
    </row>
    <row r="26" spans="1:12" s="110" customFormat="1" ht="15" customHeight="1" x14ac:dyDescent="0.2">
      <c r="A26" s="120"/>
      <c r="C26" s="121" t="s">
        <v>187</v>
      </c>
      <c r="D26" s="110" t="s">
        <v>188</v>
      </c>
      <c r="E26" s="113">
        <v>0.36998938147066629</v>
      </c>
      <c r="F26" s="115">
        <v>223</v>
      </c>
      <c r="G26" s="114">
        <v>227</v>
      </c>
      <c r="H26" s="114">
        <v>233</v>
      </c>
      <c r="I26" s="114">
        <v>209</v>
      </c>
      <c r="J26" s="140">
        <v>191</v>
      </c>
      <c r="K26" s="114">
        <v>32</v>
      </c>
      <c r="L26" s="116">
        <v>16.753926701570681</v>
      </c>
    </row>
    <row r="27" spans="1:12" s="110" customFormat="1" ht="15" customHeight="1" x14ac:dyDescent="0.2">
      <c r="A27" s="120"/>
      <c r="B27" s="119"/>
      <c r="D27" s="259" t="s">
        <v>106</v>
      </c>
      <c r="E27" s="113">
        <v>42.600896860986545</v>
      </c>
      <c r="F27" s="115">
        <v>95</v>
      </c>
      <c r="G27" s="114">
        <v>107</v>
      </c>
      <c r="H27" s="114">
        <v>116</v>
      </c>
      <c r="I27" s="114">
        <v>106</v>
      </c>
      <c r="J27" s="140">
        <v>100</v>
      </c>
      <c r="K27" s="114">
        <v>-5</v>
      </c>
      <c r="L27" s="116">
        <v>-5</v>
      </c>
    </row>
    <row r="28" spans="1:12" s="110" customFormat="1" ht="15" customHeight="1" x14ac:dyDescent="0.2">
      <c r="A28" s="120"/>
      <c r="B28" s="119"/>
      <c r="D28" s="259" t="s">
        <v>107</v>
      </c>
      <c r="E28" s="113">
        <v>57.399103139013455</v>
      </c>
      <c r="F28" s="115">
        <v>128</v>
      </c>
      <c r="G28" s="114">
        <v>120</v>
      </c>
      <c r="H28" s="114">
        <v>117</v>
      </c>
      <c r="I28" s="114">
        <v>103</v>
      </c>
      <c r="J28" s="140">
        <v>91</v>
      </c>
      <c r="K28" s="114">
        <v>37</v>
      </c>
      <c r="L28" s="116">
        <v>40.659340659340657</v>
      </c>
    </row>
    <row r="29" spans="1:12" s="110" customFormat="1" ht="24.95" customHeight="1" x14ac:dyDescent="0.2">
      <c r="A29" s="604" t="s">
        <v>189</v>
      </c>
      <c r="B29" s="605"/>
      <c r="C29" s="605"/>
      <c r="D29" s="606"/>
      <c r="E29" s="113">
        <v>93.399920361029999</v>
      </c>
      <c r="F29" s="115">
        <v>56294</v>
      </c>
      <c r="G29" s="114">
        <v>56334</v>
      </c>
      <c r="H29" s="114">
        <v>57960</v>
      </c>
      <c r="I29" s="114">
        <v>56759</v>
      </c>
      <c r="J29" s="140">
        <v>55478</v>
      </c>
      <c r="K29" s="114">
        <v>816</v>
      </c>
      <c r="L29" s="116">
        <v>1.4708533112224667</v>
      </c>
    </row>
    <row r="30" spans="1:12" s="110" customFormat="1" ht="15" customHeight="1" x14ac:dyDescent="0.2">
      <c r="A30" s="120"/>
      <c r="B30" s="119"/>
      <c r="C30" s="258" t="s">
        <v>106</v>
      </c>
      <c r="E30" s="113">
        <v>50.230930472163998</v>
      </c>
      <c r="F30" s="115">
        <v>28277</v>
      </c>
      <c r="G30" s="114">
        <v>28241</v>
      </c>
      <c r="H30" s="114">
        <v>29195</v>
      </c>
      <c r="I30" s="114">
        <v>28563</v>
      </c>
      <c r="J30" s="140">
        <v>27900</v>
      </c>
      <c r="K30" s="114">
        <v>377</v>
      </c>
      <c r="L30" s="116">
        <v>1.3512544802867383</v>
      </c>
    </row>
    <row r="31" spans="1:12" s="110" customFormat="1" ht="15" customHeight="1" x14ac:dyDescent="0.2">
      <c r="A31" s="120"/>
      <c r="B31" s="119"/>
      <c r="C31" s="258" t="s">
        <v>107</v>
      </c>
      <c r="E31" s="113">
        <v>49.769069527836002</v>
      </c>
      <c r="F31" s="115">
        <v>28017</v>
      </c>
      <c r="G31" s="114">
        <v>28093</v>
      </c>
      <c r="H31" s="114">
        <v>28765</v>
      </c>
      <c r="I31" s="114">
        <v>28196</v>
      </c>
      <c r="J31" s="140">
        <v>27578</v>
      </c>
      <c r="K31" s="114">
        <v>439</v>
      </c>
      <c r="L31" s="116">
        <v>1.591848574951048</v>
      </c>
    </row>
    <row r="32" spans="1:12" s="110" customFormat="1" ht="15" customHeight="1" x14ac:dyDescent="0.2">
      <c r="A32" s="120"/>
      <c r="B32" s="119" t="s">
        <v>117</v>
      </c>
      <c r="C32" s="258"/>
      <c r="E32" s="113">
        <v>6.5735333156357845</v>
      </c>
      <c r="F32" s="115">
        <v>3962</v>
      </c>
      <c r="G32" s="114">
        <v>3752</v>
      </c>
      <c r="H32" s="114">
        <v>4223</v>
      </c>
      <c r="I32" s="114">
        <v>4212</v>
      </c>
      <c r="J32" s="140">
        <v>3437</v>
      </c>
      <c r="K32" s="114">
        <v>525</v>
      </c>
      <c r="L32" s="116">
        <v>15.274949083503055</v>
      </c>
    </row>
    <row r="33" spans="1:12" s="110" customFormat="1" ht="15" customHeight="1" x14ac:dyDescent="0.2">
      <c r="A33" s="120"/>
      <c r="B33" s="119"/>
      <c r="C33" s="258" t="s">
        <v>106</v>
      </c>
      <c r="E33" s="113">
        <v>61.736496718828874</v>
      </c>
      <c r="F33" s="115">
        <v>2446</v>
      </c>
      <c r="G33" s="114">
        <v>2320</v>
      </c>
      <c r="H33" s="114">
        <v>2568</v>
      </c>
      <c r="I33" s="114">
        <v>2546</v>
      </c>
      <c r="J33" s="140">
        <v>2065</v>
      </c>
      <c r="K33" s="114">
        <v>381</v>
      </c>
      <c r="L33" s="116">
        <v>18.45036319612591</v>
      </c>
    </row>
    <row r="34" spans="1:12" s="110" customFormat="1" ht="15" customHeight="1" x14ac:dyDescent="0.2">
      <c r="A34" s="120"/>
      <c r="B34" s="119"/>
      <c r="C34" s="258" t="s">
        <v>107</v>
      </c>
      <c r="E34" s="113">
        <v>38.263503281171126</v>
      </c>
      <c r="F34" s="115">
        <v>1516</v>
      </c>
      <c r="G34" s="114">
        <v>1432</v>
      </c>
      <c r="H34" s="114">
        <v>1655</v>
      </c>
      <c r="I34" s="114">
        <v>1666</v>
      </c>
      <c r="J34" s="140">
        <v>1372</v>
      </c>
      <c r="K34" s="114">
        <v>144</v>
      </c>
      <c r="L34" s="116">
        <v>10.495626822157435</v>
      </c>
    </row>
    <row r="35" spans="1:12" s="110" customFormat="1" ht="24.95" customHeight="1" x14ac:dyDescent="0.2">
      <c r="A35" s="604" t="s">
        <v>190</v>
      </c>
      <c r="B35" s="605"/>
      <c r="C35" s="605"/>
      <c r="D35" s="606"/>
      <c r="E35" s="113">
        <v>68.209118662065308</v>
      </c>
      <c r="F35" s="115">
        <v>41111</v>
      </c>
      <c r="G35" s="114">
        <v>41083</v>
      </c>
      <c r="H35" s="114">
        <v>42757</v>
      </c>
      <c r="I35" s="114">
        <v>41821</v>
      </c>
      <c r="J35" s="140">
        <v>40537</v>
      </c>
      <c r="K35" s="114">
        <v>574</v>
      </c>
      <c r="L35" s="116">
        <v>1.4159903298221379</v>
      </c>
    </row>
    <row r="36" spans="1:12" s="110" customFormat="1" ht="15" customHeight="1" x14ac:dyDescent="0.2">
      <c r="A36" s="120"/>
      <c r="B36" s="119"/>
      <c r="C36" s="258" t="s">
        <v>106</v>
      </c>
      <c r="E36" s="113">
        <v>66.417747074992093</v>
      </c>
      <c r="F36" s="115">
        <v>27305</v>
      </c>
      <c r="G36" s="114">
        <v>27149</v>
      </c>
      <c r="H36" s="114">
        <v>28163</v>
      </c>
      <c r="I36" s="114">
        <v>27541</v>
      </c>
      <c r="J36" s="140">
        <v>26661</v>
      </c>
      <c r="K36" s="114">
        <v>644</v>
      </c>
      <c r="L36" s="116">
        <v>2.4155132965755222</v>
      </c>
    </row>
    <row r="37" spans="1:12" s="110" customFormat="1" ht="15" customHeight="1" x14ac:dyDescent="0.2">
      <c r="A37" s="120"/>
      <c r="B37" s="119"/>
      <c r="C37" s="258" t="s">
        <v>107</v>
      </c>
      <c r="E37" s="113">
        <v>33.582252925007907</v>
      </c>
      <c r="F37" s="115">
        <v>13806</v>
      </c>
      <c r="G37" s="114">
        <v>13934</v>
      </c>
      <c r="H37" s="114">
        <v>14594</v>
      </c>
      <c r="I37" s="114">
        <v>14280</v>
      </c>
      <c r="J37" s="140">
        <v>13876</v>
      </c>
      <c r="K37" s="114">
        <v>-70</v>
      </c>
      <c r="L37" s="116">
        <v>-0.50446814643989624</v>
      </c>
    </row>
    <row r="38" spans="1:12" s="110" customFormat="1" ht="15" customHeight="1" x14ac:dyDescent="0.2">
      <c r="A38" s="120"/>
      <c r="B38" s="119" t="s">
        <v>182</v>
      </c>
      <c r="C38" s="258"/>
      <c r="E38" s="113">
        <v>31.790881337934696</v>
      </c>
      <c r="F38" s="115">
        <v>19161</v>
      </c>
      <c r="G38" s="114">
        <v>19019</v>
      </c>
      <c r="H38" s="114">
        <v>19443</v>
      </c>
      <c r="I38" s="114">
        <v>19168</v>
      </c>
      <c r="J38" s="140">
        <v>18393</v>
      </c>
      <c r="K38" s="114">
        <v>768</v>
      </c>
      <c r="L38" s="116">
        <v>4.1755015495025285</v>
      </c>
    </row>
    <row r="39" spans="1:12" s="110" customFormat="1" ht="15" customHeight="1" x14ac:dyDescent="0.2">
      <c r="A39" s="120"/>
      <c r="B39" s="119"/>
      <c r="C39" s="258" t="s">
        <v>106</v>
      </c>
      <c r="E39" s="113">
        <v>17.906163561400763</v>
      </c>
      <c r="F39" s="115">
        <v>3431</v>
      </c>
      <c r="G39" s="114">
        <v>3425</v>
      </c>
      <c r="H39" s="114">
        <v>3614</v>
      </c>
      <c r="I39" s="114">
        <v>3581</v>
      </c>
      <c r="J39" s="140">
        <v>3313</v>
      </c>
      <c r="K39" s="114">
        <v>118</v>
      </c>
      <c r="L39" s="116">
        <v>3.5617265318442501</v>
      </c>
    </row>
    <row r="40" spans="1:12" s="110" customFormat="1" ht="15" customHeight="1" x14ac:dyDescent="0.2">
      <c r="A40" s="120"/>
      <c r="B40" s="119"/>
      <c r="C40" s="258" t="s">
        <v>107</v>
      </c>
      <c r="E40" s="113">
        <v>82.09383643859924</v>
      </c>
      <c r="F40" s="115">
        <v>15730</v>
      </c>
      <c r="G40" s="114">
        <v>15594</v>
      </c>
      <c r="H40" s="114">
        <v>15829</v>
      </c>
      <c r="I40" s="114">
        <v>15587</v>
      </c>
      <c r="J40" s="140">
        <v>15080</v>
      </c>
      <c r="K40" s="114">
        <v>650</v>
      </c>
      <c r="L40" s="116">
        <v>4.3103448275862073</v>
      </c>
    </row>
    <row r="41" spans="1:12" s="110" customFormat="1" ht="24.75" customHeight="1" x14ac:dyDescent="0.2">
      <c r="A41" s="604" t="s">
        <v>518</v>
      </c>
      <c r="B41" s="605"/>
      <c r="C41" s="605"/>
      <c r="D41" s="606"/>
      <c r="E41" s="113">
        <v>5.6925272099814173</v>
      </c>
      <c r="F41" s="115">
        <v>3431</v>
      </c>
      <c r="G41" s="114">
        <v>3749</v>
      </c>
      <c r="H41" s="114">
        <v>3834</v>
      </c>
      <c r="I41" s="114">
        <v>3093</v>
      </c>
      <c r="J41" s="140">
        <v>3440</v>
      </c>
      <c r="K41" s="114">
        <v>-9</v>
      </c>
      <c r="L41" s="116">
        <v>-0.26162790697674421</v>
      </c>
    </row>
    <row r="42" spans="1:12" s="110" customFormat="1" ht="15" customHeight="1" x14ac:dyDescent="0.2">
      <c r="A42" s="120"/>
      <c r="B42" s="119"/>
      <c r="C42" s="258" t="s">
        <v>106</v>
      </c>
      <c r="E42" s="113">
        <v>59.86592830078694</v>
      </c>
      <c r="F42" s="115">
        <v>2054</v>
      </c>
      <c r="G42" s="114">
        <v>2275</v>
      </c>
      <c r="H42" s="114">
        <v>2313</v>
      </c>
      <c r="I42" s="114">
        <v>1851</v>
      </c>
      <c r="J42" s="140">
        <v>2059</v>
      </c>
      <c r="K42" s="114">
        <v>-5</v>
      </c>
      <c r="L42" s="116">
        <v>-0.24283632831471588</v>
      </c>
    </row>
    <row r="43" spans="1:12" s="110" customFormat="1" ht="15" customHeight="1" x14ac:dyDescent="0.2">
      <c r="A43" s="123"/>
      <c r="B43" s="124"/>
      <c r="C43" s="260" t="s">
        <v>107</v>
      </c>
      <c r="D43" s="261"/>
      <c r="E43" s="125">
        <v>40.13407169921306</v>
      </c>
      <c r="F43" s="143">
        <v>1377</v>
      </c>
      <c r="G43" s="144">
        <v>1474</v>
      </c>
      <c r="H43" s="144">
        <v>1521</v>
      </c>
      <c r="I43" s="144">
        <v>1242</v>
      </c>
      <c r="J43" s="145">
        <v>1381</v>
      </c>
      <c r="K43" s="144">
        <v>-4</v>
      </c>
      <c r="L43" s="146">
        <v>-0.28964518464880523</v>
      </c>
    </row>
    <row r="44" spans="1:12" s="110" customFormat="1" ht="45.75" customHeight="1" x14ac:dyDescent="0.2">
      <c r="A44" s="604" t="s">
        <v>191</v>
      </c>
      <c r="B44" s="605"/>
      <c r="C44" s="605"/>
      <c r="D44" s="606"/>
      <c r="E44" s="113">
        <v>2.1436156092381204</v>
      </c>
      <c r="F44" s="115">
        <v>1292</v>
      </c>
      <c r="G44" s="114">
        <v>1311</v>
      </c>
      <c r="H44" s="114">
        <v>1334</v>
      </c>
      <c r="I44" s="114">
        <v>1187</v>
      </c>
      <c r="J44" s="140">
        <v>1325</v>
      </c>
      <c r="K44" s="114">
        <v>-33</v>
      </c>
      <c r="L44" s="116">
        <v>-2.4905660377358489</v>
      </c>
    </row>
    <row r="45" spans="1:12" s="110" customFormat="1" ht="15" customHeight="1" x14ac:dyDescent="0.2">
      <c r="A45" s="120"/>
      <c r="B45" s="119"/>
      <c r="C45" s="258" t="s">
        <v>106</v>
      </c>
      <c r="E45" s="113">
        <v>61.377708978328172</v>
      </c>
      <c r="F45" s="115">
        <v>793</v>
      </c>
      <c r="G45" s="114">
        <v>801</v>
      </c>
      <c r="H45" s="114">
        <v>808</v>
      </c>
      <c r="I45" s="114">
        <v>731</v>
      </c>
      <c r="J45" s="140">
        <v>806</v>
      </c>
      <c r="K45" s="114">
        <v>-13</v>
      </c>
      <c r="L45" s="116">
        <v>-1.6129032258064515</v>
      </c>
    </row>
    <row r="46" spans="1:12" s="110" customFormat="1" ht="15" customHeight="1" x14ac:dyDescent="0.2">
      <c r="A46" s="123"/>
      <c r="B46" s="124"/>
      <c r="C46" s="260" t="s">
        <v>107</v>
      </c>
      <c r="D46" s="261"/>
      <c r="E46" s="125">
        <v>38.622291021671828</v>
      </c>
      <c r="F46" s="143">
        <v>499</v>
      </c>
      <c r="G46" s="144">
        <v>510</v>
      </c>
      <c r="H46" s="144">
        <v>526</v>
      </c>
      <c r="I46" s="144">
        <v>456</v>
      </c>
      <c r="J46" s="145">
        <v>519</v>
      </c>
      <c r="K46" s="144">
        <v>-20</v>
      </c>
      <c r="L46" s="146">
        <v>-3.8535645472061657</v>
      </c>
    </row>
    <row r="47" spans="1:12" s="110" customFormat="1" ht="39" customHeight="1" x14ac:dyDescent="0.2">
      <c r="A47" s="604" t="s">
        <v>519</v>
      </c>
      <c r="B47" s="607"/>
      <c r="C47" s="607"/>
      <c r="D47" s="608"/>
      <c r="E47" s="113">
        <v>0.5126758693920892</v>
      </c>
      <c r="F47" s="115">
        <v>309</v>
      </c>
      <c r="G47" s="114">
        <v>295</v>
      </c>
      <c r="H47" s="114">
        <v>297</v>
      </c>
      <c r="I47" s="114">
        <v>279</v>
      </c>
      <c r="J47" s="140">
        <v>316</v>
      </c>
      <c r="K47" s="114">
        <v>-7</v>
      </c>
      <c r="L47" s="116">
        <v>-2.2151898734177213</v>
      </c>
    </row>
    <row r="48" spans="1:12" s="110" customFormat="1" ht="15" customHeight="1" x14ac:dyDescent="0.2">
      <c r="A48" s="120"/>
      <c r="B48" s="119"/>
      <c r="C48" s="258" t="s">
        <v>106</v>
      </c>
      <c r="E48" s="113">
        <v>26.860841423948219</v>
      </c>
      <c r="F48" s="115">
        <v>83</v>
      </c>
      <c r="G48" s="114">
        <v>81</v>
      </c>
      <c r="H48" s="114">
        <v>83</v>
      </c>
      <c r="I48" s="114">
        <v>86</v>
      </c>
      <c r="J48" s="140">
        <v>99</v>
      </c>
      <c r="K48" s="114">
        <v>-16</v>
      </c>
      <c r="L48" s="116">
        <v>-16.161616161616163</v>
      </c>
    </row>
    <row r="49" spans="1:12" s="110" customFormat="1" ht="15" customHeight="1" x14ac:dyDescent="0.2">
      <c r="A49" s="123"/>
      <c r="B49" s="124"/>
      <c r="C49" s="260" t="s">
        <v>107</v>
      </c>
      <c r="D49" s="261"/>
      <c r="E49" s="125">
        <v>73.139158576051784</v>
      </c>
      <c r="F49" s="143">
        <v>226</v>
      </c>
      <c r="G49" s="144">
        <v>214</v>
      </c>
      <c r="H49" s="144">
        <v>214</v>
      </c>
      <c r="I49" s="144">
        <v>193</v>
      </c>
      <c r="J49" s="145">
        <v>217</v>
      </c>
      <c r="K49" s="144">
        <v>9</v>
      </c>
      <c r="L49" s="146">
        <v>4.1474654377880187</v>
      </c>
    </row>
    <row r="50" spans="1:12" s="110" customFormat="1" ht="24.95" customHeight="1" x14ac:dyDescent="0.2">
      <c r="A50" s="609" t="s">
        <v>192</v>
      </c>
      <c r="B50" s="610"/>
      <c r="C50" s="610"/>
      <c r="D50" s="611"/>
      <c r="E50" s="262">
        <v>12.052030793735067</v>
      </c>
      <c r="F50" s="263">
        <v>7264</v>
      </c>
      <c r="G50" s="264">
        <v>7509</v>
      </c>
      <c r="H50" s="264">
        <v>7866</v>
      </c>
      <c r="I50" s="264">
        <v>7159</v>
      </c>
      <c r="J50" s="265">
        <v>7055</v>
      </c>
      <c r="K50" s="263">
        <v>209</v>
      </c>
      <c r="L50" s="266">
        <v>2.9624379872430899</v>
      </c>
    </row>
    <row r="51" spans="1:12" s="110" customFormat="1" ht="15" customHeight="1" x14ac:dyDescent="0.2">
      <c r="A51" s="120"/>
      <c r="B51" s="119"/>
      <c r="C51" s="258" t="s">
        <v>106</v>
      </c>
      <c r="E51" s="113">
        <v>55.506607929515418</v>
      </c>
      <c r="F51" s="115">
        <v>4032</v>
      </c>
      <c r="G51" s="114">
        <v>4141</v>
      </c>
      <c r="H51" s="114">
        <v>4368</v>
      </c>
      <c r="I51" s="114">
        <v>3979</v>
      </c>
      <c r="J51" s="140">
        <v>3901</v>
      </c>
      <c r="K51" s="114">
        <v>131</v>
      </c>
      <c r="L51" s="116">
        <v>3.3581133042809537</v>
      </c>
    </row>
    <row r="52" spans="1:12" s="110" customFormat="1" ht="15" customHeight="1" x14ac:dyDescent="0.2">
      <c r="A52" s="120"/>
      <c r="B52" s="119"/>
      <c r="C52" s="258" t="s">
        <v>107</v>
      </c>
      <c r="E52" s="113">
        <v>44.493392070484582</v>
      </c>
      <c r="F52" s="115">
        <v>3232</v>
      </c>
      <c r="G52" s="114">
        <v>3368</v>
      </c>
      <c r="H52" s="114">
        <v>3498</v>
      </c>
      <c r="I52" s="114">
        <v>3180</v>
      </c>
      <c r="J52" s="140">
        <v>3154</v>
      </c>
      <c r="K52" s="114">
        <v>78</v>
      </c>
      <c r="L52" s="116">
        <v>2.4730500951173116</v>
      </c>
    </row>
    <row r="53" spans="1:12" s="110" customFormat="1" ht="15" customHeight="1" x14ac:dyDescent="0.2">
      <c r="A53" s="120"/>
      <c r="B53" s="119"/>
      <c r="C53" s="258" t="s">
        <v>187</v>
      </c>
      <c r="D53" s="110" t="s">
        <v>193</v>
      </c>
      <c r="E53" s="113">
        <v>32.530286343612332</v>
      </c>
      <c r="F53" s="115">
        <v>2363</v>
      </c>
      <c r="G53" s="114">
        <v>2681</v>
      </c>
      <c r="H53" s="114">
        <v>2766</v>
      </c>
      <c r="I53" s="114">
        <v>2103</v>
      </c>
      <c r="J53" s="140">
        <v>2337</v>
      </c>
      <c r="K53" s="114">
        <v>26</v>
      </c>
      <c r="L53" s="116">
        <v>1.1125374411638853</v>
      </c>
    </row>
    <row r="54" spans="1:12" s="110" customFormat="1" ht="15" customHeight="1" x14ac:dyDescent="0.2">
      <c r="A54" s="120"/>
      <c r="B54" s="119"/>
      <c r="D54" s="267" t="s">
        <v>194</v>
      </c>
      <c r="E54" s="113">
        <v>61.024121878967414</v>
      </c>
      <c r="F54" s="115">
        <v>1442</v>
      </c>
      <c r="G54" s="114">
        <v>1605</v>
      </c>
      <c r="H54" s="114">
        <v>1670</v>
      </c>
      <c r="I54" s="114">
        <v>1284</v>
      </c>
      <c r="J54" s="140">
        <v>1426</v>
      </c>
      <c r="K54" s="114">
        <v>16</v>
      </c>
      <c r="L54" s="116">
        <v>1.1220196353436185</v>
      </c>
    </row>
    <row r="55" spans="1:12" s="110" customFormat="1" ht="15" customHeight="1" x14ac:dyDescent="0.2">
      <c r="A55" s="120"/>
      <c r="B55" s="119"/>
      <c r="D55" s="267" t="s">
        <v>195</v>
      </c>
      <c r="E55" s="113">
        <v>38.975878121032586</v>
      </c>
      <c r="F55" s="115">
        <v>921</v>
      </c>
      <c r="G55" s="114">
        <v>1076</v>
      </c>
      <c r="H55" s="114">
        <v>1096</v>
      </c>
      <c r="I55" s="114">
        <v>819</v>
      </c>
      <c r="J55" s="140">
        <v>911</v>
      </c>
      <c r="K55" s="114">
        <v>10</v>
      </c>
      <c r="L55" s="116">
        <v>1.0976948408342482</v>
      </c>
    </row>
    <row r="56" spans="1:12" s="110" customFormat="1" ht="15" customHeight="1" x14ac:dyDescent="0.2">
      <c r="A56" s="120"/>
      <c r="B56" s="119" t="s">
        <v>196</v>
      </c>
      <c r="C56" s="258"/>
      <c r="E56" s="113">
        <v>68.720135386248998</v>
      </c>
      <c r="F56" s="115">
        <v>41419</v>
      </c>
      <c r="G56" s="114">
        <v>41021</v>
      </c>
      <c r="H56" s="114">
        <v>42046</v>
      </c>
      <c r="I56" s="114">
        <v>41706</v>
      </c>
      <c r="J56" s="140">
        <v>40418</v>
      </c>
      <c r="K56" s="114">
        <v>1001</v>
      </c>
      <c r="L56" s="116">
        <v>2.4766193280221684</v>
      </c>
    </row>
    <row r="57" spans="1:12" s="110" customFormat="1" ht="15" customHeight="1" x14ac:dyDescent="0.2">
      <c r="A57" s="120"/>
      <c r="B57" s="119"/>
      <c r="C57" s="258" t="s">
        <v>106</v>
      </c>
      <c r="E57" s="113">
        <v>49.750114681667831</v>
      </c>
      <c r="F57" s="115">
        <v>20606</v>
      </c>
      <c r="G57" s="114">
        <v>20368</v>
      </c>
      <c r="H57" s="114">
        <v>20962</v>
      </c>
      <c r="I57" s="114">
        <v>20792</v>
      </c>
      <c r="J57" s="140">
        <v>20104</v>
      </c>
      <c r="K57" s="114">
        <v>502</v>
      </c>
      <c r="L57" s="116">
        <v>2.4970155192996417</v>
      </c>
    </row>
    <row r="58" spans="1:12" s="110" customFormat="1" ht="15" customHeight="1" x14ac:dyDescent="0.2">
      <c r="A58" s="120"/>
      <c r="B58" s="119"/>
      <c r="C58" s="258" t="s">
        <v>107</v>
      </c>
      <c r="E58" s="113">
        <v>50.249885318332169</v>
      </c>
      <c r="F58" s="115">
        <v>20813</v>
      </c>
      <c r="G58" s="114">
        <v>20653</v>
      </c>
      <c r="H58" s="114">
        <v>21084</v>
      </c>
      <c r="I58" s="114">
        <v>20914</v>
      </c>
      <c r="J58" s="140">
        <v>20314</v>
      </c>
      <c r="K58" s="114">
        <v>499</v>
      </c>
      <c r="L58" s="116">
        <v>2.4564339864133111</v>
      </c>
    </row>
    <row r="59" spans="1:12" s="110" customFormat="1" ht="15" customHeight="1" x14ac:dyDescent="0.2">
      <c r="A59" s="120"/>
      <c r="B59" s="119"/>
      <c r="C59" s="258" t="s">
        <v>105</v>
      </c>
      <c r="D59" s="110" t="s">
        <v>197</v>
      </c>
      <c r="E59" s="113">
        <v>93.551268741398871</v>
      </c>
      <c r="F59" s="115">
        <v>38748</v>
      </c>
      <c r="G59" s="114">
        <v>38393</v>
      </c>
      <c r="H59" s="114">
        <v>39381</v>
      </c>
      <c r="I59" s="114">
        <v>39111</v>
      </c>
      <c r="J59" s="140">
        <v>37950</v>
      </c>
      <c r="K59" s="114">
        <v>798</v>
      </c>
      <c r="L59" s="116">
        <v>2.1027667984189722</v>
      </c>
    </row>
    <row r="60" spans="1:12" s="110" customFormat="1" ht="15" customHeight="1" x14ac:dyDescent="0.2">
      <c r="A60" s="120"/>
      <c r="B60" s="119"/>
      <c r="C60" s="258"/>
      <c r="D60" s="267" t="s">
        <v>198</v>
      </c>
      <c r="E60" s="113">
        <v>48.232166821513367</v>
      </c>
      <c r="F60" s="115">
        <v>18689</v>
      </c>
      <c r="G60" s="114">
        <v>18481</v>
      </c>
      <c r="H60" s="114">
        <v>19067</v>
      </c>
      <c r="I60" s="114">
        <v>18963</v>
      </c>
      <c r="J60" s="140">
        <v>18358</v>
      </c>
      <c r="K60" s="114">
        <v>331</v>
      </c>
      <c r="L60" s="116">
        <v>1.8030286523586447</v>
      </c>
    </row>
    <row r="61" spans="1:12" s="110" customFormat="1" ht="15" customHeight="1" x14ac:dyDescent="0.2">
      <c r="A61" s="120"/>
      <c r="B61" s="119"/>
      <c r="C61" s="258"/>
      <c r="D61" s="267" t="s">
        <v>199</v>
      </c>
      <c r="E61" s="113">
        <v>51.767833178486633</v>
      </c>
      <c r="F61" s="115">
        <v>20059</v>
      </c>
      <c r="G61" s="114">
        <v>19912</v>
      </c>
      <c r="H61" s="114">
        <v>20314</v>
      </c>
      <c r="I61" s="114">
        <v>20148</v>
      </c>
      <c r="J61" s="140">
        <v>19592</v>
      </c>
      <c r="K61" s="114">
        <v>467</v>
      </c>
      <c r="L61" s="116">
        <v>2.3836259697835853</v>
      </c>
    </row>
    <row r="62" spans="1:12" s="110" customFormat="1" ht="15" customHeight="1" x14ac:dyDescent="0.2">
      <c r="A62" s="120"/>
      <c r="B62" s="119"/>
      <c r="C62" s="258"/>
      <c r="D62" s="258" t="s">
        <v>200</v>
      </c>
      <c r="E62" s="113">
        <v>6.4487312586011249</v>
      </c>
      <c r="F62" s="115">
        <v>2671</v>
      </c>
      <c r="G62" s="114">
        <v>2628</v>
      </c>
      <c r="H62" s="114">
        <v>2665</v>
      </c>
      <c r="I62" s="114">
        <v>2595</v>
      </c>
      <c r="J62" s="140">
        <v>2468</v>
      </c>
      <c r="K62" s="114">
        <v>203</v>
      </c>
      <c r="L62" s="116">
        <v>8.2252836304700168</v>
      </c>
    </row>
    <row r="63" spans="1:12" s="110" customFormat="1" ht="15" customHeight="1" x14ac:dyDescent="0.2">
      <c r="A63" s="120"/>
      <c r="B63" s="119"/>
      <c r="C63" s="258"/>
      <c r="D63" s="267" t="s">
        <v>198</v>
      </c>
      <c r="E63" s="113">
        <v>71.77087233245976</v>
      </c>
      <c r="F63" s="115">
        <v>1917</v>
      </c>
      <c r="G63" s="114">
        <v>1887</v>
      </c>
      <c r="H63" s="114">
        <v>1895</v>
      </c>
      <c r="I63" s="114">
        <v>1829</v>
      </c>
      <c r="J63" s="140">
        <v>1746</v>
      </c>
      <c r="K63" s="114">
        <v>171</v>
      </c>
      <c r="L63" s="116">
        <v>9.7938144329896915</v>
      </c>
    </row>
    <row r="64" spans="1:12" s="110" customFormat="1" ht="15" customHeight="1" x14ac:dyDescent="0.2">
      <c r="A64" s="120"/>
      <c r="B64" s="119"/>
      <c r="C64" s="258"/>
      <c r="D64" s="267" t="s">
        <v>199</v>
      </c>
      <c r="E64" s="113">
        <v>28.229127667540247</v>
      </c>
      <c r="F64" s="115">
        <v>754</v>
      </c>
      <c r="G64" s="114">
        <v>741</v>
      </c>
      <c r="H64" s="114">
        <v>770</v>
      </c>
      <c r="I64" s="114">
        <v>766</v>
      </c>
      <c r="J64" s="140">
        <v>722</v>
      </c>
      <c r="K64" s="114">
        <v>32</v>
      </c>
      <c r="L64" s="116">
        <v>4.43213296398892</v>
      </c>
    </row>
    <row r="65" spans="1:12" s="110" customFormat="1" ht="15" customHeight="1" x14ac:dyDescent="0.2">
      <c r="A65" s="120"/>
      <c r="B65" s="119" t="s">
        <v>201</v>
      </c>
      <c r="C65" s="258"/>
      <c r="E65" s="113">
        <v>7.8626891425537559</v>
      </c>
      <c r="F65" s="115">
        <v>4739</v>
      </c>
      <c r="G65" s="114">
        <v>4664</v>
      </c>
      <c r="H65" s="114">
        <v>4731</v>
      </c>
      <c r="I65" s="114">
        <v>4631</v>
      </c>
      <c r="J65" s="140">
        <v>4441</v>
      </c>
      <c r="K65" s="114">
        <v>298</v>
      </c>
      <c r="L65" s="116">
        <v>6.7102004053141187</v>
      </c>
    </row>
    <row r="66" spans="1:12" s="110" customFormat="1" ht="15" customHeight="1" x14ac:dyDescent="0.2">
      <c r="A66" s="120"/>
      <c r="B66" s="119"/>
      <c r="C66" s="258" t="s">
        <v>106</v>
      </c>
      <c r="E66" s="113">
        <v>43.785608778223256</v>
      </c>
      <c r="F66" s="115">
        <v>2075</v>
      </c>
      <c r="G66" s="114">
        <v>2033</v>
      </c>
      <c r="H66" s="114">
        <v>2048</v>
      </c>
      <c r="I66" s="114">
        <v>2022</v>
      </c>
      <c r="J66" s="140">
        <v>1943</v>
      </c>
      <c r="K66" s="114">
        <v>132</v>
      </c>
      <c r="L66" s="116">
        <v>6.7936181163149767</v>
      </c>
    </row>
    <row r="67" spans="1:12" s="110" customFormat="1" ht="15" customHeight="1" x14ac:dyDescent="0.2">
      <c r="A67" s="120"/>
      <c r="B67" s="119"/>
      <c r="C67" s="258" t="s">
        <v>107</v>
      </c>
      <c r="E67" s="113">
        <v>56.214391221776744</v>
      </c>
      <c r="F67" s="115">
        <v>2664</v>
      </c>
      <c r="G67" s="114">
        <v>2631</v>
      </c>
      <c r="H67" s="114">
        <v>2683</v>
      </c>
      <c r="I67" s="114">
        <v>2609</v>
      </c>
      <c r="J67" s="140">
        <v>2498</v>
      </c>
      <c r="K67" s="114">
        <v>166</v>
      </c>
      <c r="L67" s="116">
        <v>6.6453162530024024</v>
      </c>
    </row>
    <row r="68" spans="1:12" s="110" customFormat="1" ht="15" customHeight="1" x14ac:dyDescent="0.2">
      <c r="A68" s="120"/>
      <c r="B68" s="119"/>
      <c r="C68" s="258" t="s">
        <v>105</v>
      </c>
      <c r="D68" s="110" t="s">
        <v>202</v>
      </c>
      <c r="E68" s="113">
        <v>21.122599704579024</v>
      </c>
      <c r="F68" s="115">
        <v>1001</v>
      </c>
      <c r="G68" s="114">
        <v>981</v>
      </c>
      <c r="H68" s="114">
        <v>993</v>
      </c>
      <c r="I68" s="114">
        <v>936</v>
      </c>
      <c r="J68" s="140">
        <v>864</v>
      </c>
      <c r="K68" s="114">
        <v>137</v>
      </c>
      <c r="L68" s="116">
        <v>15.856481481481481</v>
      </c>
    </row>
    <row r="69" spans="1:12" s="110" customFormat="1" ht="15" customHeight="1" x14ac:dyDescent="0.2">
      <c r="A69" s="120"/>
      <c r="B69" s="119"/>
      <c r="C69" s="258"/>
      <c r="D69" s="267" t="s">
        <v>198</v>
      </c>
      <c r="E69" s="113">
        <v>42.057942057942057</v>
      </c>
      <c r="F69" s="115">
        <v>421</v>
      </c>
      <c r="G69" s="114">
        <v>412</v>
      </c>
      <c r="H69" s="114">
        <v>410</v>
      </c>
      <c r="I69" s="114">
        <v>390</v>
      </c>
      <c r="J69" s="140">
        <v>356</v>
      </c>
      <c r="K69" s="114">
        <v>65</v>
      </c>
      <c r="L69" s="116">
        <v>18.258426966292134</v>
      </c>
    </row>
    <row r="70" spans="1:12" s="110" customFormat="1" ht="15" customHeight="1" x14ac:dyDescent="0.2">
      <c r="A70" s="120"/>
      <c r="B70" s="119"/>
      <c r="C70" s="258"/>
      <c r="D70" s="267" t="s">
        <v>199</v>
      </c>
      <c r="E70" s="113">
        <v>57.942057942057943</v>
      </c>
      <c r="F70" s="115">
        <v>580</v>
      </c>
      <c r="G70" s="114">
        <v>569</v>
      </c>
      <c r="H70" s="114">
        <v>583</v>
      </c>
      <c r="I70" s="114">
        <v>546</v>
      </c>
      <c r="J70" s="140">
        <v>508</v>
      </c>
      <c r="K70" s="114">
        <v>72</v>
      </c>
      <c r="L70" s="116">
        <v>14.173228346456693</v>
      </c>
    </row>
    <row r="71" spans="1:12" s="110" customFormat="1" ht="15" customHeight="1" x14ac:dyDescent="0.2">
      <c r="A71" s="120"/>
      <c r="B71" s="119"/>
      <c r="C71" s="258"/>
      <c r="D71" s="110" t="s">
        <v>203</v>
      </c>
      <c r="E71" s="113">
        <v>70.099177041569945</v>
      </c>
      <c r="F71" s="115">
        <v>3322</v>
      </c>
      <c r="G71" s="114">
        <v>3269</v>
      </c>
      <c r="H71" s="114">
        <v>3316</v>
      </c>
      <c r="I71" s="114">
        <v>3279</v>
      </c>
      <c r="J71" s="140">
        <v>3172</v>
      </c>
      <c r="K71" s="114">
        <v>150</v>
      </c>
      <c r="L71" s="116">
        <v>4.7288776796973515</v>
      </c>
    </row>
    <row r="72" spans="1:12" s="110" customFormat="1" ht="15" customHeight="1" x14ac:dyDescent="0.2">
      <c r="A72" s="120"/>
      <c r="B72" s="119"/>
      <c r="C72" s="258"/>
      <c r="D72" s="267" t="s">
        <v>198</v>
      </c>
      <c r="E72" s="113">
        <v>43.377483443708613</v>
      </c>
      <c r="F72" s="115">
        <v>1441</v>
      </c>
      <c r="G72" s="114">
        <v>1407</v>
      </c>
      <c r="H72" s="114">
        <v>1423</v>
      </c>
      <c r="I72" s="114">
        <v>1419</v>
      </c>
      <c r="J72" s="140">
        <v>1379</v>
      </c>
      <c r="K72" s="114">
        <v>62</v>
      </c>
      <c r="L72" s="116">
        <v>4.4960116026105874</v>
      </c>
    </row>
    <row r="73" spans="1:12" s="110" customFormat="1" ht="15" customHeight="1" x14ac:dyDescent="0.2">
      <c r="A73" s="120"/>
      <c r="B73" s="119"/>
      <c r="C73" s="258"/>
      <c r="D73" s="267" t="s">
        <v>199</v>
      </c>
      <c r="E73" s="113">
        <v>56.622516556291387</v>
      </c>
      <c r="F73" s="115">
        <v>1881</v>
      </c>
      <c r="G73" s="114">
        <v>1862</v>
      </c>
      <c r="H73" s="114">
        <v>1893</v>
      </c>
      <c r="I73" s="114">
        <v>1860</v>
      </c>
      <c r="J73" s="140">
        <v>1793</v>
      </c>
      <c r="K73" s="114">
        <v>88</v>
      </c>
      <c r="L73" s="116">
        <v>4.9079754601226995</v>
      </c>
    </row>
    <row r="74" spans="1:12" s="110" customFormat="1" ht="15" customHeight="1" x14ac:dyDescent="0.2">
      <c r="A74" s="120"/>
      <c r="B74" s="119"/>
      <c r="C74" s="258"/>
      <c r="D74" s="110" t="s">
        <v>204</v>
      </c>
      <c r="E74" s="113">
        <v>8.7782232538510243</v>
      </c>
      <c r="F74" s="115">
        <v>416</v>
      </c>
      <c r="G74" s="114">
        <v>414</v>
      </c>
      <c r="H74" s="114">
        <v>422</v>
      </c>
      <c r="I74" s="114">
        <v>416</v>
      </c>
      <c r="J74" s="140">
        <v>405</v>
      </c>
      <c r="K74" s="114">
        <v>11</v>
      </c>
      <c r="L74" s="116">
        <v>2.7160493827160495</v>
      </c>
    </row>
    <row r="75" spans="1:12" s="110" customFormat="1" ht="15" customHeight="1" x14ac:dyDescent="0.2">
      <c r="A75" s="120"/>
      <c r="B75" s="119"/>
      <c r="C75" s="258"/>
      <c r="D75" s="267" t="s">
        <v>198</v>
      </c>
      <c r="E75" s="113">
        <v>51.20192307692308</v>
      </c>
      <c r="F75" s="115">
        <v>213</v>
      </c>
      <c r="G75" s="114">
        <v>214</v>
      </c>
      <c r="H75" s="114">
        <v>215</v>
      </c>
      <c r="I75" s="114">
        <v>213</v>
      </c>
      <c r="J75" s="140">
        <v>208</v>
      </c>
      <c r="K75" s="114">
        <v>5</v>
      </c>
      <c r="L75" s="116">
        <v>2.4038461538461537</v>
      </c>
    </row>
    <row r="76" spans="1:12" s="110" customFormat="1" ht="15" customHeight="1" x14ac:dyDescent="0.2">
      <c r="A76" s="120"/>
      <c r="B76" s="119"/>
      <c r="C76" s="258"/>
      <c r="D76" s="267" t="s">
        <v>199</v>
      </c>
      <c r="E76" s="113">
        <v>48.79807692307692</v>
      </c>
      <c r="F76" s="115">
        <v>203</v>
      </c>
      <c r="G76" s="114">
        <v>200</v>
      </c>
      <c r="H76" s="114">
        <v>207</v>
      </c>
      <c r="I76" s="114">
        <v>203</v>
      </c>
      <c r="J76" s="140">
        <v>197</v>
      </c>
      <c r="K76" s="114">
        <v>6</v>
      </c>
      <c r="L76" s="116">
        <v>3.0456852791878171</v>
      </c>
    </row>
    <row r="77" spans="1:12" s="110" customFormat="1" ht="15" customHeight="1" x14ac:dyDescent="0.2">
      <c r="A77" s="534"/>
      <c r="B77" s="119" t="s">
        <v>205</v>
      </c>
      <c r="C77" s="268"/>
      <c r="D77" s="182"/>
      <c r="E77" s="113">
        <v>11.365144677462171</v>
      </c>
      <c r="F77" s="115">
        <v>6850</v>
      </c>
      <c r="G77" s="114">
        <v>6908</v>
      </c>
      <c r="H77" s="114">
        <v>7557</v>
      </c>
      <c r="I77" s="114">
        <v>7493</v>
      </c>
      <c r="J77" s="140">
        <v>7016</v>
      </c>
      <c r="K77" s="114">
        <v>-166</v>
      </c>
      <c r="L77" s="116">
        <v>-2.3660205245153936</v>
      </c>
    </row>
    <row r="78" spans="1:12" s="110" customFormat="1" ht="15" customHeight="1" x14ac:dyDescent="0.2">
      <c r="A78" s="120"/>
      <c r="B78" s="119"/>
      <c r="C78" s="268" t="s">
        <v>106</v>
      </c>
      <c r="D78" s="182"/>
      <c r="E78" s="113">
        <v>58.729927007299267</v>
      </c>
      <c r="F78" s="115">
        <v>4023</v>
      </c>
      <c r="G78" s="114">
        <v>4032</v>
      </c>
      <c r="H78" s="114">
        <v>4399</v>
      </c>
      <c r="I78" s="114">
        <v>4329</v>
      </c>
      <c r="J78" s="140">
        <v>4026</v>
      </c>
      <c r="K78" s="114">
        <v>-3</v>
      </c>
      <c r="L78" s="116">
        <v>-7.4515648286140088E-2</v>
      </c>
    </row>
    <row r="79" spans="1:12" s="110" customFormat="1" ht="15" customHeight="1" x14ac:dyDescent="0.2">
      <c r="A79" s="123"/>
      <c r="B79" s="124"/>
      <c r="C79" s="260" t="s">
        <v>107</v>
      </c>
      <c r="D79" s="261"/>
      <c r="E79" s="125">
        <v>41.270072992700733</v>
      </c>
      <c r="F79" s="143">
        <v>2827</v>
      </c>
      <c r="G79" s="144">
        <v>2876</v>
      </c>
      <c r="H79" s="144">
        <v>3158</v>
      </c>
      <c r="I79" s="144">
        <v>3164</v>
      </c>
      <c r="J79" s="145">
        <v>2990</v>
      </c>
      <c r="K79" s="144">
        <v>-163</v>
      </c>
      <c r="L79" s="146">
        <v>-5.4515050167224084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60272</v>
      </c>
      <c r="E11" s="114">
        <v>60102</v>
      </c>
      <c r="F11" s="114">
        <v>62200</v>
      </c>
      <c r="G11" s="114">
        <v>60989</v>
      </c>
      <c r="H11" s="140">
        <v>58930</v>
      </c>
      <c r="I11" s="115">
        <v>1342</v>
      </c>
      <c r="J11" s="116">
        <v>2.2772781265908706</v>
      </c>
    </row>
    <row r="12" spans="1:15" s="110" customFormat="1" ht="24.95" customHeight="1" x14ac:dyDescent="0.2">
      <c r="A12" s="193" t="s">
        <v>132</v>
      </c>
      <c r="B12" s="194" t="s">
        <v>133</v>
      </c>
      <c r="C12" s="113">
        <v>2.2746880807008227</v>
      </c>
      <c r="D12" s="115">
        <v>1371</v>
      </c>
      <c r="E12" s="114">
        <v>1334</v>
      </c>
      <c r="F12" s="114">
        <v>1423</v>
      </c>
      <c r="G12" s="114">
        <v>1418</v>
      </c>
      <c r="H12" s="140">
        <v>1355</v>
      </c>
      <c r="I12" s="115">
        <v>16</v>
      </c>
      <c r="J12" s="116">
        <v>1.1808118081180812</v>
      </c>
    </row>
    <row r="13" spans="1:15" s="110" customFormat="1" ht="24.95" customHeight="1" x14ac:dyDescent="0.2">
      <c r="A13" s="193" t="s">
        <v>134</v>
      </c>
      <c r="B13" s="199" t="s">
        <v>214</v>
      </c>
      <c r="C13" s="113">
        <v>2.2215954340323867</v>
      </c>
      <c r="D13" s="115">
        <v>1339</v>
      </c>
      <c r="E13" s="114">
        <v>1337</v>
      </c>
      <c r="F13" s="114">
        <v>1324</v>
      </c>
      <c r="G13" s="114">
        <v>1263</v>
      </c>
      <c r="H13" s="140">
        <v>1260</v>
      </c>
      <c r="I13" s="115">
        <v>79</v>
      </c>
      <c r="J13" s="116">
        <v>6.2698412698412698</v>
      </c>
    </row>
    <row r="14" spans="1:15" s="287" customFormat="1" ht="24" customHeight="1" x14ac:dyDescent="0.2">
      <c r="A14" s="193" t="s">
        <v>215</v>
      </c>
      <c r="B14" s="199" t="s">
        <v>137</v>
      </c>
      <c r="C14" s="113">
        <v>6.7510618529333684</v>
      </c>
      <c r="D14" s="115">
        <v>4069</v>
      </c>
      <c r="E14" s="114">
        <v>4078</v>
      </c>
      <c r="F14" s="114">
        <v>4140</v>
      </c>
      <c r="G14" s="114">
        <v>4032</v>
      </c>
      <c r="H14" s="140">
        <v>3991</v>
      </c>
      <c r="I14" s="115">
        <v>78</v>
      </c>
      <c r="J14" s="116">
        <v>1.9543973941368078</v>
      </c>
      <c r="K14" s="110"/>
      <c r="L14" s="110"/>
      <c r="M14" s="110"/>
      <c r="N14" s="110"/>
      <c r="O14" s="110"/>
    </row>
    <row r="15" spans="1:15" s="110" customFormat="1" ht="24.75" customHeight="1" x14ac:dyDescent="0.2">
      <c r="A15" s="193" t="s">
        <v>216</v>
      </c>
      <c r="B15" s="199" t="s">
        <v>217</v>
      </c>
      <c r="C15" s="113">
        <v>2.9499601805149989</v>
      </c>
      <c r="D15" s="115">
        <v>1778</v>
      </c>
      <c r="E15" s="114">
        <v>1808</v>
      </c>
      <c r="F15" s="114">
        <v>1843</v>
      </c>
      <c r="G15" s="114">
        <v>1818</v>
      </c>
      <c r="H15" s="140">
        <v>1784</v>
      </c>
      <c r="I15" s="115">
        <v>-6</v>
      </c>
      <c r="J15" s="116">
        <v>-0.33632286995515698</v>
      </c>
    </row>
    <row r="16" spans="1:15" s="287" customFormat="1" ht="24.95" customHeight="1" x14ac:dyDescent="0.2">
      <c r="A16" s="193" t="s">
        <v>218</v>
      </c>
      <c r="B16" s="199" t="s">
        <v>141</v>
      </c>
      <c r="C16" s="113">
        <v>3.0163259888505443</v>
      </c>
      <c r="D16" s="115">
        <v>1818</v>
      </c>
      <c r="E16" s="114">
        <v>1792</v>
      </c>
      <c r="F16" s="114">
        <v>1813</v>
      </c>
      <c r="G16" s="114">
        <v>1755</v>
      </c>
      <c r="H16" s="140">
        <v>1770</v>
      </c>
      <c r="I16" s="115">
        <v>48</v>
      </c>
      <c r="J16" s="116">
        <v>2.7118644067796609</v>
      </c>
      <c r="K16" s="110"/>
      <c r="L16" s="110"/>
      <c r="M16" s="110"/>
      <c r="N16" s="110"/>
      <c r="O16" s="110"/>
    </row>
    <row r="17" spans="1:15" s="110" customFormat="1" ht="24.95" customHeight="1" x14ac:dyDescent="0.2">
      <c r="A17" s="193" t="s">
        <v>219</v>
      </c>
      <c r="B17" s="199" t="s">
        <v>220</v>
      </c>
      <c r="C17" s="113">
        <v>0.7847756835678259</v>
      </c>
      <c r="D17" s="115">
        <v>473</v>
      </c>
      <c r="E17" s="114">
        <v>478</v>
      </c>
      <c r="F17" s="114">
        <v>484</v>
      </c>
      <c r="G17" s="114">
        <v>459</v>
      </c>
      <c r="H17" s="140">
        <v>437</v>
      </c>
      <c r="I17" s="115">
        <v>36</v>
      </c>
      <c r="J17" s="116">
        <v>8.2379862700228834</v>
      </c>
    </row>
    <row r="18" spans="1:15" s="287" customFormat="1" ht="24.95" customHeight="1" x14ac:dyDescent="0.2">
      <c r="A18" s="201" t="s">
        <v>144</v>
      </c>
      <c r="B18" s="202" t="s">
        <v>145</v>
      </c>
      <c r="C18" s="113">
        <v>9.6097690469869921</v>
      </c>
      <c r="D18" s="115">
        <v>5792</v>
      </c>
      <c r="E18" s="114">
        <v>5730</v>
      </c>
      <c r="F18" s="114">
        <v>5864</v>
      </c>
      <c r="G18" s="114">
        <v>5701</v>
      </c>
      <c r="H18" s="140">
        <v>5688</v>
      </c>
      <c r="I18" s="115">
        <v>104</v>
      </c>
      <c r="J18" s="116">
        <v>1.8284106891701828</v>
      </c>
      <c r="K18" s="110"/>
      <c r="L18" s="110"/>
      <c r="M18" s="110"/>
      <c r="N18" s="110"/>
      <c r="O18" s="110"/>
    </row>
    <row r="19" spans="1:15" s="110" customFormat="1" ht="24.95" customHeight="1" x14ac:dyDescent="0.2">
      <c r="A19" s="193" t="s">
        <v>146</v>
      </c>
      <c r="B19" s="199" t="s">
        <v>147</v>
      </c>
      <c r="C19" s="113">
        <v>19.023758959384125</v>
      </c>
      <c r="D19" s="115">
        <v>11466</v>
      </c>
      <c r="E19" s="114">
        <v>11605</v>
      </c>
      <c r="F19" s="114">
        <v>11817</v>
      </c>
      <c r="G19" s="114">
        <v>11636</v>
      </c>
      <c r="H19" s="140">
        <v>11527</v>
      </c>
      <c r="I19" s="115">
        <v>-61</v>
      </c>
      <c r="J19" s="116">
        <v>-0.52919233104884189</v>
      </c>
    </row>
    <row r="20" spans="1:15" s="287" customFormat="1" ht="24.95" customHeight="1" x14ac:dyDescent="0.2">
      <c r="A20" s="193" t="s">
        <v>148</v>
      </c>
      <c r="B20" s="199" t="s">
        <v>149</v>
      </c>
      <c r="C20" s="113">
        <v>3.8906955136713566</v>
      </c>
      <c r="D20" s="115">
        <v>2345</v>
      </c>
      <c r="E20" s="114">
        <v>2298</v>
      </c>
      <c r="F20" s="114">
        <v>2361</v>
      </c>
      <c r="G20" s="114">
        <v>2309</v>
      </c>
      <c r="H20" s="140">
        <v>2134</v>
      </c>
      <c r="I20" s="115">
        <v>211</v>
      </c>
      <c r="J20" s="116">
        <v>9.8875351452671048</v>
      </c>
      <c r="K20" s="110"/>
      <c r="L20" s="110"/>
      <c r="M20" s="110"/>
      <c r="N20" s="110"/>
      <c r="O20" s="110"/>
    </row>
    <row r="21" spans="1:15" s="110" customFormat="1" ht="24.95" customHeight="1" x14ac:dyDescent="0.2">
      <c r="A21" s="201" t="s">
        <v>150</v>
      </c>
      <c r="B21" s="202" t="s">
        <v>151</v>
      </c>
      <c r="C21" s="113">
        <v>10.875696840987523</v>
      </c>
      <c r="D21" s="115">
        <v>6555</v>
      </c>
      <c r="E21" s="114">
        <v>6552</v>
      </c>
      <c r="F21" s="114">
        <v>7578</v>
      </c>
      <c r="G21" s="114">
        <v>7614</v>
      </c>
      <c r="H21" s="140">
        <v>6492</v>
      </c>
      <c r="I21" s="115">
        <v>63</v>
      </c>
      <c r="J21" s="116">
        <v>0.97042513863216262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1.7553756304751791</v>
      </c>
      <c r="D23" s="115">
        <v>1058</v>
      </c>
      <c r="E23" s="114">
        <v>1063</v>
      </c>
      <c r="F23" s="114">
        <v>1065</v>
      </c>
      <c r="G23" s="114">
        <v>1037</v>
      </c>
      <c r="H23" s="140">
        <v>1036</v>
      </c>
      <c r="I23" s="115">
        <v>22</v>
      </c>
      <c r="J23" s="116">
        <v>2.1235521235521237</v>
      </c>
    </row>
    <row r="24" spans="1:15" s="110" customFormat="1" ht="24.95" customHeight="1" x14ac:dyDescent="0.2">
      <c r="A24" s="193" t="s">
        <v>156</v>
      </c>
      <c r="B24" s="199" t="s">
        <v>221</v>
      </c>
      <c r="C24" s="113">
        <v>5.6975046456065837</v>
      </c>
      <c r="D24" s="115">
        <v>3434</v>
      </c>
      <c r="E24" s="114">
        <v>3416</v>
      </c>
      <c r="F24" s="114">
        <v>3474</v>
      </c>
      <c r="G24" s="114">
        <v>3401</v>
      </c>
      <c r="H24" s="140">
        <v>3354</v>
      </c>
      <c r="I24" s="115">
        <v>80</v>
      </c>
      <c r="J24" s="116">
        <v>2.3852116875372689</v>
      </c>
    </row>
    <row r="25" spans="1:15" s="110" customFormat="1" ht="24.95" customHeight="1" x14ac:dyDescent="0.2">
      <c r="A25" s="193" t="s">
        <v>222</v>
      </c>
      <c r="B25" s="204" t="s">
        <v>159</v>
      </c>
      <c r="C25" s="113">
        <v>3.8857180780461906</v>
      </c>
      <c r="D25" s="115">
        <v>2342</v>
      </c>
      <c r="E25" s="114">
        <v>2223</v>
      </c>
      <c r="F25" s="114">
        <v>2555</v>
      </c>
      <c r="G25" s="114">
        <v>2484</v>
      </c>
      <c r="H25" s="140">
        <v>2040</v>
      </c>
      <c r="I25" s="115">
        <v>302</v>
      </c>
      <c r="J25" s="116">
        <v>14.803921568627452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9.4869923015662323</v>
      </c>
      <c r="D27" s="115">
        <v>5718</v>
      </c>
      <c r="E27" s="114">
        <v>5770</v>
      </c>
      <c r="F27" s="114">
        <v>5852</v>
      </c>
      <c r="G27" s="114">
        <v>5714</v>
      </c>
      <c r="H27" s="140">
        <v>5666</v>
      </c>
      <c r="I27" s="115">
        <v>52</v>
      </c>
      <c r="J27" s="116">
        <v>0.91775503000352987</v>
      </c>
    </row>
    <row r="28" spans="1:15" s="110" customFormat="1" ht="24.95" customHeight="1" x14ac:dyDescent="0.2">
      <c r="A28" s="193" t="s">
        <v>163</v>
      </c>
      <c r="B28" s="199" t="s">
        <v>164</v>
      </c>
      <c r="C28" s="113">
        <v>3.2950623838598356</v>
      </c>
      <c r="D28" s="115">
        <v>1986</v>
      </c>
      <c r="E28" s="114">
        <v>1968</v>
      </c>
      <c r="F28" s="114">
        <v>1954</v>
      </c>
      <c r="G28" s="114">
        <v>1919</v>
      </c>
      <c r="H28" s="140">
        <v>1893</v>
      </c>
      <c r="I28" s="115">
        <v>93</v>
      </c>
      <c r="J28" s="116">
        <v>4.9128367670364499</v>
      </c>
    </row>
    <row r="29" spans="1:15" s="110" customFormat="1" ht="24.95" customHeight="1" x14ac:dyDescent="0.2">
      <c r="A29" s="193">
        <v>86</v>
      </c>
      <c r="B29" s="199" t="s">
        <v>165</v>
      </c>
      <c r="C29" s="113">
        <v>8.3737058667374562</v>
      </c>
      <c r="D29" s="115">
        <v>5047</v>
      </c>
      <c r="E29" s="114">
        <v>5032</v>
      </c>
      <c r="F29" s="114">
        <v>5038</v>
      </c>
      <c r="G29" s="114">
        <v>4938</v>
      </c>
      <c r="H29" s="140">
        <v>4911</v>
      </c>
      <c r="I29" s="115">
        <v>136</v>
      </c>
      <c r="J29" s="116">
        <v>2.7692934229281208</v>
      </c>
    </row>
    <row r="30" spans="1:15" s="110" customFormat="1" ht="24.95" customHeight="1" x14ac:dyDescent="0.2">
      <c r="A30" s="193">
        <v>87.88</v>
      </c>
      <c r="B30" s="204" t="s">
        <v>166</v>
      </c>
      <c r="C30" s="113">
        <v>8.2210645075657016</v>
      </c>
      <c r="D30" s="115">
        <v>4955</v>
      </c>
      <c r="E30" s="114">
        <v>4938</v>
      </c>
      <c r="F30" s="114">
        <v>4931</v>
      </c>
      <c r="G30" s="114">
        <v>4732</v>
      </c>
      <c r="H30" s="140">
        <v>4869</v>
      </c>
      <c r="I30" s="115">
        <v>86</v>
      </c>
      <c r="J30" s="116">
        <v>1.7662764428013966</v>
      </c>
    </row>
    <row r="31" spans="1:15" s="110" customFormat="1" ht="24.95" customHeight="1" x14ac:dyDescent="0.2">
      <c r="A31" s="193" t="s">
        <v>167</v>
      </c>
      <c r="B31" s="199" t="s">
        <v>168</v>
      </c>
      <c r="C31" s="113">
        <v>4.1296124236793208</v>
      </c>
      <c r="D31" s="115">
        <v>2489</v>
      </c>
      <c r="E31" s="114">
        <v>2456</v>
      </c>
      <c r="F31" s="114">
        <v>2516</v>
      </c>
      <c r="G31" s="114">
        <v>2496</v>
      </c>
      <c r="H31" s="140">
        <v>2433</v>
      </c>
      <c r="I31" s="115">
        <v>56</v>
      </c>
      <c r="J31" s="116">
        <v>2.3016851623510068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2.2746880807008227</v>
      </c>
      <c r="D34" s="115">
        <v>1371</v>
      </c>
      <c r="E34" s="114">
        <v>1334</v>
      </c>
      <c r="F34" s="114">
        <v>1423</v>
      </c>
      <c r="G34" s="114">
        <v>1418</v>
      </c>
      <c r="H34" s="140">
        <v>1355</v>
      </c>
      <c r="I34" s="115">
        <v>16</v>
      </c>
      <c r="J34" s="116">
        <v>1.1808118081180812</v>
      </c>
    </row>
    <row r="35" spans="1:10" s="110" customFormat="1" ht="24.95" customHeight="1" x14ac:dyDescent="0.2">
      <c r="A35" s="292" t="s">
        <v>171</v>
      </c>
      <c r="B35" s="293" t="s">
        <v>172</v>
      </c>
      <c r="C35" s="113">
        <v>18.582426333952746</v>
      </c>
      <c r="D35" s="115">
        <v>11200</v>
      </c>
      <c r="E35" s="114">
        <v>11145</v>
      </c>
      <c r="F35" s="114">
        <v>11328</v>
      </c>
      <c r="G35" s="114">
        <v>10996</v>
      </c>
      <c r="H35" s="140">
        <v>10939</v>
      </c>
      <c r="I35" s="115">
        <v>261</v>
      </c>
      <c r="J35" s="116">
        <v>2.3859584971203951</v>
      </c>
    </row>
    <row r="36" spans="1:10" s="110" customFormat="1" ht="24.95" customHeight="1" x14ac:dyDescent="0.2">
      <c r="A36" s="294" t="s">
        <v>173</v>
      </c>
      <c r="B36" s="295" t="s">
        <v>174</v>
      </c>
      <c r="C36" s="125">
        <v>79.142885585346434</v>
      </c>
      <c r="D36" s="143">
        <v>47701</v>
      </c>
      <c r="E36" s="144">
        <v>47623</v>
      </c>
      <c r="F36" s="144">
        <v>49449</v>
      </c>
      <c r="G36" s="144">
        <v>48575</v>
      </c>
      <c r="H36" s="145">
        <v>46636</v>
      </c>
      <c r="I36" s="143">
        <v>1065</v>
      </c>
      <c r="J36" s="146">
        <v>2.2836435371815766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2020-09-25T06:31:45Z</dcterms:created>
  <dcterms:modified xsi:type="dcterms:W3CDTF">2020-09-28T08:05:57Z</dcterms:modified>
</cp:coreProperties>
</file>