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c r="G51" i="24"/>
  <c r="F51" i="24"/>
  <c r="E51" i="24"/>
  <c r="L44" i="24"/>
  <c r="K44" i="24"/>
  <c r="I44" i="24"/>
  <c r="G44" i="24"/>
  <c r="D44" i="24"/>
  <c r="C44" i="24"/>
  <c r="M44" i="24" s="1"/>
  <c r="B44" i="24"/>
  <c r="J44" i="24" s="1"/>
  <c r="K43" i="24"/>
  <c r="H43" i="24"/>
  <c r="F43" i="24"/>
  <c r="C43" i="24"/>
  <c r="B43" i="24"/>
  <c r="D43" i="24" s="1"/>
  <c r="L42" i="24"/>
  <c r="I42" i="24"/>
  <c r="G42" i="24"/>
  <c r="D42" i="24"/>
  <c r="C42" i="24"/>
  <c r="M42" i="24" s="1"/>
  <c r="B42" i="24"/>
  <c r="K42" i="24" s="1"/>
  <c r="M41" i="24"/>
  <c r="K41" i="24"/>
  <c r="H41" i="24"/>
  <c r="F41" i="24"/>
  <c r="E41" i="24"/>
  <c r="C41" i="24"/>
  <c r="B41" i="24"/>
  <c r="D41" i="24" s="1"/>
  <c r="L40" i="24"/>
  <c r="I40" i="24"/>
  <c r="G40" i="24"/>
  <c r="D40" i="24"/>
  <c r="C40" i="24"/>
  <c r="M40" i="24" s="1"/>
  <c r="B40" i="24"/>
  <c r="K40" i="24" s="1"/>
  <c r="M36" i="24"/>
  <c r="L36" i="24"/>
  <c r="K36" i="24"/>
  <c r="J36" i="24"/>
  <c r="I36" i="24"/>
  <c r="H36" i="24"/>
  <c r="G36" i="24"/>
  <c r="F36" i="24"/>
  <c r="E36" i="24"/>
  <c r="D36" i="24"/>
  <c r="K57" i="15"/>
  <c r="L57" i="15" s="1"/>
  <c r="C45" i="24"/>
  <c r="C38" i="24"/>
  <c r="C37" i="24"/>
  <c r="C35" i="24"/>
  <c r="C34" i="24"/>
  <c r="C33" i="24"/>
  <c r="C32" i="24"/>
  <c r="G32" i="24" s="1"/>
  <c r="C31" i="24"/>
  <c r="C30" i="24"/>
  <c r="C29" i="24"/>
  <c r="C28" i="24"/>
  <c r="M28" i="24" s="1"/>
  <c r="C27" i="24"/>
  <c r="C26" i="24"/>
  <c r="C25" i="24"/>
  <c r="C24" i="24"/>
  <c r="C23" i="24"/>
  <c r="C22" i="24"/>
  <c r="C21" i="24"/>
  <c r="C20" i="24"/>
  <c r="C19" i="24"/>
  <c r="C18" i="24"/>
  <c r="E18" i="24" s="1"/>
  <c r="C17" i="24"/>
  <c r="C16" i="24"/>
  <c r="G16" i="24" s="1"/>
  <c r="C15" i="24"/>
  <c r="C9" i="24"/>
  <c r="C8" i="24"/>
  <c r="C7" i="24"/>
  <c r="B38" i="24"/>
  <c r="B37" i="24"/>
  <c r="B35" i="24"/>
  <c r="B34" i="24"/>
  <c r="B33" i="24"/>
  <c r="B32" i="24"/>
  <c r="B31" i="24"/>
  <c r="B30" i="24"/>
  <c r="B29" i="24"/>
  <c r="B28" i="24"/>
  <c r="B27" i="24"/>
  <c r="B26" i="24"/>
  <c r="B25" i="24"/>
  <c r="B24" i="24"/>
  <c r="B23" i="24"/>
  <c r="B22" i="24"/>
  <c r="B21" i="24"/>
  <c r="K21" i="24" s="1"/>
  <c r="B20" i="24"/>
  <c r="B19" i="24"/>
  <c r="B18" i="24"/>
  <c r="B17" i="24"/>
  <c r="B16" i="24"/>
  <c r="B15" i="24"/>
  <c r="B9" i="24"/>
  <c r="B8" i="24"/>
  <c r="B7" i="24"/>
  <c r="K28" i="24" l="1"/>
  <c r="H28" i="24"/>
  <c r="F28" i="24"/>
  <c r="D28" i="24"/>
  <c r="J28" i="24"/>
  <c r="D25" i="24"/>
  <c r="J25" i="24"/>
  <c r="H25" i="24"/>
  <c r="K25" i="24"/>
  <c r="F25" i="24"/>
  <c r="K32" i="24"/>
  <c r="H32" i="24"/>
  <c r="F32" i="24"/>
  <c r="D32" i="24"/>
  <c r="J32" i="24"/>
  <c r="K8" i="24"/>
  <c r="H8" i="24"/>
  <c r="F8" i="24"/>
  <c r="D8" i="24"/>
  <c r="J8" i="24"/>
  <c r="D29" i="24"/>
  <c r="J29" i="24"/>
  <c r="H29" i="24"/>
  <c r="K29" i="24"/>
  <c r="F29" i="24"/>
  <c r="G9" i="24"/>
  <c r="M9" i="24"/>
  <c r="E9" i="24"/>
  <c r="L9" i="24"/>
  <c r="I9" i="24"/>
  <c r="G27" i="24"/>
  <c r="M27" i="24"/>
  <c r="E27" i="24"/>
  <c r="L27" i="24"/>
  <c r="I27" i="24"/>
  <c r="K20" i="24"/>
  <c r="H20" i="24"/>
  <c r="F20" i="24"/>
  <c r="D20" i="24"/>
  <c r="J20" i="24"/>
  <c r="D9" i="24"/>
  <c r="J9" i="24"/>
  <c r="H9" i="24"/>
  <c r="K9" i="24"/>
  <c r="F9" i="24"/>
  <c r="D17" i="24"/>
  <c r="J17" i="24"/>
  <c r="H17" i="24"/>
  <c r="K17" i="24"/>
  <c r="F17" i="24"/>
  <c r="G7" i="24"/>
  <c r="M7" i="24"/>
  <c r="E7" i="24"/>
  <c r="L7" i="24"/>
  <c r="I7" i="24"/>
  <c r="K30" i="24"/>
  <c r="H30" i="24"/>
  <c r="F30" i="24"/>
  <c r="D30" i="24"/>
  <c r="D33" i="24"/>
  <c r="J33" i="24"/>
  <c r="H33" i="24"/>
  <c r="K33" i="24"/>
  <c r="F33" i="24"/>
  <c r="H37" i="24"/>
  <c r="F37" i="24"/>
  <c r="D37" i="24"/>
  <c r="J37" i="24"/>
  <c r="K37" i="24"/>
  <c r="I8" i="24"/>
  <c r="L8" i="24"/>
  <c r="G8" i="24"/>
  <c r="E8" i="24"/>
  <c r="G23" i="24"/>
  <c r="M23" i="24"/>
  <c r="E23" i="24"/>
  <c r="L23" i="24"/>
  <c r="I26" i="24"/>
  <c r="L26" i="24"/>
  <c r="G26" i="24"/>
  <c r="E26" i="24"/>
  <c r="M26" i="24"/>
  <c r="M8" i="24"/>
  <c r="G17" i="24"/>
  <c r="M17" i="24"/>
  <c r="E17" i="24"/>
  <c r="L17" i="24"/>
  <c r="I17" i="24"/>
  <c r="I20" i="24"/>
  <c r="L20" i="24"/>
  <c r="M20" i="24"/>
  <c r="G20" i="24"/>
  <c r="E20" i="24"/>
  <c r="G33" i="24"/>
  <c r="M33" i="24"/>
  <c r="E33" i="24"/>
  <c r="L33" i="24"/>
  <c r="I33" i="24"/>
  <c r="I37" i="24"/>
  <c r="G37" i="24"/>
  <c r="L37" i="24"/>
  <c r="M37" i="24"/>
  <c r="E37" i="24"/>
  <c r="K22" i="24"/>
  <c r="H22" i="24"/>
  <c r="F22" i="24"/>
  <c r="D22" i="24"/>
  <c r="J22" i="24"/>
  <c r="D31" i="24"/>
  <c r="J31" i="24"/>
  <c r="H31" i="24"/>
  <c r="K31" i="24"/>
  <c r="F31" i="24"/>
  <c r="C14" i="24"/>
  <c r="C6" i="24"/>
  <c r="I30" i="24"/>
  <c r="L30" i="24"/>
  <c r="E30" i="24"/>
  <c r="M30" i="24"/>
  <c r="G30" i="24"/>
  <c r="J30" i="24"/>
  <c r="K74" i="24"/>
  <c r="I74" i="24"/>
  <c r="J74" i="24"/>
  <c r="J77" i="24" s="1"/>
  <c r="G21" i="24"/>
  <c r="M21" i="24"/>
  <c r="E21" i="24"/>
  <c r="L21" i="24"/>
  <c r="I21" i="24"/>
  <c r="I24" i="24"/>
  <c r="L24" i="24"/>
  <c r="M24" i="24"/>
  <c r="G24" i="24"/>
  <c r="E24" i="24"/>
  <c r="M38" i="24"/>
  <c r="E38" i="24"/>
  <c r="L38" i="24"/>
  <c r="G38" i="24"/>
  <c r="I38" i="24"/>
  <c r="K58" i="24"/>
  <c r="I58" i="24"/>
  <c r="J58" i="24"/>
  <c r="B14" i="24"/>
  <c r="B6" i="24"/>
  <c r="D23" i="24"/>
  <c r="J23" i="24"/>
  <c r="H23" i="24"/>
  <c r="K23" i="24"/>
  <c r="F23" i="24"/>
  <c r="G15" i="24"/>
  <c r="M15" i="24"/>
  <c r="E15" i="24"/>
  <c r="L15" i="24"/>
  <c r="I15" i="24"/>
  <c r="I18" i="24"/>
  <c r="L18" i="24"/>
  <c r="M18" i="24"/>
  <c r="G18" i="24"/>
  <c r="G31" i="24"/>
  <c r="M31" i="24"/>
  <c r="E31" i="24"/>
  <c r="L31" i="24"/>
  <c r="I31" i="24"/>
  <c r="I34" i="24"/>
  <c r="L34" i="24"/>
  <c r="M34" i="24"/>
  <c r="G34" i="24"/>
  <c r="E34" i="24"/>
  <c r="I43" i="24"/>
  <c r="G43" i="24"/>
  <c r="L43" i="24"/>
  <c r="M43" i="24"/>
  <c r="E43" i="24"/>
  <c r="K16" i="24"/>
  <c r="H16" i="24"/>
  <c r="F16" i="24"/>
  <c r="D16" i="24"/>
  <c r="J16" i="24"/>
  <c r="D38" i="24"/>
  <c r="K38" i="24"/>
  <c r="J38" i="24"/>
  <c r="H38" i="24"/>
  <c r="F38" i="24"/>
  <c r="K26" i="24"/>
  <c r="H26" i="24"/>
  <c r="F26" i="24"/>
  <c r="D26" i="24"/>
  <c r="J26" i="24"/>
  <c r="D35" i="24"/>
  <c r="J35" i="24"/>
  <c r="H35" i="24"/>
  <c r="F35" i="24"/>
  <c r="K35" i="24"/>
  <c r="G25" i="24"/>
  <c r="M25" i="24"/>
  <c r="E25" i="24"/>
  <c r="L25" i="24"/>
  <c r="I25" i="24"/>
  <c r="I28" i="24"/>
  <c r="L28" i="24"/>
  <c r="G28" i="24"/>
  <c r="E28" i="24"/>
  <c r="D19" i="24"/>
  <c r="J19" i="24"/>
  <c r="H19" i="24"/>
  <c r="F19" i="24"/>
  <c r="K19" i="24"/>
  <c r="K34" i="24"/>
  <c r="H34" i="24"/>
  <c r="F34" i="24"/>
  <c r="D34" i="24"/>
  <c r="J34" i="24"/>
  <c r="D15" i="24"/>
  <c r="J15" i="24"/>
  <c r="H15" i="24"/>
  <c r="K15" i="24"/>
  <c r="F15" i="24"/>
  <c r="B45" i="24"/>
  <c r="B39" i="24"/>
  <c r="G19" i="24"/>
  <c r="M19" i="24"/>
  <c r="E19" i="24"/>
  <c r="L19" i="24"/>
  <c r="I19" i="24"/>
  <c r="I22" i="24"/>
  <c r="L22" i="24"/>
  <c r="M22" i="24"/>
  <c r="G22" i="24"/>
  <c r="E22" i="24"/>
  <c r="G35" i="24"/>
  <c r="M35" i="24"/>
  <c r="E35" i="24"/>
  <c r="L35" i="24"/>
  <c r="I35" i="24"/>
  <c r="I45" i="24"/>
  <c r="G45" i="24"/>
  <c r="L45" i="24"/>
  <c r="E45" i="24"/>
  <c r="I23" i="24"/>
  <c r="D7" i="24"/>
  <c r="J7" i="24"/>
  <c r="H7" i="24"/>
  <c r="K7" i="24"/>
  <c r="F7" i="24"/>
  <c r="K18" i="24"/>
  <c r="H18" i="24"/>
  <c r="F18" i="24"/>
  <c r="D18" i="24"/>
  <c r="J18" i="24"/>
  <c r="D21" i="24"/>
  <c r="J21" i="24"/>
  <c r="H21" i="24"/>
  <c r="F21" i="24"/>
  <c r="K24" i="24"/>
  <c r="H24" i="24"/>
  <c r="F24" i="24"/>
  <c r="D24" i="24"/>
  <c r="J24" i="24"/>
  <c r="D27" i="24"/>
  <c r="J27" i="24"/>
  <c r="H27" i="24"/>
  <c r="K27" i="24"/>
  <c r="F27" i="24"/>
  <c r="I16" i="24"/>
  <c r="L16" i="24"/>
  <c r="M16" i="24"/>
  <c r="E16" i="24"/>
  <c r="G29" i="24"/>
  <c r="M29" i="24"/>
  <c r="E29" i="24"/>
  <c r="L29" i="24"/>
  <c r="I29" i="24"/>
  <c r="I32" i="24"/>
  <c r="L32" i="24"/>
  <c r="M32" i="24"/>
  <c r="E32" i="24"/>
  <c r="C39" i="24"/>
  <c r="M45" i="24"/>
  <c r="K66" i="24"/>
  <c r="I66" i="24"/>
  <c r="J66" i="24"/>
  <c r="K53" i="24"/>
  <c r="I53" i="24"/>
  <c r="K61" i="24"/>
  <c r="I61" i="24"/>
  <c r="K69" i="24"/>
  <c r="I69" i="24"/>
  <c r="K55" i="24"/>
  <c r="I55" i="24"/>
  <c r="K63" i="24"/>
  <c r="I63" i="24"/>
  <c r="K71" i="24"/>
  <c r="I71" i="24"/>
  <c r="K52" i="24"/>
  <c r="I52" i="24"/>
  <c r="K60" i="24"/>
  <c r="I60" i="24"/>
  <c r="K68" i="24"/>
  <c r="I68" i="24"/>
  <c r="I41" i="24"/>
  <c r="G41" i="24"/>
  <c r="L41" i="24"/>
  <c r="K57" i="24"/>
  <c r="I57" i="24"/>
  <c r="K65" i="24"/>
  <c r="I65" i="24"/>
  <c r="K73" i="24"/>
  <c r="I73" i="24"/>
  <c r="K54" i="24"/>
  <c r="I54" i="24"/>
  <c r="K62" i="24"/>
  <c r="I62" i="24"/>
  <c r="K70" i="24"/>
  <c r="I70" i="24"/>
  <c r="K51" i="24"/>
  <c r="I51" i="24"/>
  <c r="K59" i="24"/>
  <c r="I59" i="24"/>
  <c r="K67" i="24"/>
  <c r="I67" i="24"/>
  <c r="K75" i="24"/>
  <c r="K77" i="24" s="1"/>
  <c r="I75" i="24"/>
  <c r="K56" i="24"/>
  <c r="I56" i="24"/>
  <c r="K64" i="24"/>
  <c r="I64" i="24"/>
  <c r="K72" i="24"/>
  <c r="I72" i="24"/>
  <c r="F40" i="24"/>
  <c r="J41" i="24"/>
  <c r="F42" i="24"/>
  <c r="J43" i="24"/>
  <c r="F44" i="24"/>
  <c r="H40" i="24"/>
  <c r="H42" i="24"/>
  <c r="H44" i="24"/>
  <c r="J40" i="24"/>
  <c r="J42" i="24"/>
  <c r="E40" i="24"/>
  <c r="E42" i="24"/>
  <c r="E44" i="24"/>
  <c r="J79" i="24" l="1"/>
  <c r="K79" i="24"/>
  <c r="I14" i="24"/>
  <c r="L14" i="24"/>
  <c r="E14" i="24"/>
  <c r="M14" i="24"/>
  <c r="G14" i="24"/>
  <c r="K6" i="24"/>
  <c r="H6" i="24"/>
  <c r="F6" i="24"/>
  <c r="D6" i="24"/>
  <c r="J6" i="24"/>
  <c r="K14" i="24"/>
  <c r="H14" i="24"/>
  <c r="F14" i="24"/>
  <c r="D14" i="24"/>
  <c r="J14" i="24"/>
  <c r="I39" i="24"/>
  <c r="G39" i="24"/>
  <c r="L39" i="24"/>
  <c r="M39" i="24"/>
  <c r="E39" i="24"/>
  <c r="I77" i="24"/>
  <c r="K78" i="24" s="1"/>
  <c r="H39" i="24"/>
  <c r="F39" i="24"/>
  <c r="D39" i="24"/>
  <c r="J39" i="24"/>
  <c r="K39" i="24"/>
  <c r="I6" i="24"/>
  <c r="L6" i="24"/>
  <c r="G6" i="24"/>
  <c r="E6" i="24"/>
  <c r="M6" i="24"/>
  <c r="H45" i="24"/>
  <c r="F45" i="24"/>
  <c r="D45" i="24"/>
  <c r="J45" i="24"/>
  <c r="K45" i="24"/>
  <c r="I78" i="24" l="1"/>
  <c r="I79" i="24"/>
  <c r="J78" i="24"/>
  <c r="I83" i="24" l="1"/>
  <c r="I82" i="24"/>
  <c r="I81" i="24"/>
</calcChain>
</file>

<file path=xl/sharedStrings.xml><?xml version="1.0" encoding="utf-8"?>
<sst xmlns="http://schemas.openxmlformats.org/spreadsheetml/2006/main" count="1765" uniqueCount="522">
  <si>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</si>
  <si>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</si>
  <si>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</si>
  <si>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</si>
  <si>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</si>
  <si>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</si>
  <si>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</si>
  <si>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</si>
  <si>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</si>
  <si>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</si>
  <si>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</si>
  <si>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</si>
  <si>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</si>
  <si>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Plön (01057)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</si>
  <si>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</si>
  <si>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</si>
  <si>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</si>
  <si>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</si>
  <si>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</si>
  <si>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</si>
  <si>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</si>
  <si>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</si>
  <si>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</si>
  <si>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</si>
  <si>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</si>
  <si>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</si>
  <si>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</si>
  <si>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</si>
  <si>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</si>
  <si>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</si>
  <si>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</si>
  <si>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</si>
  <si>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</si>
  <si>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</si>
  <si>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</si>
  <si>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</si>
  <si>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</si>
  <si>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</si>
  <si>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</si>
  <si>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</si>
  <si>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</si>
  <si>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</si>
  <si>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</si>
  <si>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</si>
  <si>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</si>
  <si>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</si>
  <si>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</si>
  <si>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</si>
  <si>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</si>
  <si>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</si>
  <si>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</si>
  <si>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</si>
  <si>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</si>
  <si>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</si>
  <si>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</si>
  <si>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</si>
  <si>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</si>
  <si>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</si>
  <si>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</si>
  <si>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</si>
  <si>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</si>
  <si>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</si>
  <si>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</si>
  <si>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</si>
  <si>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</si>
  <si>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</si>
  <si>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</si>
  <si>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</si>
  <si>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</si>
  <si>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</si>
  <si>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</si>
  <si>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</si>
  <si>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</si>
  <si>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</si>
  <si>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</si>
  <si>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</si>
  <si>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</si>
  <si>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</si>
  <si>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</si>
  <si>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</si>
  <si>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</si>
  <si>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</si>
  <si>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</si>
  <si>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</si>
  <si>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</si>
  <si>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</si>
  <si>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</si>
  <si>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</si>
  <si>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</si>
  <si>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</si>
  <si>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</si>
  <si>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</si>
  <si>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Plön (01057);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</si>
  <si>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</si>
  <si>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</si>
  <si>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</si>
  <si>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</si>
  <si>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</si>
  <si>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</si>
  <si>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</si>
  <si>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</si>
  <si>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</si>
  <si>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</si>
  <si>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</si>
  <si>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</si>
  <si>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</si>
  <si>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</si>
  <si>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</si>
  <si>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</si>
  <si>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</si>
  <si>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</si>
  <si>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</si>
  <si>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</si>
  <si>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</si>
  <si>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</si>
  <si>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</si>
  <si>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</si>
  <si>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</si>
  <si>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</si>
  <si>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</si>
  <si>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</si>
  <si>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</si>
  <si>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</si>
  <si>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</si>
  <si>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</si>
  <si>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</si>
  <si>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</si>
  <si>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</si>
  <si>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</si>
  <si>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Schleswig-Holstein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</si>
  <si>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</si>
  <si>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</si>
  <si>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</si>
  <si>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</si>
  <si>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</si>
  <si>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</si>
  <si>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</si>
  <si>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</si>
  <si>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</si>
  <si>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</si>
  <si>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</si>
  <si>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</si>
  <si>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</si>
  <si>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</si>
  <si>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</si>
  <si>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</si>
  <si>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</si>
  <si>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</si>
  <si>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</si>
  <si>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</si>
  <si>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</si>
  <si>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</si>
  <si>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</si>
  <si>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</si>
  <si>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</si>
  <si>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</si>
  <si>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</si>
  <si>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</si>
  <si>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</si>
  <si>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</si>
  <si>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</si>
  <si>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</si>
  <si>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</si>
  <si>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</si>
  <si>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</si>
  <si>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</si>
  <si>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</si>
  <si>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</si>
  <si>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</si>
  <si>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</si>
  <si>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</si>
  <si>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</si>
  <si>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</si>
  <si>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</si>
  <si>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</si>
  <si>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</si>
  <si>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</si>
  <si>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</si>
  <si>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</si>
  <si>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</si>
  <si>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</si>
  <si>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</si>
  <si>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</si>
  <si>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Plön (01057)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</si>
  <si>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</si>
  <si>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</si>
  <si>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</si>
  <si>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</si>
  <si>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</si>
  <si>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</si>
  <si>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</si>
  <si>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</si>
  <si>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</si>
  <si>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</si>
  <si>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</si>
  <si>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</si>
  <si>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</si>
  <si>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</si>
  <si>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</si>
  <si>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</si>
  <si>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</si>
  <si>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</si>
  <si>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</si>
  <si>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</si>
  <si>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</si>
  <si>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</si>
  <si>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</si>
  <si>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</si>
  <si>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</si>
  <si>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</si>
  <si>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</si>
  <si>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</si>
  <si>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</si>
  <si>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</si>
  <si>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</si>
  <si>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</si>
  <si>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</si>
  <si>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</si>
  <si>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</si>
  <si>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</si>
  <si>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</si>
  <si>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</si>
  <si>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</si>
  <si>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</si>
  <si>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</si>
  <si>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</si>
  <si>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</si>
  <si>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</si>
  <si>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</si>
  <si>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</si>
  <si>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</si>
  <si>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</si>
  <si>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</si>
  <si>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</si>
  <si>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</si>
  <si>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</si>
  <si>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</si>
  <si>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</si>
  <si>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</si>
  <si>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</si>
  <si>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</si>
  <si>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</si>
  <si>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</si>
  <si>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</si>
  <si>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</si>
  <si>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</si>
  <si>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</si>
  <si>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</si>
  <si>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</si>
  <si>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</si>
  <si>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</si>
  <si>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</si>
  <si>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</si>
  <si>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</si>
  <si>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</si>
  <si>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</si>
  <si>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</si>
  <si>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</si>
  <si>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</si>
  <si>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</si>
  <si>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</si>
  <si>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</si>
  <si>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</si>
  <si>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</si>
  <si>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</si>
  <si>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</si>
  <si>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</si>
  <si>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</si>
  <si>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</si>
  <si>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</si>
  <si>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</si>
  <si>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</si>
  <si>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</si>
  <si>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</si>
  <si>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</si>
  <si>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</si>
  <si>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</si>
  <si>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</si>
  <si>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</si>
  <si>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</si>
  <si>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</si>
  <si>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</si>
  <si>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</si>
  <si>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</si>
  <si>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</si>
  <si>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</si>
  <si>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</si>
  <si>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</si>
  <si>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</si>
  <si>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</si>
  <si>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</si>
  <si>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</si>
  <si>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</si>
  <si>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</si>
  <si>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</si>
  <si>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</si>
  <si>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</si>
  <si>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</si>
  <si>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</si>
  <si>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</si>
  <si>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</si>
  <si>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</si>
  <si>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</si>
  <si>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</si>
  <si>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</si>
  <si>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</si>
  <si>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</si>
  <si>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</si>
  <si>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</si>
  <si>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</si>
  <si>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</si>
  <si>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</si>
  <si>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</si>
  <si>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</si>
  <si>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</si>
  <si>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</si>
  <si>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</si>
  <si>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</si>
  <si>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</si>
  <si>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</si>
  <si>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</si>
  <si>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</si>
  <si>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</si>
  <si>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</si>
  <si>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</si>
  <si>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</si>
  <si>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</si>
  <si>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</si>
  <si>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</si>
  <si>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</si>
  <si>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</si>
  <si>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</si>
  <si>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</si>
  <si>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</si>
  <si>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</si>
  <si>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</si>
  <si>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</si>
  <si>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</si>
  <si>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</si>
  <si>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</si>
  <si>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</si>
  <si>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</si>
  <si>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</si>
  <si>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</si>
  <si>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</si>
  <si>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</si>
  <si>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</si>
  <si>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</si>
  <si>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</si>
  <si>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</si>
  <si>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</si>
  <si>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</si>
  <si>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</si>
  <si>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</si>
  <si>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</si>
  <si>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</si>
  <si>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</si>
  <si>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</si>
  <si>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</si>
  <si>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</si>
  <si>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</si>
  <si>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</si>
  <si>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</si>
  <si>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</si>
  <si>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</si>
  <si>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</si>
  <si>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</si>
  <si>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</si>
  <si>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</si>
  <si>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</si>
  <si>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</si>
  <si>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</si>
  <si>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</si>
  <si>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Plön (01057);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</si>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</sst>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{6F5DC3E3-1321-45C9-9FB9-B8175833E08E}</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D434-4078-B5B0-45DBEB7D9DFB}"/>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{BDEA29B1-1C08-40CF-93AE-C40EE79B99A7}</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D434-4078-B5B0-45DBEB7D9DF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{8EA4BF1C-E475-4DA4-ABFF-C03766577388}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434-4078-B5B0-45DBEB7D9DF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{CD4CB1EA-1303-4EA8-8AAC-37C5A4EF7832}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434-4078-B5B0-45DBEB7D9DF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1.1065663574611058</c:v>
                </c:pt>
                <c:pt idx="1">
                  <c:v>1.4790279868316203</c:v>
                </c:pt>
                <c:pt idx="2">
                  <c:v>1.1186464311118853</c:v>
                </c:pt>
                <c:pt idx="3">
                  <c:v>1.0875687030768</c:v>
                </c:pt>
              </c:numCache>
            </c:numRef>
          </c:val>
          <c:extLst>
            <c:ext xmlns:c16="http://schemas.microsoft.com/office/drawing/2014/chart" uri="{C3380CC4-5D6E-409C-BE32-E72D297353CC}">
              <c16:uniqueId val="{00000004-D434-4078-B5B0-45DBEB7D9DF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{A5B012D4-5F98-4964-BC31-6F6C07076535}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434-4078-B5B0-45DBEB7D9DF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{CDCA8048-6B87-4294-AEC9-BD024E652FF9}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434-4078-B5B0-45DBEB7D9DF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{4BE1C7D4-99CF-485B-A3AA-00EDC9D1099B}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434-4078-B5B0-45DBEB7D9DF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{654F64DD-F4F6-4A1D-A5A3-A545683BFC65}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434-4078-B5B0-45DBEB7D9D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434-4078-B5B0-45DBEB7D9DF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434-4078-B5B0-45DBEB7D9DF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{E6A32FAB-4E26-4B01-80E0-6415EC1883E8}</c15:txfldGUID>
                      <c15:f>Daten_Diagramme!$E$6</c15:f>
                      <c15:dlblFieldTableCache>
                        <c:ptCount val="1"/>
                        <c:pt idx="0">
                          <c:v>-1.7</c:v>
                        </c:pt>
                      </c15:dlblFieldTableCache>
                    </c15:dlblFTEntry>
                  </c15:dlblFieldTable>
                  <c15:showDataLabelsRange val="0"/>
                </c:ext>
                <c:ext xmlns:c16="http://schemas.microsoft.com/office/drawing/2014/chart" uri="{C3380CC4-5D6E-409C-BE32-E72D297353CC}">
                  <c16:uniqueId val="{00000000-393A-4E9E-9E80-2A3D3A8F4E32}"/>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{F942B3A0-65CC-437E-8A90-0626F3CE818B}</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393A-4E9E-9E80-2A3D3A8F4E3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{A46C2D31-127B-4B64-A11B-2B941B5ADAE3}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93A-4E9E-9E80-2A3D3A8F4E3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{8E629559-7D51-4BDA-A3EF-CC3B5DFE8EE6}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93A-4E9E-9E80-2A3D3A8F4E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-1.6760846662197109</c:v>
                </c:pt>
                <c:pt idx="1">
                  <c:v>-3.3674488838723948</c:v>
                </c:pt>
                <c:pt idx="2">
                  <c:v>-2.7637010795899166</c:v>
                </c:pt>
                <c:pt idx="3">
                  <c:v>-2.8655893304673015</c:v>
                </c:pt>
              </c:numCache>
            </c:numRef>
          </c:val>
          <c:extLst>
            <c:ext xmlns:c16="http://schemas.microsoft.com/office/drawing/2014/chart" uri="{C3380CC4-5D6E-409C-BE32-E72D297353CC}">
              <c16:uniqueId val="{00000004-393A-4E9E-9E80-2A3D3A8F4E3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{DA981827-C8E7-464E-BE6F-E171C6430B43}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93A-4E9E-9E80-2A3D3A8F4E3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{51AC5871-549F-49F4-8F7A-F12344A66763}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93A-4E9E-9E80-2A3D3A8F4E3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{841FC12D-FFFC-4CA0-A867-46E60BC8DCED}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93A-4E9E-9E80-2A3D3A8F4E3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{426A1BD4-9571-44BB-B7AA-5F7773246EFA}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93A-4E9E-9E80-2A3D3A8F4E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93A-4E9E-9E80-2A3D3A8F4E3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93A-4E9E-9E80-2A3D3A8F4E3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{F8F5F14E-3876-4A78-8A89-34D74AB42950}</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21D1-439B-8C73-F8D8E26BE9C3}"/>
                </c:ext>
              </c:extLst>
            </c:dLbl>
            <c:dLbl>
              <c:idx val="1"/>
              <c:tx>
                <c:strRef>
                  <c:f>Daten_Diagramme!$D$15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{A4A0E286-9E41-4EBA-96A9-1968AEF9723C}</c15:txfldGUID>
                      <c15:f>Daten_Diagramme!$D$15</c15:f>
                      <c15:dlblFieldTableCache>
                        <c:ptCount val="1"/>
                        <c:pt idx="0">
                          <c:v>-5.1</c:v>
                        </c:pt>
                      </c15:dlblFieldTableCache>
                    </c15:dlblFTEntry>
                  </c15:dlblFieldTable>
                  <c15:showDataLabelsRange val="0"/>
                </c:ext>
                <c:ext xmlns:c16="http://schemas.microsoft.com/office/drawing/2014/chart" uri="{C3380CC4-5D6E-409C-BE32-E72D297353CC}">
                  <c16:uniqueId val="{00000001-21D1-439B-8C73-F8D8E26BE9C3}"/>
                </c:ext>
              </c:extLst>
            </c:dLbl>
            <c:dLbl>
              <c:idx val="2"/>
              <c:tx>
                <c:strRef>
                  <c:f>Daten_Diagramme!$D$16</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{12DCF2D2-6428-44D3-A3BB-F959B16FCC2B}</c15:txfldGUID>
                      <c15:f>Daten_Diagramme!$D$16</c15:f>
                      <c15:dlblFieldTableCache>
                        <c:ptCount val="1"/>
                        <c:pt idx="0">
                          <c:v>12.4</c:v>
                        </c:pt>
                      </c15:dlblFieldTableCache>
                    </c15:dlblFTEntry>
                  </c15:dlblFieldTable>
                  <c15:showDataLabelsRange val="0"/>
                </c:ext>
                <c:ext xmlns:c16="http://schemas.microsoft.com/office/drawing/2014/chart" uri="{C3380CC4-5D6E-409C-BE32-E72D297353CC}">
                  <c16:uniqueId val="{00000002-21D1-439B-8C73-F8D8E26BE9C3}"/>
                </c:ext>
              </c:extLst>
            </c:dLbl>
            <c:dLbl>
              <c:idx val="3"/>
              <c:tx>
                <c:strRef>
                  <c:f>Daten_Diagramme!$D$17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{0F6BF534-0B06-462B-83A5-BF98AF2BF608}</c15:txfldGUID>
                      <c15:f>Daten_Diagramme!$D$17</c15:f>
                      <c15:dlblFieldTableCache>
                        <c:ptCount val="1"/>
                        <c:pt idx="0">
                          <c:v>3.7</c:v>
                        </c:pt>
                      </c15:dlblFieldTableCache>
                    </c15:dlblFTEntry>
                  </c15:dlblFieldTable>
                  <c15:showDataLabelsRange val="0"/>
                </c:ext>
                <c:ext xmlns:c16="http://schemas.microsoft.com/office/drawing/2014/chart" uri="{C3380CC4-5D6E-409C-BE32-E72D297353CC}">
                  <c16:uniqueId val="{00000003-21D1-439B-8C73-F8D8E26BE9C3}"/>
                </c:ext>
              </c:extLst>
            </c:dLbl>
            <c:dLbl>
              <c:idx val="4"/>
              <c:tx>
                <c:strRef>
                  <c:f>Daten_Diagramme!$D$18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{7628047A-4A48-4F5C-81B3-C185474AD056}</c15:txfldGUID>
                      <c15:f>Daten_Diagramme!$D$18</c15:f>
                      <c15:dlblFieldTableCache>
                        <c:ptCount val="1"/>
                        <c:pt idx="0">
                          <c:v>4.2</c:v>
                        </c:pt>
                      </c15:dlblFieldTableCache>
                    </c15:dlblFTEntry>
                  </c15:dlblFieldTable>
                  <c15:showDataLabelsRange val="0"/>
                </c:ext>
                <c:ext xmlns:c16="http://schemas.microsoft.com/office/drawing/2014/chart" uri="{C3380CC4-5D6E-409C-BE32-E72D297353CC}">
                  <c16:uniqueId val="{00000004-21D1-439B-8C73-F8D8E26BE9C3}"/>
                </c:ext>
              </c:extLst>
            </c:dLbl>
            <c:dLbl>
              <c:idx val="5"/>
              <c:tx>
                <c:strRef>
                  <c:f>Daten_Diagramme!$D$19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{5C30E547-A5CF-44E5-BB30-23402E60C873}</c15:txfldGUID>
                      <c15:f>Daten_Diagramme!$D$19</c15:f>
                      <c15:dlblFieldTableCache>
                        <c:ptCount val="1"/>
                        <c:pt idx="0">
                          <c:v>2.2</c:v>
                        </c:pt>
                      </c15:dlblFieldTableCache>
                    </c15:dlblFTEntry>
                  </c15:dlblFieldTable>
                  <c15:showDataLabelsRange val="0"/>
                </c:ext>
                <c:ext xmlns:c16="http://schemas.microsoft.com/office/drawing/2014/chart" uri="{C3380CC4-5D6E-409C-BE32-E72D297353CC}">
                  <c16:uniqueId val="{00000005-21D1-439B-8C73-F8D8E26BE9C3}"/>
                </c:ext>
              </c:extLst>
            </c:dLbl>
            <c:dLbl>
              <c:idx val="6"/>
              <c:tx>
                <c:strRef>
                  <c:f>Daten_Diagramme!$D$20</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{1AA69430-9006-42EE-8569-3E034D90EB27}</c15:txfldGUID>
                      <c15:f>Daten_Diagramme!$D$20</c15:f>
                      <c15:dlblFieldTableCache>
                        <c:ptCount val="1"/>
                        <c:pt idx="0">
                          <c:v>18.2</c:v>
                        </c:pt>
                      </c15:dlblFieldTableCache>
                    </c15:dlblFTEntry>
                  </c15:dlblFieldTable>
                  <c15:showDataLabelsRange val="0"/>
                </c:ext>
                <c:ext xmlns:c16="http://schemas.microsoft.com/office/drawing/2014/chart" uri="{C3380CC4-5D6E-409C-BE32-E72D297353CC}">
                  <c16:uniqueId val="{00000006-21D1-439B-8C73-F8D8E26BE9C3}"/>
                </c:ext>
              </c:extLst>
            </c:dLbl>
            <c:dLbl>
              <c:idx val="7"/>
              <c:tx>
                <c:strRef>
                  <c:f>Daten_Diagramme!$D$21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{7645B891-90B6-4898-A09E-C23975509A63}</c15:txfldGUID>
                      <c15:f>Daten_Diagramme!$D$21</c15:f>
                      <c15:dlblFieldTableCache>
                        <c:ptCount val="1"/>
                        <c:pt idx="0">
                          <c:v>4.2</c:v>
                        </c:pt>
                      </c15:dlblFieldTableCache>
                    </c15:dlblFTEntry>
                  </c15:dlblFieldTable>
                  <c15:showDataLabelsRange val="0"/>
                </c:ext>
                <c:ext xmlns:c16="http://schemas.microsoft.com/office/drawing/2014/chart" uri="{C3380CC4-5D6E-409C-BE32-E72D297353CC}">
                  <c16:uniqueId val="{00000007-21D1-439B-8C73-F8D8E26BE9C3}"/>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{E6988E2D-C821-4B27-A62D-42C726DBD2B1}</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21D1-439B-8C73-F8D8E26BE9C3}"/>
                </c:ext>
              </c:extLst>
            </c:dLbl>
            <c:dLbl>
              <c:idx val="9"/>
              <c:tx>
                <c:strRef>
                  <c:f>Daten_Diagramme!$D$23</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{BF9BF880-2E8E-44CE-842D-C42BBD0E681D}</c15:txfldGUID>
                      <c15:f>Daten_Diagramme!$D$23</c15:f>
                      <c15:dlblFieldTableCache>
                        <c:ptCount val="1"/>
                        <c:pt idx="0">
                          <c:v>4.9</c:v>
                        </c:pt>
                      </c15:dlblFieldTableCache>
                    </c15:dlblFTEntry>
                  </c15:dlblFieldTable>
                  <c15:showDataLabelsRange val="0"/>
                </c:ext>
                <c:ext xmlns:c16="http://schemas.microsoft.com/office/drawing/2014/chart" uri="{C3380CC4-5D6E-409C-BE32-E72D297353CC}">
                  <c16:uniqueId val="{00000009-21D1-439B-8C73-F8D8E26BE9C3}"/>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{57B10142-D14F-4155-8F18-C97389B397BC}</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21D1-439B-8C73-F8D8E26BE9C3}"/>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{6CCA3AAB-D58F-4E7A-B91A-0E426BBADDD1}</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21D1-439B-8C73-F8D8E26BE9C3}"/>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{3A68B37A-6D96-421B-AD44-08142AE28653}</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21D1-439B-8C73-F8D8E26BE9C3}"/>
                </c:ext>
              </c:extLst>
            </c:dLbl>
            <c:dLbl>
              <c:idx val="13"/>
              <c:tx>
                <c:strRef>
                  <c:f>Daten_Diagramme!$D$27</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{A087777D-BC0E-4D28-9184-BD620095F1F1}</c15:txfldGUID>
                      <c15:f>Daten_Diagramme!$D$27</c15:f>
                      <c15:dlblFieldTableCache>
                        <c:ptCount val="1"/>
                        <c:pt idx="0">
                          <c:v>7.8</c:v>
                        </c:pt>
                      </c15:dlblFieldTableCache>
                    </c15:dlblFTEntry>
                  </c15:dlblFieldTable>
                  <c15:showDataLabelsRange val="0"/>
                </c:ext>
                <c:ext xmlns:c16="http://schemas.microsoft.com/office/drawing/2014/chart" uri="{C3380CC4-5D6E-409C-BE32-E72D297353CC}">
                  <c16:uniqueId val="{0000000D-21D1-439B-8C73-F8D8E26BE9C3}"/>
                </c:ext>
              </c:extLst>
            </c:dLbl>
            <c:dLbl>
              <c:idx val="14"/>
              <c:tx>
                <c:strRef>
                  <c:f>Daten_Diagramme!$D$28</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{A545041B-B896-4ACB-9E3D-3AAFAFAD497C}</c15:txfldGUID>
                      <c15:f>Daten_Diagramme!$D$28</c15:f>
                      <c15:dlblFieldTableCache>
                        <c:ptCount val="1"/>
                        <c:pt idx="0">
                          <c:v>-13.5</c:v>
                        </c:pt>
                      </c15:dlblFieldTableCache>
                    </c15:dlblFTEntry>
                  </c15:dlblFieldTable>
                  <c15:showDataLabelsRange val="0"/>
                </c:ext>
                <c:ext xmlns:c16="http://schemas.microsoft.com/office/drawing/2014/chart" uri="{C3380CC4-5D6E-409C-BE32-E72D297353CC}">
                  <c16:uniqueId val="{0000000E-21D1-439B-8C73-F8D8E26BE9C3}"/>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{E65FB83F-F250-47E6-8B3F-984ED1D474FC}</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21D1-439B-8C73-F8D8E26BE9C3}"/>
                </c:ext>
              </c:extLst>
            </c:dLbl>
            <c:dLbl>
              <c:idx val="16"/>
              <c:tx>
                <c:strRef>
                  <c:f>Daten_Diagramme!$D$30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{7152F1CC-3AF4-4426-B963-AD408A3290C9}</c15:txfldGUID>
                      <c15:f>Daten_Diagramme!$D$30</c15:f>
                      <c15:dlblFieldTableCache>
                        <c:ptCount val="1"/>
                        <c:pt idx="0">
                          <c:v>1.0</c:v>
                        </c:pt>
                      </c15:dlblFieldTableCache>
                    </c15:dlblFTEntry>
                  </c15:dlblFieldTable>
                  <c15:showDataLabelsRange val="0"/>
                </c:ext>
                <c:ext xmlns:c16="http://schemas.microsoft.com/office/drawing/2014/chart" uri="{C3380CC4-5D6E-409C-BE32-E72D297353CC}">
                  <c16:uniqueId val="{00000010-21D1-439B-8C73-F8D8E26BE9C3}"/>
                </c:ext>
              </c:extLst>
            </c:dLbl>
            <c:dLbl>
              <c:idx val="17"/>
              <c:tx>
                <c:strRef>
                  <c:f>Daten_Diagramme!$D$31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{AD5906DD-7D1F-4019-A134-5108C355EB41}</c15:txfldGUID>
                      <c15:f>Daten_Diagramme!$D$31</c15:f>
                      <c15:dlblFieldTableCache>
                        <c:ptCount val="1"/>
                        <c:pt idx="0">
                          <c:v>4.4</c:v>
                        </c:pt>
                      </c15:dlblFieldTableCache>
                    </c15:dlblFTEntry>
                  </c15:dlblFieldTable>
                  <c15:showDataLabelsRange val="0"/>
                </c:ext>
                <c:ext xmlns:c16="http://schemas.microsoft.com/office/drawing/2014/chart" uri="{C3380CC4-5D6E-409C-BE32-E72D297353CC}">
                  <c16:uniqueId val="{00000011-21D1-439B-8C73-F8D8E26BE9C3}"/>
                </c:ext>
              </c:extLst>
            </c:dLbl>
            <c:dLbl>
              <c:idx val="18"/>
              <c:tx>
                <c:strRef>
                  <c:f>Daten_Diagramme!$D$32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{45A5BBB9-4EF9-4727-A72A-E2779B935A18}</c15:txfldGUID>
                      <c15:f>Daten_Diagramme!$D$32</c15:f>
                      <c15:dlblFieldTableCache>
                        <c:ptCount val="1"/>
                        <c:pt idx="0">
                          <c:v>0.4</c:v>
                        </c:pt>
                      </c15:dlblFieldTableCache>
                    </c15:dlblFTEntry>
                  </c15:dlblFieldTable>
                  <c15:showDataLabelsRange val="0"/>
                </c:ext>
                <c:ext xmlns:c16="http://schemas.microsoft.com/office/drawing/2014/chart" uri="{C3380CC4-5D6E-409C-BE32-E72D297353CC}">
                  <c16:uniqueId val="{00000012-21D1-439B-8C73-F8D8E26BE9C3}"/>
                </c:ext>
              </c:extLst>
            </c:dLbl>
            <c:dLbl>
              <c:idx val="19"/>
              <c:tx>
                <c:strRef>
                  <c:f>Daten_Diagramme!$D$33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{C9FB7DD5-F330-43DC-92EF-278400AB9242}</c15:txfldGUID>
                      <c15:f>Daten_Diagramme!$D$33</c15:f>
                      <c15:dlblFieldTableCache>
                        <c:ptCount val="1"/>
                        <c:pt idx="0">
                          <c:v>2.5</c:v>
                        </c:pt>
                      </c15:dlblFieldTableCache>
                    </c15:dlblFTEntry>
                  </c15:dlblFieldTable>
                  <c15:showDataLabelsRange val="0"/>
                </c:ext>
                <c:ext xmlns:c16="http://schemas.microsoft.com/office/drawing/2014/chart" uri="{C3380CC4-5D6E-409C-BE32-E72D297353CC}">
                  <c16:uniqueId val="{00000013-21D1-439B-8C73-F8D8E26BE9C3}"/>
                </c:ext>
              </c:extLst>
            </c:dLbl>
            <c:dLbl>
              <c:idx val="20"/>
              <c:tx>
                <c:strRef>
                  <c:f>Daten_Diagramme!$D$34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{D09E48A5-68C7-4D80-8E63-FFF48B8D37F5}</c15:txfldGUID>
                      <c15:f>Daten_Diagramme!$D$34</c15:f>
                      <c15:dlblFieldTableCache>
                        <c:ptCount val="1"/>
                        <c:pt idx="0">
                          <c:v>2.3</c:v>
                        </c:pt>
                      </c15:dlblFieldTableCache>
                    </c15:dlblFTEntry>
                  </c15:dlblFieldTable>
                  <c15:showDataLabelsRange val="0"/>
                </c:ext>
                <c:ext xmlns:c16="http://schemas.microsoft.com/office/drawing/2014/chart" uri="{C3380CC4-5D6E-409C-BE32-E72D297353CC}">
                  <c16:uniqueId val="{00000014-21D1-439B-8C73-F8D8E26BE9C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{3730CF33-10A7-457C-874A-D21DC7683294}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1D1-439B-8C73-F8D8E26BE9C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{EACC9DFB-24EE-43A0-A3A0-6FF9253FC10E}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1D1-439B-8C73-F8D8E26BE9C3}"/>
                </c:ext>
              </c:extLst>
            </c:dLbl>
            <c:dLbl>
              <c:idx val="23"/>
              <c:tx>
                <c:strRef>
                  <c:f>Daten_Diagramme!$D$37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{2FCC254B-399C-444B-B773-68BBA51D3756}</c15:txfldGUID>
                      <c15:f>Daten_Diagramme!$D$37</c15:f>
                      <c15:dlblFieldTableCache>
                        <c:ptCount val="1"/>
                        <c:pt idx="0">
                          <c:v>-5.1</c:v>
                        </c:pt>
                      </c15:dlblFieldTableCache>
                    </c15:dlblFTEntry>
                  </c15:dlblFieldTable>
                  <c15:showDataLabelsRange val="0"/>
                </c:ext>
                <c:ext xmlns:c16="http://schemas.microsoft.com/office/drawing/2014/chart" uri="{C3380CC4-5D6E-409C-BE32-E72D297353CC}">
                  <c16:uniqueId val="{00000017-21D1-439B-8C73-F8D8E26BE9C3}"/>
                </c:ext>
              </c:extLst>
            </c:dLbl>
            <c:dLbl>
              <c:idx val="24"/>
              <c:layout>
                <c:manualLayout>
                  <c:x val="4.7769028871392123E-3"/>
                  <c:y val="-4.6876052205785108E-5"/>
                </c:manualLayout>
              </c:layout>
              <c:tx>
                <c:strRef>
                  <c:f>Daten_Diagramme!$D$38</c:f>
                  <c:strCache>
                    <c:ptCount val="1"/>
                    <c:pt idx="0">
                      <c:v>4.2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{4957FEC1-117E-426A-BDE9-D953B69C6927}</c15:txfldGUID>
                      <c15:f>Daten_Diagramme!$D$38</c15:f>
                      <c15:dlblFieldTableCache>
                        <c:ptCount val="1"/>
                        <c:pt idx="0">
                          <c:v>4.2</c:v>
                        </c:pt>
                      </c15:dlblFieldTableCache>
                    </c15:dlblFTEntry>
                  </c15:dlblFieldTable>
                  <c15:showDataLabelsRange val="0"/>
                </c:ext>
                <c:ext xmlns:c16="http://schemas.microsoft.com/office/drawing/2014/chart" uri="{C3380CC4-5D6E-409C-BE32-E72D297353CC}">
                  <c16:uniqueId val="{00000018-21D1-439B-8C73-F8D8E26BE9C3}"/>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{3B8B1B4C-1A9B-45E4-B1F9-1C6BF397EE94}</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21D1-439B-8C73-F8D8E26BE9C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{E97655ED-E79D-4B11-8BBD-D1648A71897A}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1D1-439B-8C73-F8D8E26BE9C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{D096745F-97D0-4894-8D0B-941BA17F6791}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1D1-439B-8C73-F8D8E26BE9C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{BA20EE0F-70CC-400E-AFBC-6497952E3DF6}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1D1-439B-8C73-F8D8E26BE9C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{5506A3BE-27E6-4458-BD17-8295759AB1E1}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1D1-439B-8C73-F8D8E26BE9C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{EB62C8EC-7411-4DA5-A0F2-3B2DE2C0CE82}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1D1-439B-8C73-F8D8E26BE9C3}"/>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{B7B408C6-4ED9-4D5F-B7CF-A41D5BB900D1}</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21D1-439B-8C73-F8D8E26BE9C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1.1065663574611058</c:v>
                </c:pt>
                <c:pt idx="1">
                  <c:v>-5.1413881748071981</c:v>
                </c:pt>
                <c:pt idx="2">
                  <c:v>12.376237623762377</c:v>
                </c:pt>
                <c:pt idx="3">
                  <c:v>3.7308868501529053</c:v>
                </c:pt>
                <c:pt idx="4">
                  <c:v>4.1879468845760979</c:v>
                </c:pt>
                <c:pt idx="5">
                  <c:v>2.150023889154324</c:v>
                </c:pt>
                <c:pt idx="6">
                  <c:v>18.181818181818183</c:v>
                </c:pt>
                <c:pt idx="7">
                  <c:v>4.225352112676056</c:v>
                </c:pt>
                <c:pt idx="8">
                  <c:v>-0.40953986991086483</c:v>
                </c:pt>
                <c:pt idx="9">
                  <c:v>4.8701298701298699</c:v>
                </c:pt>
                <c:pt idx="10">
                  <c:v>-0.97493036211699169</c:v>
                </c:pt>
                <c:pt idx="11">
                  <c:v>0</c:v>
                </c:pt>
                <c:pt idx="12">
                  <c:v>-0.23474178403755869</c:v>
                </c:pt>
                <c:pt idx="13">
                  <c:v>7.8092605390463028</c:v>
                </c:pt>
                <c:pt idx="14">
                  <c:v>-13.475609756097562</c:v>
                </c:pt>
                <c:pt idx="15">
                  <c:v>0</c:v>
                </c:pt>
                <c:pt idx="16">
                  <c:v>1.032258064516129</c:v>
                </c:pt>
                <c:pt idx="17">
                  <c:v>4.4328552803129071</c:v>
                </c:pt>
                <c:pt idx="18">
                  <c:v>0.38744672607516467</c:v>
                </c:pt>
                <c:pt idx="19">
                  <c:v>2.4504867405169519</c:v>
                </c:pt>
                <c:pt idx="20">
                  <c:v>2.2847100175746924</c:v>
                </c:pt>
                <c:pt idx="21">
                  <c:v>0</c:v>
                </c:pt>
                <c:pt idx="23">
                  <c:v>-5.1413881748071981</c:v>
                </c:pt>
                <c:pt idx="24">
                  <c:v>4.2299859000469997</c:v>
                </c:pt>
                <c:pt idx="25">
                  <c:v>0.36101083032490977</c:v>
                </c:pt>
              </c:numCache>
            </c:numRef>
          </c:val>
          <c:extLst>
            <c:ext xmlns:c16="http://schemas.microsoft.com/office/drawing/2014/chart" uri="{C3380CC4-5D6E-409C-BE32-E72D297353CC}">
              <c16:uniqueId val="{00000020-21D1-439B-8C73-F8D8E26BE9C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{21B8EFB3-7CE7-4C85-932E-A0B812E4AEDA}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1D1-439B-8C73-F8D8E26BE9C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{A7F57C51-2778-451A-B10C-9FF94FC4033A}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1D1-439B-8C73-F8D8E26BE9C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{BAA46D7A-56E5-4EA6-B6A2-9351B8B3276F}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1D1-439B-8C73-F8D8E26BE9C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{93B286DC-31AF-4956-8971-B85112653676}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1D1-439B-8C73-F8D8E26BE9C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{E8B0AC2C-1495-4D07-9784-D8D2F34619B2}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1D1-439B-8C73-F8D8E26BE9C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{D40D6FBE-6233-4CA8-B1B0-A0D604FE4E70}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1D1-439B-8C73-F8D8E26BE9C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{0CAEA545-A8EB-4A5B-8A4B-55864DEFFC53}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1D1-439B-8C73-F8D8E26BE9C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{7EBAEA42-0484-4CA9-ACAF-A8F0FED1083F}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1D1-439B-8C73-F8D8E26BE9C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{82F8A621-D22A-4DB5-91E9-7DF895ABC029}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1D1-439B-8C73-F8D8E26BE9C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{80FBFAAA-7A86-4AAB-9FCD-2C3ECB690E8F}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1D1-439B-8C73-F8D8E26BE9C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{C041EE00-C938-4F5F-A996-BA446D0CD7C5}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1D1-439B-8C73-F8D8E26BE9C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{F9360444-C9CF-4221-8CA7-BAE51E45C672}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1D1-439B-8C73-F8D8E26BE9C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{D97E1123-F202-4865-BD17-006F03E0204E}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1D1-439B-8C73-F8D8E26BE9C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{E2426CC3-7296-4B8C-A0C2-D9B40B791AE0}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1D1-439B-8C73-F8D8E26BE9C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{A883459B-A6F3-41D7-A5A4-DE703302EBE5}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1D1-439B-8C73-F8D8E26BE9C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{270685AF-529C-4237-8B8B-FE8EE7BD2CF4}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1D1-439B-8C73-F8D8E26BE9C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{C1B53432-3605-4BB1-A5BB-4B1DCD52A88B}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1D1-439B-8C73-F8D8E26BE9C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{D57D25A5-BA0B-451C-949E-D37472DFFFB3}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1D1-439B-8C73-F8D8E26BE9C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{25A31EC9-5462-4DE8-A84C-ED8098D22614}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1D1-439B-8C73-F8D8E26BE9C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{877AF1F6-5E0A-40FC-B06D-3AE058686AF6}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1D1-439B-8C73-F8D8E26BE9C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{B0BAF76C-74CA-4F88-9362-4068E6236E67}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1D1-439B-8C73-F8D8E26BE9C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{1A448C4B-B343-4B68-A7F5-26E79DA540DE}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1D1-439B-8C73-F8D8E26BE9C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{54709795-51FE-4A20-8F21-4FFBBF673B0D}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1D1-439B-8C73-F8D8E26BE9C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{6BD5343E-DA67-4748-9B30-C330CDD3C975}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1D1-439B-8C73-F8D8E26BE9C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{4AA05ED8-3618-4F1E-8D16-A4409CAA99B2}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1D1-439B-8C73-F8D8E26BE9C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{6D9D7128-40F6-423D-959B-06B464987F8E}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1D1-439B-8C73-F8D8E26BE9C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{B4CAA5A7-8D12-47B4-9CE5-BF675C0E1D4A}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1D1-439B-8C73-F8D8E26BE9C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{5EC3851B-D8AF-4D20-B228-09AAC8056807}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1D1-439B-8C73-F8D8E26BE9C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{D922FDF4-8AEA-4616-9E3D-78DC5963D8E5}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1D1-439B-8C73-F8D8E26BE9C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{F9D402B3-6B63-4D3C-B4B0-F32A0A8BDDC2}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1D1-439B-8C73-F8D8E26BE9C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{421BB0C6-1317-49B5-8C82-DB7A13696591}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1D1-439B-8C73-F8D8E26BE9C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{E246F6A6-EAB3-4C1A-839B-362455870BBD}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1D1-439B-8C73-F8D8E26BE9C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1D1-439B-8C73-F8D8E26BE9C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1D1-439B-8C73-F8D8E26BE9C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{A0EEEFA5-113B-4F41-8BA1-6A0BD5375DA7}</c15:txfldGUID>
                      <c15:f>Daten_Diagramme!$E$14</c15:f>
                      <c15:dlblFieldTableCache>
                        <c:ptCount val="1"/>
                        <c:pt idx="0">
                          <c:v>-1.7</c:v>
                        </c:pt>
                      </c15:dlblFieldTableCache>
                    </c15:dlblFTEntry>
                  </c15:dlblFieldTable>
                  <c15:showDataLabelsRange val="0"/>
                </c:ext>
                <c:ext xmlns:c16="http://schemas.microsoft.com/office/drawing/2014/chart" uri="{C3380CC4-5D6E-409C-BE32-E72D297353CC}">
                  <c16:uniqueId val="{00000000-C79B-4CA6-AF0E-D486197BD1F4}"/>
                </c:ext>
              </c:extLst>
            </c:dLbl>
            <c:dLbl>
              <c:idx val="1"/>
              <c:tx>
                <c:strRef>
                  <c:f>Daten_Diagramme!$E$15</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{A191826E-BE9A-48E2-83F6-3958086F4737}</c15:txfldGUID>
                      <c15:f>Daten_Diagramme!$E$15</c15:f>
                      <c15:dlblFieldTableCache>
                        <c:ptCount val="1"/>
                        <c:pt idx="0">
                          <c:v>7.1</c:v>
                        </c:pt>
                      </c15:dlblFieldTableCache>
                    </c15:dlblFTEntry>
                  </c15:dlblFieldTable>
                  <c15:showDataLabelsRange val="0"/>
                </c:ext>
                <c:ext xmlns:c16="http://schemas.microsoft.com/office/drawing/2014/chart" uri="{C3380CC4-5D6E-409C-BE32-E72D297353CC}">
                  <c16:uniqueId val="{00000001-C79B-4CA6-AF0E-D486197BD1F4}"/>
                </c:ext>
              </c:extLst>
            </c:dLbl>
            <c:dLbl>
              <c:idx val="2"/>
              <c:tx>
                <c:strRef>
                  <c:f>Daten_Diagramme!$E$16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{86A36146-5022-4663-B32A-DF9999F835E9}</c15:txfldGUID>
                      <c15:f>Daten_Diagramme!$E$16</c15:f>
                      <c15:dlblFieldTableCache>
                        <c:ptCount val="1"/>
                        <c:pt idx="0">
                          <c:v>2.6</c:v>
                        </c:pt>
                      </c15:dlblFieldTableCache>
                    </c15:dlblFTEntry>
                  </c15:dlblFieldTable>
                  <c15:showDataLabelsRange val="0"/>
                </c:ext>
                <c:ext xmlns:c16="http://schemas.microsoft.com/office/drawing/2014/chart" uri="{C3380CC4-5D6E-409C-BE32-E72D297353CC}">
                  <c16:uniqueId val="{00000002-C79B-4CA6-AF0E-D486197BD1F4}"/>
                </c:ext>
              </c:extLst>
            </c:dLbl>
            <c:dLbl>
              <c:idx val="3"/>
              <c:tx>
                <c:strRef>
                  <c:f>Daten_Diagramme!$E$17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{72A16EE1-1103-49C5-802A-EFC6F01B2CA7}</c15:txfldGUID>
                      <c15:f>Daten_Diagramme!$E$17</c15:f>
                      <c15:dlblFieldTableCache>
                        <c:ptCount val="1"/>
                        <c:pt idx="0">
                          <c:v>-4.4</c:v>
                        </c:pt>
                      </c15:dlblFieldTableCache>
                    </c15:dlblFTEntry>
                  </c15:dlblFieldTable>
                  <c15:showDataLabelsRange val="0"/>
                </c:ext>
                <c:ext xmlns:c16="http://schemas.microsoft.com/office/drawing/2014/chart" uri="{C3380CC4-5D6E-409C-BE32-E72D297353CC}">
                  <c16:uniqueId val="{00000003-C79B-4CA6-AF0E-D486197BD1F4}"/>
                </c:ext>
              </c:extLst>
            </c:dLbl>
            <c:dLbl>
              <c:idx val="4"/>
              <c:tx>
                <c:strRef>
                  <c:f>Daten_Diagramme!$E$18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{FB173F9A-C630-4C2A-AAC2-742E55D91F84}</c15:txfldGUID>
                      <c15:f>Daten_Diagramme!$E$18</c15:f>
                      <c15:dlblFieldTableCache>
                        <c:ptCount val="1"/>
                        <c:pt idx="0">
                          <c:v>1.6</c:v>
                        </c:pt>
                      </c15:dlblFieldTableCache>
                    </c15:dlblFTEntry>
                  </c15:dlblFieldTable>
                  <c15:showDataLabelsRange val="0"/>
                </c:ext>
                <c:ext xmlns:c16="http://schemas.microsoft.com/office/drawing/2014/chart" uri="{C3380CC4-5D6E-409C-BE32-E72D297353CC}">
                  <c16:uniqueId val="{00000004-C79B-4CA6-AF0E-D486197BD1F4}"/>
                </c:ext>
              </c:extLst>
            </c:dLbl>
            <c:dLbl>
              <c:idx val="5"/>
              <c:tx>
                <c:strRef>
                  <c:f>Daten_Diagramme!$E$19</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{6965761D-CC9C-4300-BD86-DB9B28662984}</c15:txfldGUID>
                      <c15:f>Daten_Diagramme!$E$19</c15:f>
                      <c15:dlblFieldTableCache>
                        <c:ptCount val="1"/>
                        <c:pt idx="0">
                          <c:v>-11.2</c:v>
                        </c:pt>
                      </c15:dlblFieldTableCache>
                    </c15:dlblFTEntry>
                  </c15:dlblFieldTable>
                  <c15:showDataLabelsRange val="0"/>
                </c:ext>
                <c:ext xmlns:c16="http://schemas.microsoft.com/office/drawing/2014/chart" uri="{C3380CC4-5D6E-409C-BE32-E72D297353CC}">
                  <c16:uniqueId val="{00000005-C79B-4CA6-AF0E-D486197BD1F4}"/>
                </c:ext>
              </c:extLst>
            </c:dLbl>
            <c:dLbl>
              <c:idx val="6"/>
              <c:tx>
                <c:strRef>
                  <c:f>Daten_Diagramme!$E$20</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{4A4453D5-20BB-4E67-B895-DFD25917446F}</c15:txfldGUID>
                      <c15:f>Daten_Diagramme!$E$20</c15:f>
                      <c15:dlblFieldTableCache>
                        <c:ptCount val="1"/>
                        <c:pt idx="0">
                          <c:v>16.7</c:v>
                        </c:pt>
                      </c15:dlblFieldTableCache>
                    </c15:dlblFTEntry>
                  </c15:dlblFieldTable>
                  <c15:showDataLabelsRange val="0"/>
                </c:ext>
                <c:ext xmlns:c16="http://schemas.microsoft.com/office/drawing/2014/chart" uri="{C3380CC4-5D6E-409C-BE32-E72D297353CC}">
                  <c16:uniqueId val="{00000006-C79B-4CA6-AF0E-D486197BD1F4}"/>
                </c:ext>
              </c:extLst>
            </c:dLbl>
            <c:dLbl>
              <c:idx val="7"/>
              <c:tx>
                <c:strRef>
                  <c:f>Daten_Diagramme!$E$21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{1CA14F07-FE6B-4505-A3F9-F615783956F7}</c15:txfldGUID>
                      <c15:f>Daten_Diagramme!$E$21</c15:f>
                      <c15:dlblFieldTableCache>
                        <c:ptCount val="1"/>
                        <c:pt idx="0">
                          <c:v>2.7</c:v>
                        </c:pt>
                      </c15:dlblFieldTableCache>
                    </c15:dlblFTEntry>
                  </c15:dlblFieldTable>
                  <c15:showDataLabelsRange val="0"/>
                </c:ext>
                <c:ext xmlns:c16="http://schemas.microsoft.com/office/drawing/2014/chart" uri="{C3380CC4-5D6E-409C-BE32-E72D297353CC}">
                  <c16:uniqueId val="{00000007-C79B-4CA6-AF0E-D486197BD1F4}"/>
                </c:ext>
              </c:extLst>
            </c:dLbl>
            <c:dLbl>
              <c:idx val="8"/>
              <c:tx>
                <c:strRef>
                  <c:f>Daten_Diagramme!$E$22</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{18FB49F5-0828-49A8-8F7E-6D66C79C76CD}</c15:txfldGUID>
                      <c15:f>Daten_Diagramme!$E$22</c15:f>
                      <c15:dlblFieldTableCache>
                        <c:ptCount val="1"/>
                        <c:pt idx="0">
                          <c:v>-6.2</c:v>
                        </c:pt>
                      </c15:dlblFieldTableCache>
                    </c15:dlblFTEntry>
                  </c15:dlblFieldTable>
                  <c15:showDataLabelsRange val="0"/>
                </c:ext>
                <c:ext xmlns:c16="http://schemas.microsoft.com/office/drawing/2014/chart" uri="{C3380CC4-5D6E-409C-BE32-E72D297353CC}">
                  <c16:uniqueId val="{00000008-C79B-4CA6-AF0E-D486197BD1F4}"/>
                </c:ext>
              </c:extLst>
            </c:dLbl>
            <c:dLbl>
              <c:idx val="9"/>
              <c:tx>
                <c:strRef>
                  <c:f>Daten_Diagramme!$E$23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{3BCA7B0E-D2B5-4301-803D-D4AF84404337}</c15:txfldGUID>
                      <c15:f>Daten_Diagramme!$E$23</c15:f>
                      <c15:dlblFieldTableCache>
                        <c:ptCount val="1"/>
                        <c:pt idx="0">
                          <c:v>0.3</c:v>
                        </c:pt>
                      </c15:dlblFieldTableCache>
                    </c15:dlblFTEntry>
                  </c15:dlblFieldTable>
                  <c15:showDataLabelsRange val="0"/>
                </c:ext>
                <c:ext xmlns:c16="http://schemas.microsoft.com/office/drawing/2014/chart" uri="{C3380CC4-5D6E-409C-BE32-E72D297353CC}">
                  <c16:uniqueId val="{00000009-C79B-4CA6-AF0E-D486197BD1F4}"/>
                </c:ext>
              </c:extLst>
            </c:dLbl>
            <c:dLbl>
              <c:idx val="10"/>
              <c:tx>
                <c:strRef>
                  <c:f>Daten_Diagramme!$E$24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{60C1ED17-98D2-4F9B-8CB5-9AC8F712EDB5}</c15:txfldGUID>
                      <c15:f>Daten_Diagramme!$E$24</c15:f>
                      <c15:dlblFieldTableCache>
                        <c:ptCount val="1"/>
                        <c:pt idx="0">
                          <c:v>-1.5</c:v>
                        </c:pt>
                      </c15:dlblFieldTableCache>
                    </c15:dlblFTEntry>
                  </c15:dlblFieldTable>
                  <c15:showDataLabelsRange val="0"/>
                </c:ext>
                <c:ext xmlns:c16="http://schemas.microsoft.com/office/drawing/2014/chart" uri="{C3380CC4-5D6E-409C-BE32-E72D297353CC}">
                  <c16:uniqueId val="{0000000A-C79B-4CA6-AF0E-D486197BD1F4}"/>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{5E1AFC78-F40F-4E17-90C0-828BF38EED6A}</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C79B-4CA6-AF0E-D486197BD1F4}"/>
                </c:ext>
              </c:extLst>
            </c:dLbl>
            <c:dLbl>
              <c:idx val="12"/>
              <c:tx>
                <c:strRef>
                  <c:f>Daten_Diagramme!$E$26</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{9F7C38CC-5790-41F5-8B1A-582E557E5874}</c15:txfldGUID>
                      <c15:f>Daten_Diagramme!$E$26</c15:f>
                      <c15:dlblFieldTableCache>
                        <c:ptCount val="1"/>
                        <c:pt idx="0">
                          <c:v>-13.5</c:v>
                        </c:pt>
                      </c15:dlblFieldTableCache>
                    </c15:dlblFTEntry>
                  </c15:dlblFieldTable>
                  <c15:showDataLabelsRange val="0"/>
                </c:ext>
                <c:ext xmlns:c16="http://schemas.microsoft.com/office/drawing/2014/chart" uri="{C3380CC4-5D6E-409C-BE32-E72D297353CC}">
                  <c16:uniqueId val="{0000000C-C79B-4CA6-AF0E-D486197BD1F4}"/>
                </c:ext>
              </c:extLst>
            </c:dLbl>
            <c:dLbl>
              <c:idx val="13"/>
              <c:tx>
                <c:strRef>
                  <c:f>Daten_Diagramme!$E$27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{7319F3B2-0CE3-49D8-A112-773D5F0C373A}</c15:txfldGUID>
                      <c15:f>Daten_Diagramme!$E$27</c15:f>
                      <c15:dlblFieldTableCache>
                        <c:ptCount val="1"/>
                        <c:pt idx="0">
                          <c:v>-0.5</c:v>
                        </c:pt>
                      </c15:dlblFieldTableCache>
                    </c15:dlblFTEntry>
                  </c15:dlblFieldTable>
                  <c15:showDataLabelsRange val="0"/>
                </c:ext>
                <c:ext xmlns:c16="http://schemas.microsoft.com/office/drawing/2014/chart" uri="{C3380CC4-5D6E-409C-BE32-E72D297353CC}">
                  <c16:uniqueId val="{0000000D-C79B-4CA6-AF0E-D486197BD1F4}"/>
                </c:ext>
              </c:extLst>
            </c:dLbl>
            <c:dLbl>
              <c:idx val="14"/>
              <c:tx>
                <c:strRef>
                  <c:f>Daten_Diagramme!$E$28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{56AAF995-B8BC-4145-A434-F4319827D47F}</c15:txfldGUID>
                      <c15:f>Daten_Diagramme!$E$28</c15:f>
                      <c15:dlblFieldTableCache>
                        <c:ptCount val="1"/>
                        <c:pt idx="0">
                          <c:v>-1.6</c:v>
                        </c:pt>
                      </c15:dlblFieldTableCache>
                    </c15:dlblFTEntry>
                  </c15:dlblFieldTable>
                  <c15:showDataLabelsRange val="0"/>
                </c:ext>
                <c:ext xmlns:c16="http://schemas.microsoft.com/office/drawing/2014/chart" uri="{C3380CC4-5D6E-409C-BE32-E72D297353CC}">
                  <c16:uniqueId val="{0000000E-C79B-4CA6-AF0E-D486197BD1F4}"/>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{5E25BE67-0291-4ABA-8726-5E1DFC060D4A}</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C79B-4CA6-AF0E-D486197BD1F4}"/>
                </c:ext>
              </c:extLst>
            </c:dLbl>
            <c:dLbl>
              <c:idx val="16"/>
              <c:tx>
                <c:strRef>
                  <c:f>Daten_Diagramme!$E$30</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{8C72A970-BBA1-4B10-BFCB-DEF48D25F281}</c15:txfldGUID>
                      <c15:f>Daten_Diagramme!$E$30</c15:f>
                      <c15:dlblFieldTableCache>
                        <c:ptCount val="1"/>
                        <c:pt idx="0">
                          <c:v>10.9</c:v>
                        </c:pt>
                      </c15:dlblFieldTableCache>
                    </c15:dlblFTEntry>
                  </c15:dlblFieldTable>
                  <c15:showDataLabelsRange val="0"/>
                </c:ext>
                <c:ext xmlns:c16="http://schemas.microsoft.com/office/drawing/2014/chart" uri="{C3380CC4-5D6E-409C-BE32-E72D297353CC}">
                  <c16:uniqueId val="{00000010-C79B-4CA6-AF0E-D486197BD1F4}"/>
                </c:ext>
              </c:extLst>
            </c:dLbl>
            <c:dLbl>
              <c:idx val="17"/>
              <c:tx>
                <c:strRef>
                  <c:f>Daten_Diagramme!$E$31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{151F64D4-8952-4FD6-A5AB-B50B3F340566}</c15:txfldGUID>
                      <c15:f>Daten_Diagramme!$E$31</c15:f>
                      <c15:dlblFieldTableCache>
                        <c:ptCount val="1"/>
                        <c:pt idx="0">
                          <c:v>-2.4</c:v>
                        </c:pt>
                      </c15:dlblFieldTableCache>
                    </c15:dlblFTEntry>
                  </c15:dlblFieldTable>
                  <c15:showDataLabelsRange val="0"/>
                </c:ext>
                <c:ext xmlns:c16="http://schemas.microsoft.com/office/drawing/2014/chart" uri="{C3380CC4-5D6E-409C-BE32-E72D297353CC}">
                  <c16:uniqueId val="{00000011-C79B-4CA6-AF0E-D486197BD1F4}"/>
                </c:ext>
              </c:extLst>
            </c:dLbl>
            <c:dLbl>
              <c:idx val="18"/>
              <c:tx>
                <c:strRef>
                  <c:f>Daten_Diagramme!$E$32</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{2543A472-E384-4355-A176-EA41B730BCD4}</c15:txfldGUID>
                      <c15:f>Daten_Diagramme!$E$32</c15:f>
                      <c15:dlblFieldTableCache>
                        <c:ptCount val="1"/>
                        <c:pt idx="0">
                          <c:v>-6.1</c:v>
                        </c:pt>
                      </c15:dlblFieldTableCache>
                    </c15:dlblFTEntry>
                  </c15:dlblFieldTable>
                  <c15:showDataLabelsRange val="0"/>
                </c:ext>
                <c:ext xmlns:c16="http://schemas.microsoft.com/office/drawing/2014/chart" uri="{C3380CC4-5D6E-409C-BE32-E72D297353CC}">
                  <c16:uniqueId val="{00000012-C79B-4CA6-AF0E-D486197BD1F4}"/>
                </c:ext>
              </c:extLst>
            </c:dLbl>
            <c:dLbl>
              <c:idx val="19"/>
              <c:tx>
                <c:strRef>
                  <c:f>Daten_Diagramme!$E$33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{26E45A43-2213-4170-9A97-134EDDF204C1}</c15:txfldGUID>
                      <c15:f>Daten_Diagramme!$E$33</c15:f>
                      <c15:dlblFieldTableCache>
                        <c:ptCount val="1"/>
                        <c:pt idx="0">
                          <c:v>-1.9</c:v>
                        </c:pt>
                      </c15:dlblFieldTableCache>
                    </c15:dlblFTEntry>
                  </c15:dlblFieldTable>
                  <c15:showDataLabelsRange val="0"/>
                </c:ext>
                <c:ext xmlns:c16="http://schemas.microsoft.com/office/drawing/2014/chart" uri="{C3380CC4-5D6E-409C-BE32-E72D297353CC}">
                  <c16:uniqueId val="{00000013-C79B-4CA6-AF0E-D486197BD1F4}"/>
                </c:ext>
              </c:extLst>
            </c:dLbl>
            <c:dLbl>
              <c:idx val="20"/>
              <c:tx>
                <c:strRef>
                  <c:f>Daten_Diagramme!$E$34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{5520FD74-88F4-4E29-A310-A2B17D6C48CE}</c15:txfldGUID>
                      <c15:f>Daten_Diagramme!$E$34</c15:f>
                      <c15:dlblFieldTableCache>
                        <c:ptCount val="1"/>
                        <c:pt idx="0">
                          <c:v>1.3</c:v>
                        </c:pt>
                      </c15:dlblFieldTableCache>
                    </c15:dlblFTEntry>
                  </c15:dlblFieldTable>
                  <c15:showDataLabelsRange val="0"/>
                </c:ext>
                <c:ext xmlns:c16="http://schemas.microsoft.com/office/drawing/2014/chart" uri="{C3380CC4-5D6E-409C-BE32-E72D297353CC}">
                  <c16:uniqueId val="{00000014-C79B-4CA6-AF0E-D486197BD1F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{9636F9F4-2E18-4443-B22E-20809372FB9A}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C79B-4CA6-AF0E-D486197BD1F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{872C7A5E-20C7-423A-8637-057EB3085FFA}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79B-4CA6-AF0E-D486197BD1F4}"/>
                </c:ext>
              </c:extLst>
            </c:dLbl>
            <c:dLbl>
              <c:idx val="23"/>
              <c:tx>
                <c:strRef>
                  <c:f>Daten_Diagramme!$E$37</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{1149F604-BA93-461B-B08C-CA222724D7B2}</c15:txfldGUID>
                      <c15:f>Daten_Diagramme!$E$37</c15:f>
                      <c15:dlblFieldTableCache>
                        <c:ptCount val="1"/>
                        <c:pt idx="0">
                          <c:v>7.1</c:v>
                        </c:pt>
                      </c15:dlblFieldTableCache>
                    </c15:dlblFTEntry>
                  </c15:dlblFieldTable>
                  <c15:showDataLabelsRange val="0"/>
                </c:ext>
                <c:ext xmlns:c16="http://schemas.microsoft.com/office/drawing/2014/chart" uri="{C3380CC4-5D6E-409C-BE32-E72D297353CC}">
                  <c16:uniqueId val="{00000017-C79B-4CA6-AF0E-D486197BD1F4}"/>
                </c:ext>
              </c:extLst>
            </c:dLbl>
            <c:dLbl>
              <c:idx val="24"/>
              <c:tx>
                <c:strRef>
                  <c:f>Daten_Diagramme!$E$38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{0BEA8D50-1EAC-4E36-BE57-0ABD8593441E}</c15:txfldGUID>
                      <c15:f>Daten_Diagramme!$E$38</c15:f>
                      <c15:dlblFieldTableCache>
                        <c:ptCount val="1"/>
                        <c:pt idx="0">
                          <c:v>-1.1</c:v>
                        </c:pt>
                      </c15:dlblFieldTableCache>
                    </c15:dlblFTEntry>
                  </c15:dlblFieldTable>
                  <c15:showDataLabelsRange val="0"/>
                </c:ext>
                <c:ext xmlns:c16="http://schemas.microsoft.com/office/drawing/2014/chart" uri="{C3380CC4-5D6E-409C-BE32-E72D297353CC}">
                  <c16:uniqueId val="{00000018-C79B-4CA6-AF0E-D486197BD1F4}"/>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{8B70CFAD-B54A-4917-A1AD-558E1A8DAF58}</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C79B-4CA6-AF0E-D486197BD1F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{C15FC15E-27AA-44F4-B28C-DD4C7240DB7F}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79B-4CA6-AF0E-D486197BD1F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{08A3E7C5-6135-4D3A-905D-4778E06E854F}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79B-4CA6-AF0E-D486197BD1F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{F2E7FE34-DAA4-4DF5-A16F-ED4134C92797}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79B-4CA6-AF0E-D486197BD1F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{5959450E-53A8-41FD-BC4C-15CEEE801D67}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79B-4CA6-AF0E-D486197BD1F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{2A3E11F8-E5E9-44A9-853D-39831F86CF6A}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79B-4CA6-AF0E-D486197BD1F4}"/>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{8BEC2A44-753D-4913-92D8-C237FE0204C9}</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C79B-4CA6-AF0E-D486197BD1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-1.6760846662197109</c:v>
                </c:pt>
                <c:pt idx="1">
                  <c:v>7.1269487750556797</c:v>
                </c:pt>
                <c:pt idx="2">
                  <c:v>2.5641025641025643</c:v>
                </c:pt>
                <c:pt idx="3">
                  <c:v>-4.354838709677419</c:v>
                </c:pt>
                <c:pt idx="4">
                  <c:v>1.557632398753894</c:v>
                </c:pt>
                <c:pt idx="5">
                  <c:v>-11.155378486055778</c:v>
                </c:pt>
                <c:pt idx="6">
                  <c:v>16.666666666666668</c:v>
                </c:pt>
                <c:pt idx="7">
                  <c:v>2.7484143763213531</c:v>
                </c:pt>
                <c:pt idx="8">
                  <c:v>-6.1804008908685972</c:v>
                </c:pt>
                <c:pt idx="9">
                  <c:v>0.31446540880503143</c:v>
                </c:pt>
                <c:pt idx="10">
                  <c:v>-1.5191545574636725</c:v>
                </c:pt>
                <c:pt idx="11">
                  <c:v>0</c:v>
                </c:pt>
                <c:pt idx="12">
                  <c:v>-13.48314606741573</c:v>
                </c:pt>
                <c:pt idx="13">
                  <c:v>-0.52015604681404426</c:v>
                </c:pt>
                <c:pt idx="14">
                  <c:v>-1.6201620162016201</c:v>
                </c:pt>
                <c:pt idx="15">
                  <c:v>0</c:v>
                </c:pt>
                <c:pt idx="16">
                  <c:v>10.882352941176471</c:v>
                </c:pt>
                <c:pt idx="17">
                  <c:v>-2.3809523809523809</c:v>
                </c:pt>
                <c:pt idx="18">
                  <c:v>-6.1194029850746272</c:v>
                </c:pt>
                <c:pt idx="19">
                  <c:v>-1.910828025477707</c:v>
                </c:pt>
                <c:pt idx="20">
                  <c:v>1.2803234501347709</c:v>
                </c:pt>
                <c:pt idx="21">
                  <c:v>0</c:v>
                </c:pt>
                <c:pt idx="23">
                  <c:v>7.1269487750556797</c:v>
                </c:pt>
                <c:pt idx="24">
                  <c:v>-1.1484098939929328</c:v>
                </c:pt>
                <c:pt idx="25">
                  <c:v>-2.1898634157354104</c:v>
                </c:pt>
              </c:numCache>
            </c:numRef>
          </c:val>
          <c:extLst>
            <c:ext xmlns:c16="http://schemas.microsoft.com/office/drawing/2014/chart" uri="{C3380CC4-5D6E-409C-BE32-E72D297353CC}">
              <c16:uniqueId val="{00000020-C79B-4CA6-AF0E-D486197BD1F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{E0909613-A6E1-44EE-BACD-A0C3DB160B57}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79B-4CA6-AF0E-D486197BD1F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{F3FAF40A-C480-476C-9B1E-D6DC0D684D56}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79B-4CA6-AF0E-D486197BD1F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{075613B3-93A7-4DBC-9FA4-85AB2F810439}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79B-4CA6-AF0E-D486197BD1F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{AB1F43D8-587F-4429-917B-5A2BD3F3FB88}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79B-4CA6-AF0E-D486197BD1F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{B18B7B54-228E-4821-8838-EE93D8030298}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79B-4CA6-AF0E-D486197BD1F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{0E90B44F-3DB9-44D3-A1CD-D7D1039D489E}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79B-4CA6-AF0E-D486197BD1F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{B53A5B6C-EE74-482A-897D-E5431C11C5A6}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79B-4CA6-AF0E-D486197BD1F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{C5513053-7670-4670-9C91-4119D1A6B025}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79B-4CA6-AF0E-D486197BD1F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{ECAD610D-79DF-45A6-94EE-A0B7A38C2A10}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79B-4CA6-AF0E-D486197BD1F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{8D7CA899-47C7-4527-889D-3A31A1131EB4}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79B-4CA6-AF0E-D486197BD1F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{E148DDA1-6657-42E3-8221-08417A24F196}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79B-4CA6-AF0E-D486197BD1F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{658E1994-606A-4306-B8F6-FAC18397A966}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79B-4CA6-AF0E-D486197BD1F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{AD6B42E6-0C3B-4B6C-9FA0-470BA7557B4E}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79B-4CA6-AF0E-D486197BD1F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{D41300D8-F5C2-4C23-B82F-AE08F4B60638}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79B-4CA6-AF0E-D486197BD1F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{DC6FDD51-35BE-454B-AB8F-6FE683551A0B}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79B-4CA6-AF0E-D486197BD1F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{F8998C95-92B3-45C1-BC8E-EEFA902FE40E}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79B-4CA6-AF0E-D486197BD1F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{A028BFC3-B03D-4FF3-B09F-6FA6B08B61E4}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79B-4CA6-AF0E-D486197BD1F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{220C53C6-0DAE-4364-B6CD-C5BB86CAF017}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79B-4CA6-AF0E-D486197BD1F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{FABF2700-39D5-4107-96C4-5B6AF13DBA19}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79B-4CA6-AF0E-D486197BD1F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{29076C91-4B24-4B8A-AA2C-0E2468C248FC}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79B-4CA6-AF0E-D486197BD1F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{C0754458-45F9-4692-AC12-F75703016342}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79B-4CA6-AF0E-D486197BD1F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{4CCF47C4-BB86-4488-A42D-3240DB59F176}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79B-4CA6-AF0E-D486197BD1F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{56B28918-8F2A-459A-A133-3457BE7487F9}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79B-4CA6-AF0E-D486197BD1F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{329F2BE2-013C-4E6D-BBDA-32A0F62C45FB}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79B-4CA6-AF0E-D486197BD1F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{1FAD9405-4E2E-43E4-9CB2-5586132D2BF6}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79B-4CA6-AF0E-D486197BD1F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{04814874-FEA1-4CA6-B321-C3A5BB5351B0}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79B-4CA6-AF0E-D486197BD1F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{DCEDBFD9-0AC5-4FC2-A923-BCB60837FB76}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79B-4CA6-AF0E-D486197BD1F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{6210A3F9-FDB6-492E-818A-8F375C83A9DC}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79B-4CA6-AF0E-D486197BD1F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{EA1914CA-8469-4226-8322-8083046E7ACF}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79B-4CA6-AF0E-D486197BD1F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{EBC23450-7EBC-4B4E-895F-3B6A7CB65C9E}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79B-4CA6-AF0E-D486197BD1F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{499B8704-8AB2-4955-8628-0A9F3E1E77F4}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79B-4CA6-AF0E-D486197BD1F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{DB6EC074-AB66-45E6-8ABB-BA44BBFC0DF7}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79B-4CA6-AF0E-D486197BD1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79B-4CA6-AF0E-D486197BD1F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79B-4CA6-AF0E-D486197BD1F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{D081818B-BEBC-4013-8D2B-405ABB850FAB}</c15:txfldGUID>
                      <c15:f>Diagramm!$I$46</c15:f>
                      <c15:dlblFieldTableCache>
                        <c:ptCount val="1"/>
                      </c15:dlblFieldTableCache>
                    </c15:dlblFTEntry>
                  </c15:dlblFieldTable>
                  <c15:showDataLabelsRange val="0"/>
                </c:ext>
                <c:ext xmlns:c16="http://schemas.microsoft.com/office/drawing/2014/chart" uri="{C3380CC4-5D6E-409C-BE32-E72D297353CC}">
                  <c16:uniqueId val="{00000000-5141-4CF1-A11D-F3DEAF9F04C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{621F48B6-6819-4ACD-B916-210AEEBFFF4C}</c15:txfldGUID>
                      <c15:f>Diagramm!$I$47</c15:f>
                      <c15:dlblFieldTableCache>
                        <c:ptCount val="1"/>
                      </c15:dlblFieldTableCache>
                    </c15:dlblFTEntry>
                  </c15:dlblFieldTable>
                  <c15:showDataLabelsRange val="0"/>
                </c:ext>
                <c:ext xmlns:c16="http://schemas.microsoft.com/office/drawing/2014/chart" uri="{C3380CC4-5D6E-409C-BE32-E72D297353CC}">
                  <c16:uniqueId val="{00000001-5141-4CF1-A11D-F3DEAF9F04C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{666B560C-77A9-4F75-83E4-96A9A9461E6A}</c15:txfldGUID>
                      <c15:f>Diagramm!$I$48</c15:f>
                      <c15:dlblFieldTableCache>
                        <c:ptCount val="1"/>
                      </c15:dlblFieldTableCache>
                    </c15:dlblFTEntry>
                  </c15:dlblFieldTable>
                  <c15:showDataLabelsRange val="0"/>
                </c:ext>
                <c:ext xmlns:c16="http://schemas.microsoft.com/office/drawing/2014/chart" uri="{C3380CC4-5D6E-409C-BE32-E72D297353CC}">
                  <c16:uniqueId val="{00000002-5141-4CF1-A11D-F3DEAF9F04C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{C0E87A8C-08C2-4756-B179-F6681CA487A5}</c15:txfldGUID>
                      <c15:f>Diagramm!$I$49</c15:f>
                      <c15:dlblFieldTableCache>
                        <c:ptCount val="1"/>
                      </c15:dlblFieldTableCache>
                    </c15:dlblFTEntry>
                  </c15:dlblFieldTable>
                  <c15:showDataLabelsRange val="0"/>
                </c:ext>
                <c:ext xmlns:c16="http://schemas.microsoft.com/office/drawing/2014/chart" uri="{C3380CC4-5D6E-409C-BE32-E72D297353CC}">
                  <c16:uniqueId val="{00000003-5141-4CF1-A11D-F3DEAF9F04C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{6D08CAB0-EA3D-4EED-859A-00D890100355}</c15:txfldGUID>
                      <c15:f>Diagramm!$I$50</c15:f>
                      <c15:dlblFieldTableCache>
                        <c:ptCount val="1"/>
                      </c15:dlblFieldTableCache>
                    </c15:dlblFTEntry>
                  </c15:dlblFieldTable>
                  <c15:showDataLabelsRange val="0"/>
                </c:ext>
                <c:ext xmlns:c16="http://schemas.microsoft.com/office/drawing/2014/chart" uri="{C3380CC4-5D6E-409C-BE32-E72D297353CC}">
                  <c16:uniqueId val="{00000004-5141-4CF1-A11D-F3DEAF9F04C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{1479468F-0C85-4CDA-A754-5E05F8921CF0}</c15:txfldGUID>
                      <c15:f>Diagramm!$I$51</c15:f>
                      <c15:dlblFieldTableCache>
                        <c:ptCount val="1"/>
                      </c15:dlblFieldTableCache>
                    </c15:dlblFTEntry>
                  </c15:dlblFieldTable>
                  <c15:showDataLabelsRange val="0"/>
                </c:ext>
                <c:ext xmlns:c16="http://schemas.microsoft.com/office/drawing/2014/chart" uri="{C3380CC4-5D6E-409C-BE32-E72D297353CC}">
                  <c16:uniqueId val="{00000005-5141-4CF1-A11D-F3DEAF9F04C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{7FE1870E-2987-456F-BFE9-81645FFB275F}</c15:txfldGUID>
                      <c15:f>Diagramm!$I$52</c15:f>
                      <c15:dlblFieldTableCache>
                        <c:ptCount val="1"/>
                      </c15:dlblFieldTableCache>
                    </c15:dlblFTEntry>
                  </c15:dlblFieldTable>
                  <c15:showDataLabelsRange val="0"/>
                </c:ext>
                <c:ext xmlns:c16="http://schemas.microsoft.com/office/drawing/2014/chart" uri="{C3380CC4-5D6E-409C-BE32-E72D297353CC}">
                  <c16:uniqueId val="{00000006-5141-4CF1-A11D-F3DEAF9F04C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{1CCF0DA5-2A64-4C2D-9F16-A684DA196DF8}</c15:txfldGUID>
                      <c15:f>Diagramm!$I$53</c15:f>
                      <c15:dlblFieldTableCache>
                        <c:ptCount val="1"/>
                      </c15:dlblFieldTableCache>
                    </c15:dlblFTEntry>
                  </c15:dlblFieldTable>
                  <c15:showDataLabelsRange val="0"/>
                </c:ext>
                <c:ext xmlns:c16="http://schemas.microsoft.com/office/drawing/2014/chart" uri="{C3380CC4-5D6E-409C-BE32-E72D297353CC}">
                  <c16:uniqueId val="{00000007-5141-4CF1-A11D-F3DEAF9F04C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{69A5AAA4-C489-4EC6-928A-8E05ADFCA553}</c15:txfldGUID>
                      <c15:f>Diagramm!$I$54</c15:f>
                      <c15:dlblFieldTableCache>
                        <c:ptCount val="1"/>
                      </c15:dlblFieldTableCache>
                    </c15:dlblFTEntry>
                  </c15:dlblFieldTable>
                  <c15:showDataLabelsRange val="0"/>
                </c:ext>
                <c:ext xmlns:c16="http://schemas.microsoft.com/office/drawing/2014/chart" uri="{C3380CC4-5D6E-409C-BE32-E72D297353CC}">
                  <c16:uniqueId val="{00000008-5141-4CF1-A11D-F3DEAF9F04C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{E4D17322-00B0-4240-9176-62B5598EBB07}</c15:txfldGUID>
                      <c15:f>Diagramm!$I$55</c15:f>
                      <c15:dlblFieldTableCache>
                        <c:ptCount val="1"/>
                      </c15:dlblFieldTableCache>
                    </c15:dlblFTEntry>
                  </c15:dlblFieldTable>
                  <c15:showDataLabelsRange val="0"/>
                </c:ext>
                <c:ext xmlns:c16="http://schemas.microsoft.com/office/drawing/2014/chart" uri="{C3380CC4-5D6E-409C-BE32-E72D297353CC}">
                  <c16:uniqueId val="{00000009-5141-4CF1-A11D-F3DEAF9F04C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{09265F32-B468-4B5C-B868-73D6FEE6CE58}</c15:txfldGUID>
                      <c15:f>Diagramm!$I$56</c15:f>
                      <c15:dlblFieldTableCache>
                        <c:ptCount val="1"/>
                      </c15:dlblFieldTableCache>
                    </c15:dlblFTEntry>
                  </c15:dlblFieldTable>
                  <c15:showDataLabelsRange val="0"/>
                </c:ext>
                <c:ext xmlns:c16="http://schemas.microsoft.com/office/drawing/2014/chart" uri="{C3380CC4-5D6E-409C-BE32-E72D297353CC}">
                  <c16:uniqueId val="{0000000A-5141-4CF1-A11D-F3DEAF9F04C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{64C08B44-10D4-4BB8-ADF7-2E70FB9C24C4}</c15:txfldGUID>
                      <c15:f>Diagramm!$I$57</c15:f>
                      <c15:dlblFieldTableCache>
                        <c:ptCount val="1"/>
                      </c15:dlblFieldTableCache>
                    </c15:dlblFTEntry>
                  </c15:dlblFieldTable>
                  <c15:showDataLabelsRange val="0"/>
                </c:ext>
                <c:ext xmlns:c16="http://schemas.microsoft.com/office/drawing/2014/chart" uri="{C3380CC4-5D6E-409C-BE32-E72D297353CC}">
                  <c16:uniqueId val="{0000000B-5141-4CF1-A11D-F3DEAF9F04C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{21625B19-4302-4585-9A36-E3D31A6C20E0}</c15:txfldGUID>
                      <c15:f>Diagramm!$I$58</c15:f>
                      <c15:dlblFieldTableCache>
                        <c:ptCount val="1"/>
                      </c15:dlblFieldTableCache>
                    </c15:dlblFTEntry>
                  </c15:dlblFieldTable>
                  <c15:showDataLabelsRange val="0"/>
                </c:ext>
                <c:ext xmlns:c16="http://schemas.microsoft.com/office/drawing/2014/chart" uri="{C3380CC4-5D6E-409C-BE32-E72D297353CC}">
                  <c16:uniqueId val="{0000000C-5141-4CF1-A11D-F3DEAF9F04C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{6C56D729-D404-4F0B-AEAD-A419D8074947}</c15:txfldGUID>
                      <c15:f>Diagramm!$I$59</c15:f>
                      <c15:dlblFieldTableCache>
                        <c:ptCount val="1"/>
                      </c15:dlblFieldTableCache>
                    </c15:dlblFTEntry>
                  </c15:dlblFieldTable>
                  <c15:showDataLabelsRange val="0"/>
                </c:ext>
                <c:ext xmlns:c16="http://schemas.microsoft.com/office/drawing/2014/chart" uri="{C3380CC4-5D6E-409C-BE32-E72D297353CC}">
                  <c16:uniqueId val="{0000000D-5141-4CF1-A11D-F3DEAF9F04C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{07D1330D-DBD4-4436-9C16-9AB40928AF81}</c15:txfldGUID>
                      <c15:f>Diagramm!$I$60</c15:f>
                      <c15:dlblFieldTableCache>
                        <c:ptCount val="1"/>
                      </c15:dlblFieldTableCache>
                    </c15:dlblFTEntry>
                  </c15:dlblFieldTable>
                  <c15:showDataLabelsRange val="0"/>
                </c:ext>
                <c:ext xmlns:c16="http://schemas.microsoft.com/office/drawing/2014/chart" uri="{C3380CC4-5D6E-409C-BE32-E72D297353CC}">
                  <c16:uniqueId val="{0000000E-5141-4CF1-A11D-F3DEAF9F04C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{DF30C6C4-6FF8-4F9D-9F5D-00C9E9A1C59C}</c15:txfldGUID>
                      <c15:f>Diagramm!$I$61</c15:f>
                      <c15:dlblFieldTableCache>
                        <c:ptCount val="1"/>
                      </c15:dlblFieldTableCache>
                    </c15:dlblFTEntry>
                  </c15:dlblFieldTable>
                  <c15:showDataLabelsRange val="0"/>
                </c:ext>
                <c:ext xmlns:c16="http://schemas.microsoft.com/office/drawing/2014/chart" uri="{C3380CC4-5D6E-409C-BE32-E72D297353CC}">
                  <c16:uniqueId val="{0000000F-5141-4CF1-A11D-F3DEAF9F04C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{035F267C-9A02-4DAC-A0E6-641C8F0E73AF}</c15:txfldGUID>
                      <c15:f>Diagramm!$I$62</c15:f>
                      <c15:dlblFieldTableCache>
                        <c:ptCount val="1"/>
                      </c15:dlblFieldTableCache>
                    </c15:dlblFTEntry>
                  </c15:dlblFieldTable>
                  <c15:showDataLabelsRange val="0"/>
                </c:ext>
                <c:ext xmlns:c16="http://schemas.microsoft.com/office/drawing/2014/chart" uri="{C3380CC4-5D6E-409C-BE32-E72D297353CC}">
                  <c16:uniqueId val="{00000010-5141-4CF1-A11D-F3DEAF9F04C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{449B9925-8354-4F32-86CC-2FB986904186}</c15:txfldGUID>
                      <c15:f>Diagramm!$I$63</c15:f>
                      <c15:dlblFieldTableCache>
                        <c:ptCount val="1"/>
                      </c15:dlblFieldTableCache>
                    </c15:dlblFTEntry>
                  </c15:dlblFieldTable>
                  <c15:showDataLabelsRange val="0"/>
                </c:ext>
                <c:ext xmlns:c16="http://schemas.microsoft.com/office/drawing/2014/chart" uri="{C3380CC4-5D6E-409C-BE32-E72D297353CC}">
                  <c16:uniqueId val="{00000011-5141-4CF1-A11D-F3DEAF9F04C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{AA58EB13-2BD3-42F8-B5E5-499C4666EC5A}</c15:txfldGUID>
                      <c15:f>Diagramm!$I$64</c15:f>
                      <c15:dlblFieldTableCache>
                        <c:ptCount val="1"/>
                      </c15:dlblFieldTableCache>
                    </c15:dlblFTEntry>
                  </c15:dlblFieldTable>
                  <c15:showDataLabelsRange val="0"/>
                </c:ext>
                <c:ext xmlns:c16="http://schemas.microsoft.com/office/drawing/2014/chart" uri="{C3380CC4-5D6E-409C-BE32-E72D297353CC}">
                  <c16:uniqueId val="{00000012-5141-4CF1-A11D-F3DEAF9F04C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{4B9C35A6-700C-4D01-8EBF-BF04CBAE728C}</c15:txfldGUID>
                      <c15:f>Diagramm!$I$65</c15:f>
                      <c15:dlblFieldTableCache>
                        <c:ptCount val="1"/>
                      </c15:dlblFieldTableCache>
                    </c15:dlblFTEntry>
                  </c15:dlblFieldTable>
                  <c15:showDataLabelsRange val="0"/>
                </c:ext>
                <c:ext xmlns:c16="http://schemas.microsoft.com/office/drawing/2014/chart" uri="{C3380CC4-5D6E-409C-BE32-E72D297353CC}">
                  <c16:uniqueId val="{00000013-5141-4CF1-A11D-F3DEAF9F04C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{A45A7A06-B6DC-4933-8BB6-3E02FA546BDF}</c15:txfldGUID>
                      <c15:f>Diagramm!$I$66</c15:f>
                      <c15:dlblFieldTableCache>
                        <c:ptCount val="1"/>
                      </c15:dlblFieldTableCache>
                    </c15:dlblFTEntry>
                  </c15:dlblFieldTable>
                  <c15:showDataLabelsRange val="0"/>
                </c:ext>
                <c:ext xmlns:c16="http://schemas.microsoft.com/office/drawing/2014/chart" uri="{C3380CC4-5D6E-409C-BE32-E72D297353CC}">
                  <c16:uniqueId val="{00000014-5141-4CF1-A11D-F3DEAF9F04C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{EE5C379A-167C-4D29-8972-D7316DDBB72E}</c15:txfldGUID>
                      <c15:f>Diagramm!$I$67</c15:f>
                      <c15:dlblFieldTableCache>
                        <c:ptCount val="1"/>
                      </c15:dlblFieldTableCache>
                    </c15:dlblFTEntry>
                  </c15:dlblFieldTable>
                  <c15:showDataLabelsRange val="0"/>
                </c:ext>
                <c:ext xmlns:c16="http://schemas.microsoft.com/office/drawing/2014/chart" uri="{C3380CC4-5D6E-409C-BE32-E72D297353CC}">
                  <c16:uniqueId val="{00000015-5141-4CF1-A11D-F3DEAF9F04C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141-4CF1-A11D-F3DEAF9F04C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{9B508985-4B7A-4AC4-9D7C-381E77E2917D}</c15:txfldGUID>
                      <c15:f>Diagramm!$K$46</c15:f>
                      <c15:dlblFieldTableCache>
                        <c:ptCount val="1"/>
                      </c15:dlblFieldTableCache>
                    </c15:dlblFTEntry>
                  </c15:dlblFieldTable>
                  <c15:showDataLabelsRange val="0"/>
                </c:ext>
                <c:ext xmlns:c16="http://schemas.microsoft.com/office/drawing/2014/chart" uri="{C3380CC4-5D6E-409C-BE32-E72D297353CC}">
                  <c16:uniqueId val="{00000017-5141-4CF1-A11D-F3DEAF9F04C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{69EBD73B-C5D6-4AAC-BA30-31337DF348E5}</c15:txfldGUID>
                      <c15:f>Diagramm!$K$47</c15:f>
                      <c15:dlblFieldTableCache>
                        <c:ptCount val="1"/>
                      </c15:dlblFieldTableCache>
                    </c15:dlblFTEntry>
                  </c15:dlblFieldTable>
                  <c15:showDataLabelsRange val="0"/>
                </c:ext>
                <c:ext xmlns:c16="http://schemas.microsoft.com/office/drawing/2014/chart" uri="{C3380CC4-5D6E-409C-BE32-E72D297353CC}">
                  <c16:uniqueId val="{00000018-5141-4CF1-A11D-F3DEAF9F04C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{98D6B933-602C-4B27-AF1F-967ED91FD537}</c15:txfldGUID>
                      <c15:f>Diagramm!$K$48</c15:f>
                      <c15:dlblFieldTableCache>
                        <c:ptCount val="1"/>
                      </c15:dlblFieldTableCache>
                    </c15:dlblFTEntry>
                  </c15:dlblFieldTable>
                  <c15:showDataLabelsRange val="0"/>
                </c:ext>
                <c:ext xmlns:c16="http://schemas.microsoft.com/office/drawing/2014/chart" uri="{C3380CC4-5D6E-409C-BE32-E72D297353CC}">
                  <c16:uniqueId val="{00000019-5141-4CF1-A11D-F3DEAF9F04C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{E2389C07-50DE-4738-893B-FBA63DD975D0}</c15:txfldGUID>
                      <c15:f>Diagramm!$K$49</c15:f>
                      <c15:dlblFieldTableCache>
                        <c:ptCount val="1"/>
                      </c15:dlblFieldTableCache>
                    </c15:dlblFTEntry>
                  </c15:dlblFieldTable>
                  <c15:showDataLabelsRange val="0"/>
                </c:ext>
                <c:ext xmlns:c16="http://schemas.microsoft.com/office/drawing/2014/chart" uri="{C3380CC4-5D6E-409C-BE32-E72D297353CC}">
                  <c16:uniqueId val="{0000001A-5141-4CF1-A11D-F3DEAF9F04C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{15D72C29-D26E-4D92-80C5-66E58820E334}</c15:txfldGUID>
                      <c15:f>Diagramm!$K$50</c15:f>
                      <c15:dlblFieldTableCache>
                        <c:ptCount val="1"/>
                      </c15:dlblFieldTableCache>
                    </c15:dlblFTEntry>
                  </c15:dlblFieldTable>
                  <c15:showDataLabelsRange val="0"/>
                </c:ext>
                <c:ext xmlns:c16="http://schemas.microsoft.com/office/drawing/2014/chart" uri="{C3380CC4-5D6E-409C-BE32-E72D297353CC}">
                  <c16:uniqueId val="{0000001B-5141-4CF1-A11D-F3DEAF9F04C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{83D0BBB3-6362-476C-ACDD-936E033AF70F}</c15:txfldGUID>
                      <c15:f>Diagramm!$K$51</c15:f>
                      <c15:dlblFieldTableCache>
                        <c:ptCount val="1"/>
                      </c15:dlblFieldTableCache>
                    </c15:dlblFTEntry>
                  </c15:dlblFieldTable>
                  <c15:showDataLabelsRange val="0"/>
                </c:ext>
                <c:ext xmlns:c16="http://schemas.microsoft.com/office/drawing/2014/chart" uri="{C3380CC4-5D6E-409C-BE32-E72D297353CC}">
                  <c16:uniqueId val="{0000001C-5141-4CF1-A11D-F3DEAF9F04C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{BDE2EB56-4EDA-4C62-8775-FE01362646AC}</c15:txfldGUID>
                      <c15:f>Diagramm!$K$52</c15:f>
                      <c15:dlblFieldTableCache>
                        <c:ptCount val="1"/>
                      </c15:dlblFieldTableCache>
                    </c15:dlblFTEntry>
                  </c15:dlblFieldTable>
                  <c15:showDataLabelsRange val="0"/>
                </c:ext>
                <c:ext xmlns:c16="http://schemas.microsoft.com/office/drawing/2014/chart" uri="{C3380CC4-5D6E-409C-BE32-E72D297353CC}">
                  <c16:uniqueId val="{0000001D-5141-4CF1-A11D-F3DEAF9F04C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{23708C4E-7133-4970-B4EF-451A148CCAC1}</c15:txfldGUID>
                      <c15:f>Diagramm!$K$53</c15:f>
                      <c15:dlblFieldTableCache>
                        <c:ptCount val="1"/>
                      </c15:dlblFieldTableCache>
                    </c15:dlblFTEntry>
                  </c15:dlblFieldTable>
                  <c15:showDataLabelsRange val="0"/>
                </c:ext>
                <c:ext xmlns:c16="http://schemas.microsoft.com/office/drawing/2014/chart" uri="{C3380CC4-5D6E-409C-BE32-E72D297353CC}">
                  <c16:uniqueId val="{0000001E-5141-4CF1-A11D-F3DEAF9F04C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{4C9AA895-A600-42BB-8DA0-9F408481D71D}</c15:txfldGUID>
                      <c15:f>Diagramm!$K$54</c15:f>
                      <c15:dlblFieldTableCache>
                        <c:ptCount val="1"/>
                      </c15:dlblFieldTableCache>
                    </c15:dlblFTEntry>
                  </c15:dlblFieldTable>
                  <c15:showDataLabelsRange val="0"/>
                </c:ext>
                <c:ext xmlns:c16="http://schemas.microsoft.com/office/drawing/2014/chart" uri="{C3380CC4-5D6E-409C-BE32-E72D297353CC}">
                  <c16:uniqueId val="{0000001F-5141-4CF1-A11D-F3DEAF9F04C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{FB34E0B4-4342-4924-BC1B-9446C0F0E22E}</c15:txfldGUID>
                      <c15:f>Diagramm!$K$55</c15:f>
                      <c15:dlblFieldTableCache>
                        <c:ptCount val="1"/>
                      </c15:dlblFieldTableCache>
                    </c15:dlblFTEntry>
                  </c15:dlblFieldTable>
                  <c15:showDataLabelsRange val="0"/>
                </c:ext>
                <c:ext xmlns:c16="http://schemas.microsoft.com/office/drawing/2014/chart" uri="{C3380CC4-5D6E-409C-BE32-E72D297353CC}">
                  <c16:uniqueId val="{00000020-5141-4CF1-A11D-F3DEAF9F04C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{63DCCBCB-0919-46EF-8405-1441E154DC61}</c15:txfldGUID>
                      <c15:f>Diagramm!$K$56</c15:f>
                      <c15:dlblFieldTableCache>
                        <c:ptCount val="1"/>
                      </c15:dlblFieldTableCache>
                    </c15:dlblFTEntry>
                  </c15:dlblFieldTable>
                  <c15:showDataLabelsRange val="0"/>
                </c:ext>
                <c:ext xmlns:c16="http://schemas.microsoft.com/office/drawing/2014/chart" uri="{C3380CC4-5D6E-409C-BE32-E72D297353CC}">
                  <c16:uniqueId val="{00000021-5141-4CF1-A11D-F3DEAF9F04C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{42C2DCC5-E050-4E69-873A-38A1C9189E77}</c15:txfldGUID>
                      <c15:f>Diagramm!$K$57</c15:f>
                      <c15:dlblFieldTableCache>
                        <c:ptCount val="1"/>
                      </c15:dlblFieldTableCache>
                    </c15:dlblFTEntry>
                  </c15:dlblFieldTable>
                  <c15:showDataLabelsRange val="0"/>
                </c:ext>
                <c:ext xmlns:c16="http://schemas.microsoft.com/office/drawing/2014/chart" uri="{C3380CC4-5D6E-409C-BE32-E72D297353CC}">
                  <c16:uniqueId val="{00000022-5141-4CF1-A11D-F3DEAF9F04C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{88397C5B-133A-48E5-8FF5-E9A308CD9452}</c15:txfldGUID>
                      <c15:f>Diagramm!$K$58</c15:f>
                      <c15:dlblFieldTableCache>
                        <c:ptCount val="1"/>
                      </c15:dlblFieldTableCache>
                    </c15:dlblFTEntry>
                  </c15:dlblFieldTable>
                  <c15:showDataLabelsRange val="0"/>
                </c:ext>
                <c:ext xmlns:c16="http://schemas.microsoft.com/office/drawing/2014/chart" uri="{C3380CC4-5D6E-409C-BE32-E72D297353CC}">
                  <c16:uniqueId val="{00000023-5141-4CF1-A11D-F3DEAF9F04C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{78148351-1643-47F5-B3B4-68AA222DA107}</c15:txfldGUID>
                      <c15:f>Diagramm!$K$59</c15:f>
                      <c15:dlblFieldTableCache>
                        <c:ptCount val="1"/>
                      </c15:dlblFieldTableCache>
                    </c15:dlblFTEntry>
                  </c15:dlblFieldTable>
                  <c15:showDataLabelsRange val="0"/>
                </c:ext>
                <c:ext xmlns:c16="http://schemas.microsoft.com/office/drawing/2014/chart" uri="{C3380CC4-5D6E-409C-BE32-E72D297353CC}">
                  <c16:uniqueId val="{00000024-5141-4CF1-A11D-F3DEAF9F04C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{9D8824F0-3017-4F04-8A94-72D5E9A9C90F}</c15:txfldGUID>
                      <c15:f>Diagramm!$K$60</c15:f>
                      <c15:dlblFieldTableCache>
                        <c:ptCount val="1"/>
                      </c15:dlblFieldTableCache>
                    </c15:dlblFTEntry>
                  </c15:dlblFieldTable>
                  <c15:showDataLabelsRange val="0"/>
                </c:ext>
                <c:ext xmlns:c16="http://schemas.microsoft.com/office/drawing/2014/chart" uri="{C3380CC4-5D6E-409C-BE32-E72D297353CC}">
                  <c16:uniqueId val="{00000025-5141-4CF1-A11D-F3DEAF9F04C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{EDFC34B9-84A7-49FC-BDF9-CF732B7D5FFB}</c15:txfldGUID>
                      <c15:f>Diagramm!$K$61</c15:f>
                      <c15:dlblFieldTableCache>
                        <c:ptCount val="1"/>
                      </c15:dlblFieldTableCache>
                    </c15:dlblFTEntry>
                  </c15:dlblFieldTable>
                  <c15:showDataLabelsRange val="0"/>
                </c:ext>
                <c:ext xmlns:c16="http://schemas.microsoft.com/office/drawing/2014/chart" uri="{C3380CC4-5D6E-409C-BE32-E72D297353CC}">
                  <c16:uniqueId val="{00000026-5141-4CF1-A11D-F3DEAF9F04C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{7B1880E8-4D17-4110-B66E-B679989CF606}</c15:txfldGUID>
                      <c15:f>Diagramm!$K$62</c15:f>
                      <c15:dlblFieldTableCache>
                        <c:ptCount val="1"/>
                      </c15:dlblFieldTableCache>
                    </c15:dlblFTEntry>
                  </c15:dlblFieldTable>
                  <c15:showDataLabelsRange val="0"/>
                </c:ext>
                <c:ext xmlns:c16="http://schemas.microsoft.com/office/drawing/2014/chart" uri="{C3380CC4-5D6E-409C-BE32-E72D297353CC}">
                  <c16:uniqueId val="{00000027-5141-4CF1-A11D-F3DEAF9F04C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{570559EB-F94B-4F8B-8A6E-3E4D8D603614}</c15:txfldGUID>
                      <c15:f>Diagramm!$K$63</c15:f>
                      <c15:dlblFieldTableCache>
                        <c:ptCount val="1"/>
                      </c15:dlblFieldTableCache>
                    </c15:dlblFTEntry>
                  </c15:dlblFieldTable>
                  <c15:showDataLabelsRange val="0"/>
                </c:ext>
                <c:ext xmlns:c16="http://schemas.microsoft.com/office/drawing/2014/chart" uri="{C3380CC4-5D6E-409C-BE32-E72D297353CC}">
                  <c16:uniqueId val="{00000028-5141-4CF1-A11D-F3DEAF9F04C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{F273B2CA-10D7-4471-8BFC-C37C3A3900F1}</c15:txfldGUID>
                      <c15:f>Diagramm!$K$64</c15:f>
                      <c15:dlblFieldTableCache>
                        <c:ptCount val="1"/>
                      </c15:dlblFieldTableCache>
                    </c15:dlblFTEntry>
                  </c15:dlblFieldTable>
                  <c15:showDataLabelsRange val="0"/>
                </c:ext>
                <c:ext xmlns:c16="http://schemas.microsoft.com/office/drawing/2014/chart" uri="{C3380CC4-5D6E-409C-BE32-E72D297353CC}">
                  <c16:uniqueId val="{00000029-5141-4CF1-A11D-F3DEAF9F04C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{8B3D3188-079B-427E-A758-00E22DD6B31B}</c15:txfldGUID>
                      <c15:f>Diagramm!$K$65</c15:f>
                      <c15:dlblFieldTableCache>
                        <c:ptCount val="1"/>
                      </c15:dlblFieldTableCache>
                    </c15:dlblFTEntry>
                  </c15:dlblFieldTable>
                  <c15:showDataLabelsRange val="0"/>
                </c:ext>
                <c:ext xmlns:c16="http://schemas.microsoft.com/office/drawing/2014/chart" uri="{C3380CC4-5D6E-409C-BE32-E72D297353CC}">
                  <c16:uniqueId val="{0000002A-5141-4CF1-A11D-F3DEAF9F04C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{B209F788-55F8-4A14-9F34-589C5A5DC36E}</c15:txfldGUID>
                      <c15:f>Diagramm!$K$66</c15:f>
                      <c15:dlblFieldTableCache>
                        <c:ptCount val="1"/>
                      </c15:dlblFieldTableCache>
                    </c15:dlblFTEntry>
                  </c15:dlblFieldTable>
                  <c15:showDataLabelsRange val="0"/>
                </c:ext>
                <c:ext xmlns:c16="http://schemas.microsoft.com/office/drawing/2014/chart" uri="{C3380CC4-5D6E-409C-BE32-E72D297353CC}">
                  <c16:uniqueId val="{0000002B-5141-4CF1-A11D-F3DEAF9F04C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{B808E507-AE65-46AB-B8DA-544991F959CD}</c15:txfldGUID>
                      <c15:f>Diagramm!$K$67</c15:f>
                      <c15:dlblFieldTableCache>
                        <c:ptCount val="1"/>
                      </c15:dlblFieldTableCache>
                    </c15:dlblFTEntry>
                  </c15:dlblFieldTable>
                  <c15:showDataLabelsRange val="0"/>
                </c:ext>
                <c:ext xmlns:c16="http://schemas.microsoft.com/office/drawing/2014/chart" uri="{C3380CC4-5D6E-409C-BE32-E72D297353CC}">
                  <c16:uniqueId val="{0000002C-5141-4CF1-A11D-F3DEAF9F04C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141-4CF1-A11D-F3DEAF9F04C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{E984ADE3-5A4C-4272-B8D3-1078863C0AEA}</c15:txfldGUID>
                      <c15:f>Diagramm!$J$46</c15:f>
                      <c15:dlblFieldTableCache>
                        <c:ptCount val="1"/>
                      </c15:dlblFieldTableCache>
                    </c15:dlblFTEntry>
                  </c15:dlblFieldTable>
                  <c15:showDataLabelsRange val="0"/>
                </c:ext>
                <c:ext xmlns:c16="http://schemas.microsoft.com/office/drawing/2014/chart" uri="{C3380CC4-5D6E-409C-BE32-E72D297353CC}">
                  <c16:uniqueId val="{0000002E-5141-4CF1-A11D-F3DEAF9F04C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{D3CDFCC3-46EC-4CB8-8A60-22734B3FD72C}</c15:txfldGUID>
                      <c15:f>Diagramm!$J$47</c15:f>
                      <c15:dlblFieldTableCache>
                        <c:ptCount val="1"/>
                      </c15:dlblFieldTableCache>
                    </c15:dlblFTEntry>
                  </c15:dlblFieldTable>
                  <c15:showDataLabelsRange val="0"/>
                </c:ext>
                <c:ext xmlns:c16="http://schemas.microsoft.com/office/drawing/2014/chart" uri="{C3380CC4-5D6E-409C-BE32-E72D297353CC}">
                  <c16:uniqueId val="{0000002F-5141-4CF1-A11D-F3DEAF9F04C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{6E16E121-5A43-422B-8623-B212FC8D584C}</c15:txfldGUID>
                      <c15:f>Diagramm!$J$48</c15:f>
                      <c15:dlblFieldTableCache>
                        <c:ptCount val="1"/>
                      </c15:dlblFieldTableCache>
                    </c15:dlblFTEntry>
                  </c15:dlblFieldTable>
                  <c15:showDataLabelsRange val="0"/>
                </c:ext>
                <c:ext xmlns:c16="http://schemas.microsoft.com/office/drawing/2014/chart" uri="{C3380CC4-5D6E-409C-BE32-E72D297353CC}">
                  <c16:uniqueId val="{00000030-5141-4CF1-A11D-F3DEAF9F04C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{0D81C9A7-CEC8-4287-9E9B-C8BD9F795D68}</c15:txfldGUID>
                      <c15:f>Diagramm!$J$49</c15:f>
                      <c15:dlblFieldTableCache>
                        <c:ptCount val="1"/>
                      </c15:dlblFieldTableCache>
                    </c15:dlblFTEntry>
                  </c15:dlblFieldTable>
                  <c15:showDataLabelsRange val="0"/>
                </c:ext>
                <c:ext xmlns:c16="http://schemas.microsoft.com/office/drawing/2014/chart" uri="{C3380CC4-5D6E-409C-BE32-E72D297353CC}">
                  <c16:uniqueId val="{00000031-5141-4CF1-A11D-F3DEAF9F04C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{C377D400-EDD2-4EC4-A76E-592DEA3D1AAD}</c15:txfldGUID>
                      <c15:f>Diagramm!$J$50</c15:f>
                      <c15:dlblFieldTableCache>
                        <c:ptCount val="1"/>
                      </c15:dlblFieldTableCache>
                    </c15:dlblFTEntry>
                  </c15:dlblFieldTable>
                  <c15:showDataLabelsRange val="0"/>
                </c:ext>
                <c:ext xmlns:c16="http://schemas.microsoft.com/office/drawing/2014/chart" uri="{C3380CC4-5D6E-409C-BE32-E72D297353CC}">
                  <c16:uniqueId val="{00000032-5141-4CF1-A11D-F3DEAF9F04C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{49EA19FE-3563-4633-94BD-B3F844EC0F92}</c15:txfldGUID>
                      <c15:f>Diagramm!$J$51</c15:f>
                      <c15:dlblFieldTableCache>
                        <c:ptCount val="1"/>
                      </c15:dlblFieldTableCache>
                    </c15:dlblFTEntry>
                  </c15:dlblFieldTable>
                  <c15:showDataLabelsRange val="0"/>
                </c:ext>
                <c:ext xmlns:c16="http://schemas.microsoft.com/office/drawing/2014/chart" uri="{C3380CC4-5D6E-409C-BE32-E72D297353CC}">
                  <c16:uniqueId val="{00000033-5141-4CF1-A11D-F3DEAF9F04C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{4E9FB2D8-ED00-4B79-9965-B38C91730629}</c15:txfldGUID>
                      <c15:f>Diagramm!$J$52</c15:f>
                      <c15:dlblFieldTableCache>
                        <c:ptCount val="1"/>
                      </c15:dlblFieldTableCache>
                    </c15:dlblFTEntry>
                  </c15:dlblFieldTable>
                  <c15:showDataLabelsRange val="0"/>
                </c:ext>
                <c:ext xmlns:c16="http://schemas.microsoft.com/office/drawing/2014/chart" uri="{C3380CC4-5D6E-409C-BE32-E72D297353CC}">
                  <c16:uniqueId val="{00000034-5141-4CF1-A11D-F3DEAF9F04C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{8A3D118D-F460-4401-A2B3-8C7C1593DCCC}</c15:txfldGUID>
                      <c15:f>Diagramm!$J$53</c15:f>
                      <c15:dlblFieldTableCache>
                        <c:ptCount val="1"/>
                      </c15:dlblFieldTableCache>
                    </c15:dlblFTEntry>
                  </c15:dlblFieldTable>
                  <c15:showDataLabelsRange val="0"/>
                </c:ext>
                <c:ext xmlns:c16="http://schemas.microsoft.com/office/drawing/2014/chart" uri="{C3380CC4-5D6E-409C-BE32-E72D297353CC}">
                  <c16:uniqueId val="{00000035-5141-4CF1-A11D-F3DEAF9F04C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{44356D4B-A0B9-476C-9032-DF1BC17D4F2B}</c15:txfldGUID>
                      <c15:f>Diagramm!$J$54</c15:f>
                      <c15:dlblFieldTableCache>
                        <c:ptCount val="1"/>
                      </c15:dlblFieldTableCache>
                    </c15:dlblFTEntry>
                  </c15:dlblFieldTable>
                  <c15:showDataLabelsRange val="0"/>
                </c:ext>
                <c:ext xmlns:c16="http://schemas.microsoft.com/office/drawing/2014/chart" uri="{C3380CC4-5D6E-409C-BE32-E72D297353CC}">
                  <c16:uniqueId val="{00000036-5141-4CF1-A11D-F3DEAF9F04C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{AD680542-4156-4257-924B-A14C2585AE13}</c15:txfldGUID>
                      <c15:f>Diagramm!$J$55</c15:f>
                      <c15:dlblFieldTableCache>
                        <c:ptCount val="1"/>
                      </c15:dlblFieldTableCache>
                    </c15:dlblFTEntry>
                  </c15:dlblFieldTable>
                  <c15:showDataLabelsRange val="0"/>
                </c:ext>
                <c:ext xmlns:c16="http://schemas.microsoft.com/office/drawing/2014/chart" uri="{C3380CC4-5D6E-409C-BE32-E72D297353CC}">
                  <c16:uniqueId val="{00000037-5141-4CF1-A11D-F3DEAF9F04C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{269CBC19-7B70-4AC6-8873-3B4B17CEFB45}</c15:txfldGUID>
                      <c15:f>Diagramm!$J$56</c15:f>
                      <c15:dlblFieldTableCache>
                        <c:ptCount val="1"/>
                      </c15:dlblFieldTableCache>
                    </c15:dlblFTEntry>
                  </c15:dlblFieldTable>
                  <c15:showDataLabelsRange val="0"/>
                </c:ext>
                <c:ext xmlns:c16="http://schemas.microsoft.com/office/drawing/2014/chart" uri="{C3380CC4-5D6E-409C-BE32-E72D297353CC}">
                  <c16:uniqueId val="{00000038-5141-4CF1-A11D-F3DEAF9F04C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{DDBEECEA-94B3-496C-B143-A48AD6C4EDBE}</c15:txfldGUID>
                      <c15:f>Diagramm!$J$57</c15:f>
                      <c15:dlblFieldTableCache>
                        <c:ptCount val="1"/>
                      </c15:dlblFieldTableCache>
                    </c15:dlblFTEntry>
                  </c15:dlblFieldTable>
                  <c15:showDataLabelsRange val="0"/>
                </c:ext>
                <c:ext xmlns:c16="http://schemas.microsoft.com/office/drawing/2014/chart" uri="{C3380CC4-5D6E-409C-BE32-E72D297353CC}">
                  <c16:uniqueId val="{00000039-5141-4CF1-A11D-F3DEAF9F04C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{03052438-A333-443E-AD59-31F4A5E331C5}</c15:txfldGUID>
                      <c15:f>Diagramm!$J$58</c15:f>
                      <c15:dlblFieldTableCache>
                        <c:ptCount val="1"/>
                      </c15:dlblFieldTableCache>
                    </c15:dlblFTEntry>
                  </c15:dlblFieldTable>
                  <c15:showDataLabelsRange val="0"/>
                </c:ext>
                <c:ext xmlns:c16="http://schemas.microsoft.com/office/drawing/2014/chart" uri="{C3380CC4-5D6E-409C-BE32-E72D297353CC}">
                  <c16:uniqueId val="{0000003A-5141-4CF1-A11D-F3DEAF9F04C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{67D55EEA-2F0A-4C5D-87B5-25B459FFF0DC}</c15:txfldGUID>
                      <c15:f>Diagramm!$J$59</c15:f>
                      <c15:dlblFieldTableCache>
                        <c:ptCount val="1"/>
                      </c15:dlblFieldTableCache>
                    </c15:dlblFTEntry>
                  </c15:dlblFieldTable>
                  <c15:showDataLabelsRange val="0"/>
                </c:ext>
                <c:ext xmlns:c16="http://schemas.microsoft.com/office/drawing/2014/chart" uri="{C3380CC4-5D6E-409C-BE32-E72D297353CC}">
                  <c16:uniqueId val="{0000003B-5141-4CF1-A11D-F3DEAF9F04C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{D5B09DDB-8B36-4D7E-BE12-5DEF8D2A07E7}</c15:txfldGUID>
                      <c15:f>Diagramm!$J$60</c15:f>
                      <c15:dlblFieldTableCache>
                        <c:ptCount val="1"/>
                      </c15:dlblFieldTableCache>
                    </c15:dlblFTEntry>
                  </c15:dlblFieldTable>
                  <c15:showDataLabelsRange val="0"/>
                </c:ext>
                <c:ext xmlns:c16="http://schemas.microsoft.com/office/drawing/2014/chart" uri="{C3380CC4-5D6E-409C-BE32-E72D297353CC}">
                  <c16:uniqueId val="{0000003C-5141-4CF1-A11D-F3DEAF9F04C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{CFC364CB-9E1D-48D8-83AD-C68ECAB8274C}</c15:txfldGUID>
                      <c15:f>Diagramm!$J$61</c15:f>
                      <c15:dlblFieldTableCache>
                        <c:ptCount val="1"/>
                      </c15:dlblFieldTableCache>
                    </c15:dlblFTEntry>
                  </c15:dlblFieldTable>
                  <c15:showDataLabelsRange val="0"/>
                </c:ext>
                <c:ext xmlns:c16="http://schemas.microsoft.com/office/drawing/2014/chart" uri="{C3380CC4-5D6E-409C-BE32-E72D297353CC}">
                  <c16:uniqueId val="{0000003D-5141-4CF1-A11D-F3DEAF9F04C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{47C96845-49CA-4554-804E-D5D3F6B66708}</c15:txfldGUID>
                      <c15:f>Diagramm!$J$62</c15:f>
                      <c15:dlblFieldTableCache>
                        <c:ptCount val="1"/>
                      </c15:dlblFieldTableCache>
                    </c15:dlblFTEntry>
                  </c15:dlblFieldTable>
                  <c15:showDataLabelsRange val="0"/>
                </c:ext>
                <c:ext xmlns:c16="http://schemas.microsoft.com/office/drawing/2014/chart" uri="{C3380CC4-5D6E-409C-BE32-E72D297353CC}">
                  <c16:uniqueId val="{0000003E-5141-4CF1-A11D-F3DEAF9F04C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{47A35D1F-496C-45FE-8190-9167BC520F53}</c15:txfldGUID>
                      <c15:f>Diagramm!$J$63</c15:f>
                      <c15:dlblFieldTableCache>
                        <c:ptCount val="1"/>
                      </c15:dlblFieldTableCache>
                    </c15:dlblFTEntry>
                  </c15:dlblFieldTable>
                  <c15:showDataLabelsRange val="0"/>
                </c:ext>
                <c:ext xmlns:c16="http://schemas.microsoft.com/office/drawing/2014/chart" uri="{C3380CC4-5D6E-409C-BE32-E72D297353CC}">
                  <c16:uniqueId val="{0000003F-5141-4CF1-A11D-F3DEAF9F04C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{FA719B75-0855-4A11-85C2-A4CB72463666}</c15:txfldGUID>
                      <c15:f>Diagramm!$J$64</c15:f>
                      <c15:dlblFieldTableCache>
                        <c:ptCount val="1"/>
                      </c15:dlblFieldTableCache>
                    </c15:dlblFTEntry>
                  </c15:dlblFieldTable>
                  <c15:showDataLabelsRange val="0"/>
                </c:ext>
                <c:ext xmlns:c16="http://schemas.microsoft.com/office/drawing/2014/chart" uri="{C3380CC4-5D6E-409C-BE32-E72D297353CC}">
                  <c16:uniqueId val="{00000040-5141-4CF1-A11D-F3DEAF9F04C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{1A986C49-9DA2-4C9D-812F-20FDB839FDAD}</c15:txfldGUID>
                      <c15:f>Diagramm!$J$65</c15:f>
                      <c15:dlblFieldTableCache>
                        <c:ptCount val="1"/>
                      </c15:dlblFieldTableCache>
                    </c15:dlblFTEntry>
                  </c15:dlblFieldTable>
                  <c15:showDataLabelsRange val="0"/>
                </c:ext>
                <c:ext xmlns:c16="http://schemas.microsoft.com/office/drawing/2014/chart" uri="{C3380CC4-5D6E-409C-BE32-E72D297353CC}">
                  <c16:uniqueId val="{00000041-5141-4CF1-A11D-F3DEAF9F04C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{0E87611D-2D20-4F53-A809-E3212D846AB6}</c15:txfldGUID>
                      <c15:f>Diagramm!$J$66</c15:f>
                      <c15:dlblFieldTableCache>
                        <c:ptCount val="1"/>
                      </c15:dlblFieldTableCache>
                    </c15:dlblFTEntry>
                  </c15:dlblFieldTable>
                  <c15:showDataLabelsRange val="0"/>
                </c:ext>
                <c:ext xmlns:c16="http://schemas.microsoft.com/office/drawing/2014/chart" uri="{C3380CC4-5D6E-409C-BE32-E72D297353CC}">
                  <c16:uniqueId val="{00000042-5141-4CF1-A11D-F3DEAF9F04C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{6B659DA5-BFB4-4D88-9691-47D4D498FF70}</c15:txfldGUID>
                      <c15:f>Diagramm!$J$67</c15:f>
                      <c15:dlblFieldTableCache>
                        <c:ptCount val="1"/>
                      </c15:dlblFieldTableCache>
                    </c15:dlblFTEntry>
                  </c15:dlblFieldTable>
                  <c15:showDataLabelsRange val="0"/>
                </c:ext>
                <c:ext xmlns:c16="http://schemas.microsoft.com/office/drawing/2014/chart" uri="{C3380CC4-5D6E-409C-BE32-E72D297353CC}">
                  <c16:uniqueId val="{00000043-5141-4CF1-A11D-F3DEAF9F04C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141-4CF1-A11D-F3DEAF9F04C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73-4747-B068-C806CDE0A2A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73-4747-B068-C806CDE0A2A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73-4747-B068-C806CDE0A2A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73-4747-B068-C806CDE0A2A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73-4747-B068-C806CDE0A2A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73-4747-B068-C806CDE0A2A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73-4747-B068-C806CDE0A2A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073-4747-B068-C806CDE0A2A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073-4747-B068-C806CDE0A2A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073-4747-B068-C806CDE0A2A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073-4747-B068-C806CDE0A2A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073-4747-B068-C806CDE0A2A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073-4747-B068-C806CDE0A2A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073-4747-B068-C806CDE0A2A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073-4747-B068-C806CDE0A2A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073-4747-B068-C806CDE0A2A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073-4747-B068-C806CDE0A2A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073-4747-B068-C806CDE0A2A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073-4747-B068-C806CDE0A2A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073-4747-B068-C806CDE0A2A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073-4747-B068-C806CDE0A2A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073-4747-B068-C806CDE0A2A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073-4747-B068-C806CDE0A2A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073-4747-B068-C806CDE0A2A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073-4747-B068-C806CDE0A2A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073-4747-B068-C806CDE0A2A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073-4747-B068-C806CDE0A2A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073-4747-B068-C806CDE0A2A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073-4747-B068-C806CDE0A2A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073-4747-B068-C806CDE0A2A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073-4747-B068-C806CDE0A2A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073-4747-B068-C806CDE0A2A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073-4747-B068-C806CDE0A2A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073-4747-B068-C806CDE0A2A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073-4747-B068-C806CDE0A2A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073-4747-B068-C806CDE0A2A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073-4747-B068-C806CDE0A2A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073-4747-B068-C806CDE0A2A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073-4747-B068-C806CDE0A2A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073-4747-B068-C806CDE0A2A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073-4747-B068-C806CDE0A2A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073-4747-B068-C806CDE0A2A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073-4747-B068-C806CDE0A2A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073-4747-B068-C806CDE0A2A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073-4747-B068-C806CDE0A2A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073-4747-B068-C806CDE0A2A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073-4747-B068-C806CDE0A2A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073-4747-B068-C806CDE0A2A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073-4747-B068-C806CDE0A2A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073-4747-B068-C806CDE0A2A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073-4747-B068-C806CDE0A2A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073-4747-B068-C806CDE0A2A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073-4747-B068-C806CDE0A2A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073-4747-B068-C806CDE0A2A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073-4747-B068-C806CDE0A2A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073-4747-B068-C806CDE0A2A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073-4747-B068-C806CDE0A2A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073-4747-B068-C806CDE0A2A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073-4747-B068-C806CDE0A2A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073-4747-B068-C806CDE0A2A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073-4747-B068-C806CDE0A2A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073-4747-B068-C806CDE0A2A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073-4747-B068-C806CDE0A2A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073-4747-B068-C806CDE0A2A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073-4747-B068-C806CDE0A2A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073-4747-B068-C806CDE0A2A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073-4747-B068-C806CDE0A2A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073-4747-B068-C806CDE0A2A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073-4747-B068-C806CDE0A2A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102.48144046593659</c:v>
                </c:pt>
                <c:pt idx="2">
                  <c:v>103.42069644395227</c:v>
                </c:pt>
                <c:pt idx="3">
                  <c:v>101.39452852631148</c:v>
                </c:pt>
                <c:pt idx="4">
                  <c:v>102.32558139534885</c:v>
                </c:pt>
                <c:pt idx="5">
                  <c:v>104.117960707108</c:v>
                </c:pt>
                <c:pt idx="6">
                  <c:v>106.67733070833847</c:v>
                </c:pt>
                <c:pt idx="7">
                  <c:v>104.7496000984373</c:v>
                </c:pt>
                <c:pt idx="8">
                  <c:v>105.01620114023216</c:v>
                </c:pt>
                <c:pt idx="9">
                  <c:v>106.89881465075264</c:v>
                </c:pt>
                <c:pt idx="10">
                  <c:v>109.55252040523358</c:v>
                </c:pt>
                <c:pt idx="11">
                  <c:v>108.1169763340306</c:v>
                </c:pt>
                <c:pt idx="12">
                  <c:v>107.68631311266969</c:v>
                </c:pt>
                <c:pt idx="13">
                  <c:v>109.7288872482671</c:v>
                </c:pt>
                <c:pt idx="14">
                  <c:v>111.61150075878759</c:v>
                </c:pt>
                <c:pt idx="15">
                  <c:v>109.70837947582133</c:v>
                </c:pt>
                <c:pt idx="16">
                  <c:v>109.87244165538739</c:v>
                </c:pt>
                <c:pt idx="17">
                  <c:v>111.92732045445224</c:v>
                </c:pt>
                <c:pt idx="18">
                  <c:v>113.60485624051515</c:v>
                </c:pt>
                <c:pt idx="19">
                  <c:v>112.25954636807349</c:v>
                </c:pt>
                <c:pt idx="20">
                  <c:v>112.30876502194332</c:v>
                </c:pt>
                <c:pt idx="21">
                  <c:v>114.6548541897379</c:v>
                </c:pt>
                <c:pt idx="22">
                  <c:v>116.09860136991921</c:v>
                </c:pt>
                <c:pt idx="23">
                  <c:v>114.9091505680653</c:v>
                </c:pt>
                <c:pt idx="24">
                  <c:v>113.55153603215619</c:v>
                </c:pt>
              </c:numCache>
            </c:numRef>
          </c:val>
          <c:smooth val="0"/>
          <c:extLst>
            <c:ext xmlns:c16="http://schemas.microsoft.com/office/drawing/2014/chart" uri="{C3380CC4-5D6E-409C-BE32-E72D297353CC}">
              <c16:uniqueId val="{00000000-4099-4381-A130-B4C1661E58F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106.96465696465695</c:v>
                </c:pt>
                <c:pt idx="2">
                  <c:v>111.2959112959113</c:v>
                </c:pt>
                <c:pt idx="3">
                  <c:v>106.27165627165627</c:v>
                </c:pt>
                <c:pt idx="4">
                  <c:v>106.54885654885655</c:v>
                </c:pt>
                <c:pt idx="5">
                  <c:v>112.37006237006237</c:v>
                </c:pt>
                <c:pt idx="6">
                  <c:v>116.8052668052668</c:v>
                </c:pt>
                <c:pt idx="7">
                  <c:v>112.993762993763</c:v>
                </c:pt>
                <c:pt idx="8">
                  <c:v>112.37006237006237</c:v>
                </c:pt>
                <c:pt idx="9">
                  <c:v>121.48302148302147</c:v>
                </c:pt>
                <c:pt idx="10">
                  <c:v>124.63617463617464</c:v>
                </c:pt>
                <c:pt idx="11">
                  <c:v>118.74566874566874</c:v>
                </c:pt>
                <c:pt idx="12">
                  <c:v>117.49826749826751</c:v>
                </c:pt>
                <c:pt idx="13">
                  <c:v>124.98267498267499</c:v>
                </c:pt>
                <c:pt idx="14">
                  <c:v>129.002079002079</c:v>
                </c:pt>
                <c:pt idx="15">
                  <c:v>123.97782397782397</c:v>
                </c:pt>
                <c:pt idx="16">
                  <c:v>121.72557172557173</c:v>
                </c:pt>
                <c:pt idx="17">
                  <c:v>131.08108108108107</c:v>
                </c:pt>
                <c:pt idx="18">
                  <c:v>132.64033264033264</c:v>
                </c:pt>
                <c:pt idx="19">
                  <c:v>128.51697851697853</c:v>
                </c:pt>
                <c:pt idx="20">
                  <c:v>127.58142758142759</c:v>
                </c:pt>
                <c:pt idx="21">
                  <c:v>136.34788634788634</c:v>
                </c:pt>
                <c:pt idx="22">
                  <c:v>140.50589050589051</c:v>
                </c:pt>
                <c:pt idx="23">
                  <c:v>135.86278586278587</c:v>
                </c:pt>
                <c:pt idx="24">
                  <c:v>129.66042966042966</c:v>
                </c:pt>
              </c:numCache>
            </c:numRef>
          </c:val>
          <c:smooth val="0"/>
          <c:extLst>
            <c:ext xmlns:c16="http://schemas.microsoft.com/office/drawing/2014/chart" uri="{C3380CC4-5D6E-409C-BE32-E72D297353CC}">
              <c16:uniqueId val="{00000001-4099-4381-A130-B4C1661E58F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105.66168327796235</c:v>
                </c:pt>
                <c:pt idx="2">
                  <c:v>105.8970099667774</c:v>
                </c:pt>
                <c:pt idx="3">
                  <c:v>101.48117386489479</c:v>
                </c:pt>
                <c:pt idx="4">
                  <c:v>98.449612403100772</c:v>
                </c:pt>
                <c:pt idx="5">
                  <c:v>102.18715393133996</c:v>
                </c:pt>
                <c:pt idx="6">
                  <c:v>102.46400885935769</c:v>
                </c:pt>
                <c:pt idx="7">
                  <c:v>99.183277962347731</c:v>
                </c:pt>
                <c:pt idx="8">
                  <c:v>99.515503875968989</c:v>
                </c:pt>
                <c:pt idx="9">
                  <c:v>104.38815060908084</c:v>
                </c:pt>
                <c:pt idx="10">
                  <c:v>101.79955703211516</c:v>
                </c:pt>
                <c:pt idx="11">
                  <c:v>98.698781838316719</c:v>
                </c:pt>
                <c:pt idx="12">
                  <c:v>97.771317829457359</c:v>
                </c:pt>
                <c:pt idx="13">
                  <c:v>103.88981173864894</c:v>
                </c:pt>
                <c:pt idx="14">
                  <c:v>100.66445182724253</c:v>
                </c:pt>
                <c:pt idx="15">
                  <c:v>97.535991140642309</c:v>
                </c:pt>
                <c:pt idx="16">
                  <c:v>96.428571428571431</c:v>
                </c:pt>
                <c:pt idx="17">
                  <c:v>101.2735326688815</c:v>
                </c:pt>
                <c:pt idx="18">
                  <c:v>97.688261351052049</c:v>
                </c:pt>
                <c:pt idx="19">
                  <c:v>94.19988925802879</c:v>
                </c:pt>
                <c:pt idx="20">
                  <c:v>93.56312292358804</c:v>
                </c:pt>
                <c:pt idx="21">
                  <c:v>96.566998892580287</c:v>
                </c:pt>
                <c:pt idx="22">
                  <c:v>95.279623477297889</c:v>
                </c:pt>
                <c:pt idx="23">
                  <c:v>92.178848283499448</c:v>
                </c:pt>
                <c:pt idx="24">
                  <c:v>90.310077519379846</c:v>
                </c:pt>
              </c:numCache>
            </c:numRef>
          </c:val>
          <c:smooth val="0"/>
          <c:extLst>
            <c:ext xmlns:c16="http://schemas.microsoft.com/office/drawing/2014/chart" uri="{C3380CC4-5D6E-409C-BE32-E72D297353CC}">
              <c16:uniqueId val="{00000002-4099-4381-A130-B4C1661E58F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099-4381-A130-B4C1661E58FD}"/>
                </c:ext>
              </c:extLst>
            </c:dLbl>
            <c:dLbl>
              <c:idx val="1"/>
              <c:delete val="1"/>
              <c:extLst>
                <c:ext xmlns:c15="http://schemas.microsoft.com/office/drawing/2012/chart" uri="{CE6537A1-D6FC-4f65-9D91-7224C49458BB}"/>
                <c:ext xmlns:c16="http://schemas.microsoft.com/office/drawing/2014/chart" uri="{C3380CC4-5D6E-409C-BE32-E72D297353CC}">
                  <c16:uniqueId val="{00000004-4099-4381-A130-B4C1661E58FD}"/>
                </c:ext>
              </c:extLst>
            </c:dLbl>
            <c:dLbl>
              <c:idx val="2"/>
              <c:delete val="1"/>
              <c:extLst>
                <c:ext xmlns:c15="http://schemas.microsoft.com/office/drawing/2012/chart" uri="{CE6537A1-D6FC-4f65-9D91-7224C49458BB}"/>
                <c:ext xmlns:c16="http://schemas.microsoft.com/office/drawing/2014/chart" uri="{C3380CC4-5D6E-409C-BE32-E72D297353CC}">
                  <c16:uniqueId val="{00000005-4099-4381-A130-B4C1661E58FD}"/>
                </c:ext>
              </c:extLst>
            </c:dLbl>
            <c:dLbl>
              <c:idx val="3"/>
              <c:delete val="1"/>
              <c:extLst>
                <c:ext xmlns:c15="http://schemas.microsoft.com/office/drawing/2012/chart" uri="{CE6537A1-D6FC-4f65-9D91-7224C49458BB}"/>
                <c:ext xmlns:c16="http://schemas.microsoft.com/office/drawing/2014/chart" uri="{C3380CC4-5D6E-409C-BE32-E72D297353CC}">
                  <c16:uniqueId val="{00000006-4099-4381-A130-B4C1661E58FD}"/>
                </c:ext>
              </c:extLst>
            </c:dLbl>
            <c:dLbl>
              <c:idx val="4"/>
              <c:delete val="1"/>
              <c:extLst>
                <c:ext xmlns:c15="http://schemas.microsoft.com/office/drawing/2012/chart" uri="{CE6537A1-D6FC-4f65-9D91-7224C49458BB}"/>
                <c:ext xmlns:c16="http://schemas.microsoft.com/office/drawing/2014/chart" uri="{C3380CC4-5D6E-409C-BE32-E72D297353CC}">
                  <c16:uniqueId val="{00000007-4099-4381-A130-B4C1661E58FD}"/>
                </c:ext>
              </c:extLst>
            </c:dLbl>
            <c:dLbl>
              <c:idx val="5"/>
              <c:delete val="1"/>
              <c:extLst>
                <c:ext xmlns:c15="http://schemas.microsoft.com/office/drawing/2012/chart" uri="{CE6537A1-D6FC-4f65-9D91-7224C49458BB}"/>
                <c:ext xmlns:c16="http://schemas.microsoft.com/office/drawing/2014/chart" uri="{C3380CC4-5D6E-409C-BE32-E72D297353CC}">
                  <c16:uniqueId val="{00000008-4099-4381-A130-B4C1661E58FD}"/>
                </c:ext>
              </c:extLst>
            </c:dLbl>
            <c:dLbl>
              <c:idx val="6"/>
              <c:delete val="1"/>
              <c:extLst>
                <c:ext xmlns:c15="http://schemas.microsoft.com/office/drawing/2012/chart" uri="{CE6537A1-D6FC-4f65-9D91-7224C49458BB}"/>
                <c:ext xmlns:c16="http://schemas.microsoft.com/office/drawing/2014/chart" uri="{C3380CC4-5D6E-409C-BE32-E72D297353CC}">
                  <c16:uniqueId val="{00000009-4099-4381-A130-B4C1661E58FD}"/>
                </c:ext>
              </c:extLst>
            </c:dLbl>
            <c:dLbl>
              <c:idx val="7"/>
              <c:delete val="1"/>
              <c:extLst>
                <c:ext xmlns:c15="http://schemas.microsoft.com/office/drawing/2012/chart" uri="{CE6537A1-D6FC-4f65-9D91-7224C49458BB}"/>
                <c:ext xmlns:c16="http://schemas.microsoft.com/office/drawing/2014/chart" uri="{C3380CC4-5D6E-409C-BE32-E72D297353CC}">
                  <c16:uniqueId val="{0000000A-4099-4381-A130-B4C1661E58FD}"/>
                </c:ext>
              </c:extLst>
            </c:dLbl>
            <c:dLbl>
              <c:idx val="8"/>
              <c:delete val="1"/>
              <c:extLst>
                <c:ext xmlns:c15="http://schemas.microsoft.com/office/drawing/2012/chart" uri="{CE6537A1-D6FC-4f65-9D91-7224C49458BB}"/>
                <c:ext xmlns:c16="http://schemas.microsoft.com/office/drawing/2014/chart" uri="{C3380CC4-5D6E-409C-BE32-E72D297353CC}">
                  <c16:uniqueId val="{0000000B-4099-4381-A130-B4C1661E58FD}"/>
                </c:ext>
              </c:extLst>
            </c:dLbl>
            <c:dLbl>
              <c:idx val="9"/>
              <c:delete val="1"/>
              <c:extLst>
                <c:ext xmlns:c15="http://schemas.microsoft.com/office/drawing/2012/chart" uri="{CE6537A1-D6FC-4f65-9D91-7224C49458BB}"/>
                <c:ext xmlns:c16="http://schemas.microsoft.com/office/drawing/2014/chart" uri="{C3380CC4-5D6E-409C-BE32-E72D297353CC}">
                  <c16:uniqueId val="{0000000C-4099-4381-A130-B4C1661E58FD}"/>
                </c:ext>
              </c:extLst>
            </c:dLbl>
            <c:dLbl>
              <c:idx val="10"/>
              <c:delete val="1"/>
              <c:extLst>
                <c:ext xmlns:c15="http://schemas.microsoft.com/office/drawing/2012/chart" uri="{CE6537A1-D6FC-4f65-9D91-7224C49458BB}"/>
                <c:ext xmlns:c16="http://schemas.microsoft.com/office/drawing/2014/chart" uri="{C3380CC4-5D6E-409C-BE32-E72D297353CC}">
                  <c16:uniqueId val="{0000000D-4099-4381-A130-B4C1661E58FD}"/>
                </c:ext>
              </c:extLst>
            </c:dLbl>
            <c:dLbl>
              <c:idx val="11"/>
              <c:delete val="1"/>
              <c:extLst>
                <c:ext xmlns:c15="http://schemas.microsoft.com/office/drawing/2012/chart" uri="{CE6537A1-D6FC-4f65-9D91-7224C49458BB}"/>
                <c:ext xmlns:c16="http://schemas.microsoft.com/office/drawing/2014/chart" uri="{C3380CC4-5D6E-409C-BE32-E72D297353CC}">
                  <c16:uniqueId val="{0000000E-4099-4381-A130-B4C1661E58FD}"/>
                </c:ext>
              </c:extLst>
            </c:dLbl>
            <c:dLbl>
              <c:idx val="12"/>
              <c:delete val="1"/>
              <c:extLst>
                <c:ext xmlns:c15="http://schemas.microsoft.com/office/drawing/2012/chart" uri="{CE6537A1-D6FC-4f65-9D91-7224C49458BB}"/>
                <c:ext xmlns:c16="http://schemas.microsoft.com/office/drawing/2014/chart" uri="{C3380CC4-5D6E-409C-BE32-E72D297353CC}">
                  <c16:uniqueId val="{0000000F-4099-4381-A130-B4C1661E58F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099-4381-A130-B4C1661E58FD}"/>
                </c:ext>
              </c:extLst>
            </c:dLbl>
            <c:dLbl>
              <c:idx val="14"/>
              <c:delete val="1"/>
              <c:extLst>
                <c:ext xmlns:c15="http://schemas.microsoft.com/office/drawing/2012/chart" uri="{CE6537A1-D6FC-4f65-9D91-7224C49458BB}"/>
                <c:ext xmlns:c16="http://schemas.microsoft.com/office/drawing/2014/chart" uri="{C3380CC4-5D6E-409C-BE32-E72D297353CC}">
                  <c16:uniqueId val="{00000011-4099-4381-A130-B4C1661E58FD}"/>
                </c:ext>
              </c:extLst>
            </c:dLbl>
            <c:dLbl>
              <c:idx val="15"/>
              <c:delete val="1"/>
              <c:extLst>
                <c:ext xmlns:c15="http://schemas.microsoft.com/office/drawing/2012/chart" uri="{CE6537A1-D6FC-4f65-9D91-7224C49458BB}"/>
                <c:ext xmlns:c16="http://schemas.microsoft.com/office/drawing/2014/chart" uri="{C3380CC4-5D6E-409C-BE32-E72D297353CC}">
                  <c16:uniqueId val="{00000012-4099-4381-A130-B4C1661E58FD}"/>
                </c:ext>
              </c:extLst>
            </c:dLbl>
            <c:dLbl>
              <c:idx val="16"/>
              <c:delete val="1"/>
              <c:extLst>
                <c:ext xmlns:c15="http://schemas.microsoft.com/office/drawing/2012/chart" uri="{CE6537A1-D6FC-4f65-9D91-7224C49458BB}"/>
                <c:ext xmlns:c16="http://schemas.microsoft.com/office/drawing/2014/chart" uri="{C3380CC4-5D6E-409C-BE32-E72D297353CC}">
                  <c16:uniqueId val="{00000013-4099-4381-A130-B4C1661E58FD}"/>
                </c:ext>
              </c:extLst>
            </c:dLbl>
            <c:dLbl>
              <c:idx val="17"/>
              <c:delete val="1"/>
              <c:extLst>
                <c:ext xmlns:c15="http://schemas.microsoft.com/office/drawing/2012/chart" uri="{CE6537A1-D6FC-4f65-9D91-7224C49458BB}"/>
                <c:ext xmlns:c16="http://schemas.microsoft.com/office/drawing/2014/chart" uri="{C3380CC4-5D6E-409C-BE32-E72D297353CC}">
                  <c16:uniqueId val="{00000014-4099-4381-A130-B4C1661E58FD}"/>
                </c:ext>
              </c:extLst>
            </c:dLbl>
            <c:dLbl>
              <c:idx val="18"/>
              <c:delete val="1"/>
              <c:extLst>
                <c:ext xmlns:c15="http://schemas.microsoft.com/office/drawing/2012/chart" uri="{CE6537A1-D6FC-4f65-9D91-7224C49458BB}"/>
                <c:ext xmlns:c16="http://schemas.microsoft.com/office/drawing/2014/chart" uri="{C3380CC4-5D6E-409C-BE32-E72D297353CC}">
                  <c16:uniqueId val="{00000015-4099-4381-A130-B4C1661E58FD}"/>
                </c:ext>
              </c:extLst>
            </c:dLbl>
            <c:dLbl>
              <c:idx val="19"/>
              <c:delete val="1"/>
              <c:extLst>
                <c:ext xmlns:c15="http://schemas.microsoft.com/office/drawing/2012/chart" uri="{CE6537A1-D6FC-4f65-9D91-7224C49458BB}"/>
                <c:ext xmlns:c16="http://schemas.microsoft.com/office/drawing/2014/chart" uri="{C3380CC4-5D6E-409C-BE32-E72D297353CC}">
                  <c16:uniqueId val="{00000016-4099-4381-A130-B4C1661E58FD}"/>
                </c:ext>
              </c:extLst>
            </c:dLbl>
            <c:dLbl>
              <c:idx val="20"/>
              <c:delete val="1"/>
              <c:extLst>
                <c:ext xmlns:c15="http://schemas.microsoft.com/office/drawing/2012/chart" uri="{CE6537A1-D6FC-4f65-9D91-7224C49458BB}"/>
                <c:ext xmlns:c16="http://schemas.microsoft.com/office/drawing/2014/chart" uri="{C3380CC4-5D6E-409C-BE32-E72D297353CC}">
                  <c16:uniqueId val="{00000017-4099-4381-A130-B4C1661E58FD}"/>
                </c:ext>
              </c:extLst>
            </c:dLbl>
            <c:dLbl>
              <c:idx val="21"/>
              <c:delete val="1"/>
              <c:extLst>
                <c:ext xmlns:c15="http://schemas.microsoft.com/office/drawing/2012/chart" uri="{CE6537A1-D6FC-4f65-9D91-7224C49458BB}"/>
                <c:ext xmlns:c16="http://schemas.microsoft.com/office/drawing/2014/chart" uri="{C3380CC4-5D6E-409C-BE32-E72D297353CC}">
                  <c16:uniqueId val="{00000018-4099-4381-A130-B4C1661E58FD}"/>
                </c:ext>
              </c:extLst>
            </c:dLbl>
            <c:dLbl>
              <c:idx val="22"/>
              <c:delete val="1"/>
              <c:extLst>
                <c:ext xmlns:c15="http://schemas.microsoft.com/office/drawing/2012/chart" uri="{CE6537A1-D6FC-4f65-9D91-7224C49458BB}"/>
                <c:ext xmlns:c16="http://schemas.microsoft.com/office/drawing/2014/chart" uri="{C3380CC4-5D6E-409C-BE32-E72D297353CC}">
                  <c16:uniqueId val="{00000019-4099-4381-A130-B4C1661E58FD}"/>
                </c:ext>
              </c:extLst>
            </c:dLbl>
            <c:dLbl>
              <c:idx val="23"/>
              <c:delete val="1"/>
              <c:extLst>
                <c:ext xmlns:c15="http://schemas.microsoft.com/office/drawing/2012/chart" uri="{CE6537A1-D6FC-4f65-9D91-7224C49458BB}"/>
                <c:ext xmlns:c16="http://schemas.microsoft.com/office/drawing/2014/chart" uri="{C3380CC4-5D6E-409C-BE32-E72D297353CC}">
                  <c16:uniqueId val="{0000001A-4099-4381-A130-B4C1661E58FD}"/>
                </c:ext>
              </c:extLst>
            </c:dLbl>
            <c:dLbl>
              <c:idx val="24"/>
              <c:delete val="1"/>
              <c:extLst>
                <c:ext xmlns:c15="http://schemas.microsoft.com/office/drawing/2012/chart" uri="{CE6537A1-D6FC-4f65-9D91-7224C49458BB}"/>
                <c:ext xmlns:c16="http://schemas.microsoft.com/office/drawing/2014/chart" uri="{C3380CC4-5D6E-409C-BE32-E72D297353CC}">
                  <c16:uniqueId val="{0000001B-4099-4381-A130-B4C1661E58F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099-4381-A130-B4C1661E58F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Plön (01057)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69" t="s">
        <v>226</v>
      </c>
      <c r="B3" s="569"/>
      <c r="C3" s="569"/>
      <c r="D3" s="569"/>
      <c r="E3" s="569"/>
      <c r="F3" s="569"/>
      <c r="G3" s="569"/>
      <c r="H3" s="569"/>
      <c r="I3" s="569"/>
      <c r="J3" s="569"/>
      <c r="K3" s="569"/>
    </row>
    <row r="4" spans="1:255" s="94" customFormat="1" ht="12" customHeight="1" x14ac:dyDescent="0.2">
      <c r="A4" s="570" t="s">
        <v>92</v>
      </c>
      <c r="B4" s="570"/>
      <c r="C4" s="570"/>
      <c r="D4" s="570"/>
      <c r="E4" s="570"/>
      <c r="F4" s="570"/>
      <c r="G4" s="570"/>
      <c r="H4" s="570"/>
      <c r="I4" s="570"/>
      <c r="J4" s="570"/>
      <c r="K4" s="570"/>
    </row>
    <row r="5" spans="1:255" s="94" customFormat="1" ht="12" customHeight="1" x14ac:dyDescent="0.2">
      <c r="A5" s="571" t="s">
        <v>57</v>
      </c>
      <c r="B5" s="571"/>
      <c r="C5" s="571"/>
      <c r="D5" s="571"/>
      <c r="E5" s="571"/>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6" t="s">
        <v>227</v>
      </c>
      <c r="B7" s="575"/>
      <c r="C7" s="575"/>
      <c r="D7" s="580" t="s">
        <v>94</v>
      </c>
      <c r="E7" s="583" t="s">
        <v>179</v>
      </c>
      <c r="F7" s="584"/>
      <c r="G7" s="584"/>
      <c r="H7" s="584"/>
      <c r="I7" s="585"/>
      <c r="J7" s="586" t="s">
        <v>180</v>
      </c>
      <c r="K7" s="587"/>
      <c r="L7" s="96"/>
      <c r="M7" s="96"/>
      <c r="N7" s="96"/>
    </row>
    <row r="8" spans="1:255" ht="21.75" customHeight="1" x14ac:dyDescent="0.2">
      <c r="A8" s="576"/>
      <c r="B8" s="577"/>
      <c r="C8" s="577"/>
      <c r="D8" s="581"/>
      <c r="E8" s="590" t="s">
        <v>97</v>
      </c>
      <c r="F8" s="590" t="s">
        <v>98</v>
      </c>
      <c r="G8" s="590" t="s">
        <v>99</v>
      </c>
      <c r="H8" s="590" t="s">
        <v>100</v>
      </c>
      <c r="I8" s="590" t="s">
        <v>101</v>
      </c>
      <c r="J8" s="588"/>
      <c r="K8" s="589"/>
    </row>
    <row r="9" spans="1:255" ht="12" customHeight="1" x14ac:dyDescent="0.2">
      <c r="A9" s="576"/>
      <c r="B9" s="577"/>
      <c r="C9" s="577"/>
      <c r="D9" s="581"/>
      <c r="E9" s="591"/>
      <c r="F9" s="591"/>
      <c r="G9" s="591"/>
      <c r="H9" s="591"/>
      <c r="I9" s="591"/>
      <c r="J9" s="98" t="s">
        <v>102</v>
      </c>
      <c r="K9" s="99" t="s">
        <v>103</v>
      </c>
    </row>
    <row r="10" spans="1:255" ht="12" customHeight="1" x14ac:dyDescent="0.2">
      <c r="A10" s="578"/>
      <c r="B10" s="579"/>
      <c r="C10" s="579"/>
      <c r="D10" s="582"/>
      <c r="E10" s="100">
        <v>1</v>
      </c>
      <c r="F10" s="100">
        <v>2</v>
      </c>
      <c r="G10" s="100">
        <v>3</v>
      </c>
      <c r="H10" s="100">
        <v>4</v>
      </c>
      <c r="I10" s="100">
        <v>5</v>
      </c>
      <c r="J10" s="100">
        <v>6</v>
      </c>
      <c r="K10" s="100">
        <v>7</v>
      </c>
    </row>
    <row r="11" spans="1:255" ht="12" customHeight="1" x14ac:dyDescent="0.2">
      <c r="A11" s="297" t="s">
        <v>104</v>
      </c>
      <c r="B11" s="298"/>
      <c r="C11" s="299"/>
      <c r="D11" s="262">
        <v>100</v>
      </c>
      <c r="E11" s="237">
        <v>27685</v>
      </c>
      <c r="F11" s="238">
        <v>28016</v>
      </c>
      <c r="G11" s="238">
        <v>28306</v>
      </c>
      <c r="H11" s="238">
        <v>27954</v>
      </c>
      <c r="I11" s="265">
        <v>27382</v>
      </c>
      <c r="J11" s="263">
        <v>303</v>
      </c>
      <c r="K11" s="266">
        <v>1.1065663574611058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18.959725483113598</v>
      </c>
      <c r="E13" s="115">
        <v>5249</v>
      </c>
      <c r="F13" s="114">
        <v>5309</v>
      </c>
      <c r="G13" s="114">
        <v>5358</v>
      </c>
      <c r="H13" s="114">
        <v>5329</v>
      </c>
      <c r="I13" s="140">
        <v>5098</v>
      </c>
      <c r="J13" s="115">
        <v>151</v>
      </c>
      <c r="K13" s="116">
        <v>2.9619458611220084</v>
      </c>
    </row>
    <row r="14" spans="1:255" ht="14.1" customHeight="1" x14ac:dyDescent="0.2">
      <c r="A14" s="306" t="s">
        <v>230</v>
      </c>
      <c r="B14" s="307"/>
      <c r="C14" s="308"/>
      <c r="D14" s="113">
        <v>61.545963518150621</v>
      </c>
      <c r="E14" s="115">
        <v>17039</v>
      </c>
      <c r="F14" s="114">
        <v>17302</v>
      </c>
      <c r="G14" s="114">
        <v>17592</v>
      </c>
      <c r="H14" s="114">
        <v>17389</v>
      </c>
      <c r="I14" s="140">
        <v>17087</v>
      </c>
      <c r="J14" s="115">
        <v>-48</v>
      </c>
      <c r="K14" s="116">
        <v>-0.28091531573711009</v>
      </c>
    </row>
    <row r="15" spans="1:255" ht="14.1" customHeight="1" x14ac:dyDescent="0.2">
      <c r="A15" s="306" t="s">
        <v>231</v>
      </c>
      <c r="B15" s="307"/>
      <c r="C15" s="308"/>
      <c r="D15" s="113">
        <v>8.4124977424598164</v>
      </c>
      <c r="E15" s="115">
        <v>2329</v>
      </c>
      <c r="F15" s="114">
        <v>2339</v>
      </c>
      <c r="G15" s="114">
        <v>2321</v>
      </c>
      <c r="H15" s="114">
        <v>2252</v>
      </c>
      <c r="I15" s="140">
        <v>2268</v>
      </c>
      <c r="J15" s="115">
        <v>61</v>
      </c>
      <c r="K15" s="116">
        <v>2.6895943562610229</v>
      </c>
    </row>
    <row r="16" spans="1:255" ht="14.1" customHeight="1" x14ac:dyDescent="0.2">
      <c r="A16" s="306" t="s">
        <v>232</v>
      </c>
      <c r="B16" s="307"/>
      <c r="C16" s="308"/>
      <c r="D16" s="113">
        <v>9.3660827162723503</v>
      </c>
      <c r="E16" s="115">
        <v>2593</v>
      </c>
      <c r="F16" s="114">
        <v>2590</v>
      </c>
      <c r="G16" s="114">
        <v>2559</v>
      </c>
      <c r="H16" s="114">
        <v>2516</v>
      </c>
      <c r="I16" s="140">
        <v>2461</v>
      </c>
      <c r="J16" s="115">
        <v>132</v>
      </c>
      <c r="K16" s="116">
        <v>5.3636733035351485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2.6693155138161457</v>
      </c>
      <c r="E18" s="115">
        <v>739</v>
      </c>
      <c r="F18" s="114">
        <v>844</v>
      </c>
      <c r="G18" s="114">
        <v>816</v>
      </c>
      <c r="H18" s="114">
        <v>817</v>
      </c>
      <c r="I18" s="140">
        <v>822</v>
      </c>
      <c r="J18" s="115">
        <v>-83</v>
      </c>
      <c r="K18" s="116">
        <v>-10.097323600973237</v>
      </c>
    </row>
    <row r="19" spans="1:255" ht="14.1" customHeight="1" x14ac:dyDescent="0.2">
      <c r="A19" s="306" t="s">
        <v>235</v>
      </c>
      <c r="B19" s="307" t="s">
        <v>236</v>
      </c>
      <c r="C19" s="308"/>
      <c r="D19" s="113">
        <v>1.86021311179339</v>
      </c>
      <c r="E19" s="115">
        <v>515</v>
      </c>
      <c r="F19" s="114">
        <v>618</v>
      </c>
      <c r="G19" s="114">
        <v>576</v>
      </c>
      <c r="H19" s="114">
        <v>573</v>
      </c>
      <c r="I19" s="140">
        <v>570</v>
      </c>
      <c r="J19" s="115">
        <v>-55</v>
      </c>
      <c r="K19" s="116">
        <v>-9.6491228070175445</v>
      </c>
    </row>
    <row r="20" spans="1:255" ht="14.1" customHeight="1" x14ac:dyDescent="0.2">
      <c r="A20" s="306">
        <v>12</v>
      </c>
      <c r="B20" s="307" t="s">
        <v>237</v>
      </c>
      <c r="C20" s="308"/>
      <c r="D20" s="113">
        <v>1.8132562759617121</v>
      </c>
      <c r="E20" s="115">
        <v>502</v>
      </c>
      <c r="F20" s="114">
        <v>500</v>
      </c>
      <c r="G20" s="114">
        <v>541</v>
      </c>
      <c r="H20" s="114">
        <v>526</v>
      </c>
      <c r="I20" s="140">
        <v>496</v>
      </c>
      <c r="J20" s="115">
        <v>6</v>
      </c>
      <c r="K20" s="116">
        <v>1.2096774193548387</v>
      </c>
    </row>
    <row r="21" spans="1:255" ht="14.1" customHeight="1" x14ac:dyDescent="0.2">
      <c r="A21" s="306">
        <v>21</v>
      </c>
      <c r="B21" s="307" t="s">
        <v>238</v>
      </c>
      <c r="C21" s="308"/>
      <c r="D21" s="113">
        <v>0.19143940762145567</v>
      </c>
      <c r="E21" s="115">
        <v>53</v>
      </c>
      <c r="F21" s="114">
        <v>49</v>
      </c>
      <c r="G21" s="114">
        <v>48</v>
      </c>
      <c r="H21" s="114">
        <v>49</v>
      </c>
      <c r="I21" s="140">
        <v>44</v>
      </c>
      <c r="J21" s="115">
        <v>9</v>
      </c>
      <c r="K21" s="116">
        <v>20.454545454545453</v>
      </c>
    </row>
    <row r="22" spans="1:255" ht="14.1" customHeight="1" x14ac:dyDescent="0.2">
      <c r="A22" s="306">
        <v>22</v>
      </c>
      <c r="B22" s="307" t="s">
        <v>239</v>
      </c>
      <c r="C22" s="308"/>
      <c r="D22" s="113">
        <v>1.5026187466136898</v>
      </c>
      <c r="E22" s="115">
        <v>416</v>
      </c>
      <c r="F22" s="114">
        <v>439</v>
      </c>
      <c r="G22" s="114">
        <v>448</v>
      </c>
      <c r="H22" s="114">
        <v>430</v>
      </c>
      <c r="I22" s="140">
        <v>423</v>
      </c>
      <c r="J22" s="115">
        <v>-7</v>
      </c>
      <c r="K22" s="116">
        <v>-1.6548463356973995</v>
      </c>
    </row>
    <row r="23" spans="1:255" ht="14.1" customHeight="1" x14ac:dyDescent="0.2">
      <c r="A23" s="306">
        <v>23</v>
      </c>
      <c r="B23" s="307" t="s">
        <v>240</v>
      </c>
      <c r="C23" s="308"/>
      <c r="D23" s="113">
        <v>1.5423514538558787</v>
      </c>
      <c r="E23" s="115">
        <v>427</v>
      </c>
      <c r="F23" s="114">
        <v>404</v>
      </c>
      <c r="G23" s="114">
        <v>408</v>
      </c>
      <c r="H23" s="114">
        <v>399</v>
      </c>
      <c r="I23" s="140">
        <v>381</v>
      </c>
      <c r="J23" s="115">
        <v>46</v>
      </c>
      <c r="K23" s="116">
        <v>12.073490813648293</v>
      </c>
    </row>
    <row r="24" spans="1:255" ht="14.1" customHeight="1" x14ac:dyDescent="0.2">
      <c r="A24" s="306">
        <v>24</v>
      </c>
      <c r="B24" s="307" t="s">
        <v>241</v>
      </c>
      <c r="C24" s="308"/>
      <c r="D24" s="113">
        <v>2.1780747697309013</v>
      </c>
      <c r="E24" s="115">
        <v>603</v>
      </c>
      <c r="F24" s="114">
        <v>597</v>
      </c>
      <c r="G24" s="114">
        <v>607</v>
      </c>
      <c r="H24" s="114">
        <v>615</v>
      </c>
      <c r="I24" s="140">
        <v>619</v>
      </c>
      <c r="J24" s="115">
        <v>-16</v>
      </c>
      <c r="K24" s="116">
        <v>-2.5848142164781907</v>
      </c>
    </row>
    <row r="25" spans="1:255" ht="14.1" customHeight="1" x14ac:dyDescent="0.2">
      <c r="A25" s="306">
        <v>25</v>
      </c>
      <c r="B25" s="307" t="s">
        <v>242</v>
      </c>
      <c r="C25" s="308"/>
      <c r="D25" s="113">
        <v>3.7926675094816686</v>
      </c>
      <c r="E25" s="115">
        <v>1050</v>
      </c>
      <c r="F25" s="114">
        <v>1058</v>
      </c>
      <c r="G25" s="114">
        <v>1061</v>
      </c>
      <c r="H25" s="114">
        <v>1044</v>
      </c>
      <c r="I25" s="140">
        <v>1031</v>
      </c>
      <c r="J25" s="115">
        <v>19</v>
      </c>
      <c r="K25" s="116">
        <v>1.8428709990300678</v>
      </c>
    </row>
    <row r="26" spans="1:255" ht="14.1" customHeight="1" x14ac:dyDescent="0.2">
      <c r="A26" s="306">
        <v>26</v>
      </c>
      <c r="B26" s="307" t="s">
        <v>243</v>
      </c>
      <c r="C26" s="308"/>
      <c r="D26" s="113">
        <v>2.7849015712479681</v>
      </c>
      <c r="E26" s="115">
        <v>771</v>
      </c>
      <c r="F26" s="114">
        <v>783</v>
      </c>
      <c r="G26" s="114">
        <v>795</v>
      </c>
      <c r="H26" s="114">
        <v>771</v>
      </c>
      <c r="I26" s="140">
        <v>786</v>
      </c>
      <c r="J26" s="115">
        <v>-15</v>
      </c>
      <c r="K26" s="116">
        <v>-1.9083969465648856</v>
      </c>
    </row>
    <row r="27" spans="1:255" ht="14.1" customHeight="1" x14ac:dyDescent="0.2">
      <c r="A27" s="306">
        <v>27</v>
      </c>
      <c r="B27" s="307" t="s">
        <v>244</v>
      </c>
      <c r="C27" s="308"/>
      <c r="D27" s="113">
        <v>1.5062308109084341</v>
      </c>
      <c r="E27" s="115">
        <v>417</v>
      </c>
      <c r="F27" s="114">
        <v>434</v>
      </c>
      <c r="G27" s="114">
        <v>442</v>
      </c>
      <c r="H27" s="114">
        <v>442</v>
      </c>
      <c r="I27" s="140">
        <v>430</v>
      </c>
      <c r="J27" s="115">
        <v>-13</v>
      </c>
      <c r="K27" s="116">
        <v>-3.0232558139534884</v>
      </c>
    </row>
    <row r="28" spans="1:255" ht="14.1" customHeight="1" x14ac:dyDescent="0.2">
      <c r="A28" s="306">
        <v>28</v>
      </c>
      <c r="B28" s="307" t="s">
        <v>245</v>
      </c>
      <c r="C28" s="308"/>
      <c r="D28" s="113">
        <v>0.26729275781108902</v>
      </c>
      <c r="E28" s="115">
        <v>74</v>
      </c>
      <c r="F28" s="114">
        <v>73</v>
      </c>
      <c r="G28" s="114">
        <v>72</v>
      </c>
      <c r="H28" s="114">
        <v>70</v>
      </c>
      <c r="I28" s="140">
        <v>72</v>
      </c>
      <c r="J28" s="115">
        <v>2</v>
      </c>
      <c r="K28" s="116">
        <v>2.7777777777777777</v>
      </c>
    </row>
    <row r="29" spans="1:255" ht="14.1" customHeight="1" x14ac:dyDescent="0.2">
      <c r="A29" s="306">
        <v>29</v>
      </c>
      <c r="B29" s="307" t="s">
        <v>246</v>
      </c>
      <c r="C29" s="308"/>
      <c r="D29" s="113">
        <v>3.8287881524291132</v>
      </c>
      <c r="E29" s="115">
        <v>1060</v>
      </c>
      <c r="F29" s="114">
        <v>1090</v>
      </c>
      <c r="G29" s="114">
        <v>1127</v>
      </c>
      <c r="H29" s="114">
        <v>1155</v>
      </c>
      <c r="I29" s="140">
        <v>1078</v>
      </c>
      <c r="J29" s="115">
        <v>-18</v>
      </c>
      <c r="K29" s="116">
        <v>-1.6697588126159555</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2.7162723496478236</v>
      </c>
      <c r="E31" s="115">
        <v>752</v>
      </c>
      <c r="F31" s="114">
        <v>774</v>
      </c>
      <c r="G31" s="114">
        <v>812</v>
      </c>
      <c r="H31" s="114">
        <v>839</v>
      </c>
      <c r="I31" s="140">
        <v>774</v>
      </c>
      <c r="J31" s="115">
        <v>-22</v>
      </c>
      <c r="K31" s="116">
        <v>-2.842377260981912</v>
      </c>
    </row>
    <row r="32" spans="1:255" ht="14.1" customHeight="1" x14ac:dyDescent="0.2">
      <c r="A32" s="306">
        <v>31</v>
      </c>
      <c r="B32" s="307" t="s">
        <v>251</v>
      </c>
      <c r="C32" s="308"/>
      <c r="D32" s="113">
        <v>0.60682680151706703</v>
      </c>
      <c r="E32" s="115">
        <v>168</v>
      </c>
      <c r="F32" s="114">
        <v>170</v>
      </c>
      <c r="G32" s="114">
        <v>178</v>
      </c>
      <c r="H32" s="114">
        <v>171</v>
      </c>
      <c r="I32" s="140">
        <v>164</v>
      </c>
      <c r="J32" s="115">
        <v>4</v>
      </c>
      <c r="K32" s="116">
        <v>2.4390243902439024</v>
      </c>
    </row>
    <row r="33" spans="1:11" ht="14.1" customHeight="1" x14ac:dyDescent="0.2">
      <c r="A33" s="306">
        <v>32</v>
      </c>
      <c r="B33" s="307" t="s">
        <v>252</v>
      </c>
      <c r="C33" s="308"/>
      <c r="D33" s="113">
        <v>3.7601589308289687</v>
      </c>
      <c r="E33" s="115">
        <v>1041</v>
      </c>
      <c r="F33" s="114">
        <v>1035</v>
      </c>
      <c r="G33" s="114">
        <v>1059</v>
      </c>
      <c r="H33" s="114">
        <v>1035</v>
      </c>
      <c r="I33" s="140">
        <v>986</v>
      </c>
      <c r="J33" s="115">
        <v>55</v>
      </c>
      <c r="K33" s="116">
        <v>5.5780933062880322</v>
      </c>
    </row>
    <row r="34" spans="1:11" ht="14.1" customHeight="1" x14ac:dyDescent="0.2">
      <c r="A34" s="306">
        <v>33</v>
      </c>
      <c r="B34" s="307" t="s">
        <v>253</v>
      </c>
      <c r="C34" s="308"/>
      <c r="D34" s="113">
        <v>2.524832942026368</v>
      </c>
      <c r="E34" s="115">
        <v>699</v>
      </c>
      <c r="F34" s="114">
        <v>858</v>
      </c>
      <c r="G34" s="114">
        <v>897</v>
      </c>
      <c r="H34" s="114">
        <v>828</v>
      </c>
      <c r="I34" s="140">
        <v>823</v>
      </c>
      <c r="J34" s="115">
        <v>-124</v>
      </c>
      <c r="K34" s="116">
        <v>-15.066828675577156</v>
      </c>
    </row>
    <row r="35" spans="1:11" ht="14.1" customHeight="1" x14ac:dyDescent="0.2">
      <c r="A35" s="306">
        <v>34</v>
      </c>
      <c r="B35" s="307" t="s">
        <v>254</v>
      </c>
      <c r="C35" s="308"/>
      <c r="D35" s="113">
        <v>2.9040996929745351</v>
      </c>
      <c r="E35" s="115">
        <v>804</v>
      </c>
      <c r="F35" s="114">
        <v>799</v>
      </c>
      <c r="G35" s="114">
        <v>826</v>
      </c>
      <c r="H35" s="114">
        <v>870</v>
      </c>
      <c r="I35" s="140">
        <v>870</v>
      </c>
      <c r="J35" s="115">
        <v>-66</v>
      </c>
      <c r="K35" s="116">
        <v>-7.5862068965517242</v>
      </c>
    </row>
    <row r="36" spans="1:11" ht="14.1" customHeight="1" x14ac:dyDescent="0.2">
      <c r="A36" s="306">
        <v>41</v>
      </c>
      <c r="B36" s="307" t="s">
        <v>255</v>
      </c>
      <c r="C36" s="308"/>
      <c r="D36" s="113">
        <v>0.82716272349647824</v>
      </c>
      <c r="E36" s="115">
        <v>229</v>
      </c>
      <c r="F36" s="114">
        <v>226</v>
      </c>
      <c r="G36" s="114">
        <v>229</v>
      </c>
      <c r="H36" s="114">
        <v>242</v>
      </c>
      <c r="I36" s="140">
        <v>243</v>
      </c>
      <c r="J36" s="115">
        <v>-14</v>
      </c>
      <c r="K36" s="116">
        <v>-5.761316872427984</v>
      </c>
    </row>
    <row r="37" spans="1:11" ht="14.1" customHeight="1" x14ac:dyDescent="0.2">
      <c r="A37" s="306">
        <v>42</v>
      </c>
      <c r="B37" s="307" t="s">
        <v>256</v>
      </c>
      <c r="C37" s="308"/>
      <c r="D37" s="113">
        <v>0.19866353621094454</v>
      </c>
      <c r="E37" s="115">
        <v>55</v>
      </c>
      <c r="F37" s="114">
        <v>55</v>
      </c>
      <c r="G37" s="114">
        <v>53</v>
      </c>
      <c r="H37" s="114">
        <v>53</v>
      </c>
      <c r="I37" s="140">
        <v>52</v>
      </c>
      <c r="J37" s="115">
        <v>3</v>
      </c>
      <c r="K37" s="116">
        <v>5.7692307692307692</v>
      </c>
    </row>
    <row r="38" spans="1:11" ht="14.1" customHeight="1" x14ac:dyDescent="0.2">
      <c r="A38" s="306">
        <v>43</v>
      </c>
      <c r="B38" s="307" t="s">
        <v>257</v>
      </c>
      <c r="C38" s="308"/>
      <c r="D38" s="113">
        <v>1.0186021311179339</v>
      </c>
      <c r="E38" s="115">
        <v>282</v>
      </c>
      <c r="F38" s="114">
        <v>289</v>
      </c>
      <c r="G38" s="114">
        <v>278</v>
      </c>
      <c r="H38" s="114">
        <v>269</v>
      </c>
      <c r="I38" s="140">
        <v>265</v>
      </c>
      <c r="J38" s="115">
        <v>17</v>
      </c>
      <c r="K38" s="116">
        <v>6.4150943396226419</v>
      </c>
    </row>
    <row r="39" spans="1:11" ht="14.1" customHeight="1" x14ac:dyDescent="0.2">
      <c r="A39" s="306">
        <v>51</v>
      </c>
      <c r="B39" s="307" t="s">
        <v>258</v>
      </c>
      <c r="C39" s="308"/>
      <c r="D39" s="113">
        <v>4.1033050388296912</v>
      </c>
      <c r="E39" s="115">
        <v>1136</v>
      </c>
      <c r="F39" s="114">
        <v>1116</v>
      </c>
      <c r="G39" s="114">
        <v>1130</v>
      </c>
      <c r="H39" s="114">
        <v>1023</v>
      </c>
      <c r="I39" s="140">
        <v>1006</v>
      </c>
      <c r="J39" s="115">
        <v>130</v>
      </c>
      <c r="K39" s="116">
        <v>12.922465208747514</v>
      </c>
    </row>
    <row r="40" spans="1:11" ht="14.1" customHeight="1" x14ac:dyDescent="0.2">
      <c r="A40" s="306" t="s">
        <v>259</v>
      </c>
      <c r="B40" s="307" t="s">
        <v>260</v>
      </c>
      <c r="C40" s="308"/>
      <c r="D40" s="113">
        <v>3.326711215459635</v>
      </c>
      <c r="E40" s="115">
        <v>921</v>
      </c>
      <c r="F40" s="114">
        <v>910</v>
      </c>
      <c r="G40" s="114">
        <v>918</v>
      </c>
      <c r="H40" s="114">
        <v>870</v>
      </c>
      <c r="I40" s="140">
        <v>863</v>
      </c>
      <c r="J40" s="115">
        <v>58</v>
      </c>
      <c r="K40" s="116">
        <v>6.7207415990730013</v>
      </c>
    </row>
    <row r="41" spans="1:11" ht="14.1" customHeight="1" x14ac:dyDescent="0.2">
      <c r="A41" s="306"/>
      <c r="B41" s="307" t="s">
        <v>261</v>
      </c>
      <c r="C41" s="308"/>
      <c r="D41" s="113">
        <v>2.2467039913310458</v>
      </c>
      <c r="E41" s="115">
        <v>622</v>
      </c>
      <c r="F41" s="114">
        <v>623</v>
      </c>
      <c r="G41" s="114">
        <v>626</v>
      </c>
      <c r="H41" s="114">
        <v>603</v>
      </c>
      <c r="I41" s="140">
        <v>595</v>
      </c>
      <c r="J41" s="115">
        <v>27</v>
      </c>
      <c r="K41" s="116">
        <v>4.53781512605042</v>
      </c>
    </row>
    <row r="42" spans="1:11" ht="14.1" customHeight="1" x14ac:dyDescent="0.2">
      <c r="A42" s="306">
        <v>52</v>
      </c>
      <c r="B42" s="307" t="s">
        <v>262</v>
      </c>
      <c r="C42" s="308"/>
      <c r="D42" s="113">
        <v>3.3230991511648909</v>
      </c>
      <c r="E42" s="115">
        <v>920</v>
      </c>
      <c r="F42" s="114">
        <v>921</v>
      </c>
      <c r="G42" s="114">
        <v>923</v>
      </c>
      <c r="H42" s="114">
        <v>894</v>
      </c>
      <c r="I42" s="140">
        <v>862</v>
      </c>
      <c r="J42" s="115">
        <v>58</v>
      </c>
      <c r="K42" s="116">
        <v>6.7285382830626448</v>
      </c>
    </row>
    <row r="43" spans="1:11" ht="14.1" customHeight="1" x14ac:dyDescent="0.2">
      <c r="A43" s="306" t="s">
        <v>263</v>
      </c>
      <c r="B43" s="307" t="s">
        <v>264</v>
      </c>
      <c r="C43" s="308"/>
      <c r="D43" s="113">
        <v>2.8932635000903018</v>
      </c>
      <c r="E43" s="115">
        <v>801</v>
      </c>
      <c r="F43" s="114">
        <v>802</v>
      </c>
      <c r="G43" s="114">
        <v>795</v>
      </c>
      <c r="H43" s="114">
        <v>771</v>
      </c>
      <c r="I43" s="140">
        <v>741</v>
      </c>
      <c r="J43" s="115">
        <v>60</v>
      </c>
      <c r="K43" s="116">
        <v>8.097165991902834</v>
      </c>
    </row>
    <row r="44" spans="1:11" ht="14.1" customHeight="1" x14ac:dyDescent="0.2">
      <c r="A44" s="306">
        <v>53</v>
      </c>
      <c r="B44" s="307" t="s">
        <v>265</v>
      </c>
      <c r="C44" s="308"/>
      <c r="D44" s="113">
        <v>0.46595629402203359</v>
      </c>
      <c r="E44" s="115">
        <v>129</v>
      </c>
      <c r="F44" s="114">
        <v>125</v>
      </c>
      <c r="G44" s="114">
        <v>131</v>
      </c>
      <c r="H44" s="114">
        <v>139</v>
      </c>
      <c r="I44" s="140">
        <v>143</v>
      </c>
      <c r="J44" s="115">
        <v>-14</v>
      </c>
      <c r="K44" s="116">
        <v>-9.79020979020979</v>
      </c>
    </row>
    <row r="45" spans="1:11" ht="14.1" customHeight="1" x14ac:dyDescent="0.2">
      <c r="A45" s="306" t="s">
        <v>266</v>
      </c>
      <c r="B45" s="307" t="s">
        <v>267</v>
      </c>
      <c r="C45" s="308"/>
      <c r="D45" s="113">
        <v>0.33230991511648905</v>
      </c>
      <c r="E45" s="115">
        <v>92</v>
      </c>
      <c r="F45" s="114">
        <v>91</v>
      </c>
      <c r="G45" s="114">
        <v>95</v>
      </c>
      <c r="H45" s="114">
        <v>102</v>
      </c>
      <c r="I45" s="140">
        <v>100</v>
      </c>
      <c r="J45" s="115">
        <v>-8</v>
      </c>
      <c r="K45" s="116">
        <v>-8</v>
      </c>
    </row>
    <row r="46" spans="1:11" ht="14.1" customHeight="1" x14ac:dyDescent="0.2">
      <c r="A46" s="306">
        <v>54</v>
      </c>
      <c r="B46" s="307" t="s">
        <v>268</v>
      </c>
      <c r="C46" s="308"/>
      <c r="D46" s="113">
        <v>3.6120642947444463</v>
      </c>
      <c r="E46" s="115">
        <v>1000</v>
      </c>
      <c r="F46" s="114">
        <v>987</v>
      </c>
      <c r="G46" s="114">
        <v>1039</v>
      </c>
      <c r="H46" s="114">
        <v>1057</v>
      </c>
      <c r="I46" s="140">
        <v>1022</v>
      </c>
      <c r="J46" s="115">
        <v>-22</v>
      </c>
      <c r="K46" s="116">
        <v>-2.152641878669276</v>
      </c>
    </row>
    <row r="47" spans="1:11" ht="14.1" customHeight="1" x14ac:dyDescent="0.2">
      <c r="A47" s="306">
        <v>61</v>
      </c>
      <c r="B47" s="307" t="s">
        <v>269</v>
      </c>
      <c r="C47" s="308"/>
      <c r="D47" s="113">
        <v>1.6290409969297452</v>
      </c>
      <c r="E47" s="115">
        <v>451</v>
      </c>
      <c r="F47" s="114">
        <v>440</v>
      </c>
      <c r="G47" s="114">
        <v>435</v>
      </c>
      <c r="H47" s="114">
        <v>435</v>
      </c>
      <c r="I47" s="140">
        <v>435</v>
      </c>
      <c r="J47" s="115">
        <v>16</v>
      </c>
      <c r="K47" s="116">
        <v>3.6781609195402298</v>
      </c>
    </row>
    <row r="48" spans="1:11" ht="14.1" customHeight="1" x14ac:dyDescent="0.2">
      <c r="A48" s="306">
        <v>62</v>
      </c>
      <c r="B48" s="307" t="s">
        <v>270</v>
      </c>
      <c r="C48" s="308"/>
      <c r="D48" s="113">
        <v>9.2902293660827162</v>
      </c>
      <c r="E48" s="115">
        <v>2572</v>
      </c>
      <c r="F48" s="114">
        <v>2580</v>
      </c>
      <c r="G48" s="114">
        <v>2681</v>
      </c>
      <c r="H48" s="114">
        <v>2681</v>
      </c>
      <c r="I48" s="140">
        <v>2593</v>
      </c>
      <c r="J48" s="115">
        <v>-21</v>
      </c>
      <c r="K48" s="116">
        <v>-0.80987273428461237</v>
      </c>
    </row>
    <row r="49" spans="1:11" ht="14.1" customHeight="1" x14ac:dyDescent="0.2">
      <c r="A49" s="306">
        <v>63</v>
      </c>
      <c r="B49" s="307" t="s">
        <v>271</v>
      </c>
      <c r="C49" s="308"/>
      <c r="D49" s="113">
        <v>3.1930648365540906</v>
      </c>
      <c r="E49" s="115">
        <v>884</v>
      </c>
      <c r="F49" s="114">
        <v>882</v>
      </c>
      <c r="G49" s="114">
        <v>975</v>
      </c>
      <c r="H49" s="114">
        <v>940</v>
      </c>
      <c r="I49" s="140">
        <v>813</v>
      </c>
      <c r="J49" s="115">
        <v>71</v>
      </c>
      <c r="K49" s="116">
        <v>8.7330873308733086</v>
      </c>
    </row>
    <row r="50" spans="1:11" ht="14.1" customHeight="1" x14ac:dyDescent="0.2">
      <c r="A50" s="306" t="s">
        <v>272</v>
      </c>
      <c r="B50" s="307" t="s">
        <v>273</v>
      </c>
      <c r="C50" s="308"/>
      <c r="D50" s="113">
        <v>0.80910240202275596</v>
      </c>
      <c r="E50" s="115">
        <v>224</v>
      </c>
      <c r="F50" s="114">
        <v>218</v>
      </c>
      <c r="G50" s="114">
        <v>231</v>
      </c>
      <c r="H50" s="114">
        <v>218</v>
      </c>
      <c r="I50" s="140">
        <v>188</v>
      </c>
      <c r="J50" s="115">
        <v>36</v>
      </c>
      <c r="K50" s="116">
        <v>19.148936170212767</v>
      </c>
    </row>
    <row r="51" spans="1:11" ht="14.1" customHeight="1" x14ac:dyDescent="0.2">
      <c r="A51" s="306" t="s">
        <v>274</v>
      </c>
      <c r="B51" s="307" t="s">
        <v>275</v>
      </c>
      <c r="C51" s="308"/>
      <c r="D51" s="113">
        <v>2.0155318764674011</v>
      </c>
      <c r="E51" s="115">
        <v>558</v>
      </c>
      <c r="F51" s="114">
        <v>565</v>
      </c>
      <c r="G51" s="114">
        <v>638</v>
      </c>
      <c r="H51" s="114">
        <v>625</v>
      </c>
      <c r="I51" s="140">
        <v>532</v>
      </c>
      <c r="J51" s="115">
        <v>26</v>
      </c>
      <c r="K51" s="116">
        <v>4.8872180451127818</v>
      </c>
    </row>
    <row r="52" spans="1:11" ht="14.1" customHeight="1" x14ac:dyDescent="0.2">
      <c r="A52" s="306">
        <v>71</v>
      </c>
      <c r="B52" s="307" t="s">
        <v>276</v>
      </c>
      <c r="C52" s="308"/>
      <c r="D52" s="113">
        <v>8.6545060502076936</v>
      </c>
      <c r="E52" s="115">
        <v>2396</v>
      </c>
      <c r="F52" s="114">
        <v>2402</v>
      </c>
      <c r="G52" s="114">
        <v>2388</v>
      </c>
      <c r="H52" s="114">
        <v>2344</v>
      </c>
      <c r="I52" s="140">
        <v>2279</v>
      </c>
      <c r="J52" s="115">
        <v>117</v>
      </c>
      <c r="K52" s="116">
        <v>5.1338306274681882</v>
      </c>
    </row>
    <row r="53" spans="1:11" ht="14.1" customHeight="1" x14ac:dyDescent="0.2">
      <c r="A53" s="306" t="s">
        <v>277</v>
      </c>
      <c r="B53" s="307" t="s">
        <v>278</v>
      </c>
      <c r="C53" s="308"/>
      <c r="D53" s="113">
        <v>2.0624887122990789</v>
      </c>
      <c r="E53" s="115">
        <v>571</v>
      </c>
      <c r="F53" s="114">
        <v>582</v>
      </c>
      <c r="G53" s="114">
        <v>565</v>
      </c>
      <c r="H53" s="114">
        <v>533</v>
      </c>
      <c r="I53" s="140">
        <v>535</v>
      </c>
      <c r="J53" s="115">
        <v>36</v>
      </c>
      <c r="K53" s="116">
        <v>6.7289719626168223</v>
      </c>
    </row>
    <row r="54" spans="1:11" ht="14.1" customHeight="1" x14ac:dyDescent="0.2">
      <c r="A54" s="306" t="s">
        <v>279</v>
      </c>
      <c r="B54" s="307" t="s">
        <v>280</v>
      </c>
      <c r="C54" s="308"/>
      <c r="D54" s="113">
        <v>5.598699656853892</v>
      </c>
      <c r="E54" s="115">
        <v>1550</v>
      </c>
      <c r="F54" s="114">
        <v>1548</v>
      </c>
      <c r="G54" s="114">
        <v>1558</v>
      </c>
      <c r="H54" s="114">
        <v>1547</v>
      </c>
      <c r="I54" s="140">
        <v>1495</v>
      </c>
      <c r="J54" s="115">
        <v>55</v>
      </c>
      <c r="K54" s="116">
        <v>3.6789297658862878</v>
      </c>
    </row>
    <row r="55" spans="1:11" ht="14.1" customHeight="1" x14ac:dyDescent="0.2">
      <c r="A55" s="306">
        <v>72</v>
      </c>
      <c r="B55" s="307" t="s">
        <v>281</v>
      </c>
      <c r="C55" s="308"/>
      <c r="D55" s="113">
        <v>2.4959364276684126</v>
      </c>
      <c r="E55" s="115">
        <v>691</v>
      </c>
      <c r="F55" s="114">
        <v>704</v>
      </c>
      <c r="G55" s="114">
        <v>693</v>
      </c>
      <c r="H55" s="114">
        <v>699</v>
      </c>
      <c r="I55" s="140">
        <v>696</v>
      </c>
      <c r="J55" s="115">
        <v>-5</v>
      </c>
      <c r="K55" s="116">
        <v>-0.7183908045977011</v>
      </c>
    </row>
    <row r="56" spans="1:11" ht="14.1" customHeight="1" x14ac:dyDescent="0.2">
      <c r="A56" s="306" t="s">
        <v>282</v>
      </c>
      <c r="B56" s="307" t="s">
        <v>283</v>
      </c>
      <c r="C56" s="308"/>
      <c r="D56" s="113">
        <v>1.2931190175185119</v>
      </c>
      <c r="E56" s="115">
        <v>358</v>
      </c>
      <c r="F56" s="114">
        <v>364</v>
      </c>
      <c r="G56" s="114">
        <v>356</v>
      </c>
      <c r="H56" s="114">
        <v>368</v>
      </c>
      <c r="I56" s="140">
        <v>367</v>
      </c>
      <c r="J56" s="115">
        <v>-9</v>
      </c>
      <c r="K56" s="116">
        <v>-2.4523160762942777</v>
      </c>
    </row>
    <row r="57" spans="1:11" ht="14.1" customHeight="1" x14ac:dyDescent="0.2">
      <c r="A57" s="306" t="s">
        <v>284</v>
      </c>
      <c r="B57" s="307" t="s">
        <v>285</v>
      </c>
      <c r="C57" s="308"/>
      <c r="D57" s="113">
        <v>0.63572331587502262</v>
      </c>
      <c r="E57" s="115">
        <v>176</v>
      </c>
      <c r="F57" s="114">
        <v>182</v>
      </c>
      <c r="G57" s="114">
        <v>179</v>
      </c>
      <c r="H57" s="114">
        <v>178</v>
      </c>
      <c r="I57" s="140">
        <v>175</v>
      </c>
      <c r="J57" s="115">
        <v>1</v>
      </c>
      <c r="K57" s="116">
        <v>0.5714285714285714</v>
      </c>
    </row>
    <row r="58" spans="1:11" ht="14.1" customHeight="1" x14ac:dyDescent="0.2">
      <c r="A58" s="306">
        <v>73</v>
      </c>
      <c r="B58" s="307" t="s">
        <v>286</v>
      </c>
      <c r="C58" s="308"/>
      <c r="D58" s="113">
        <v>3.8793570525555356</v>
      </c>
      <c r="E58" s="115">
        <v>1074</v>
      </c>
      <c r="F58" s="114">
        <v>1083</v>
      </c>
      <c r="G58" s="114">
        <v>1090</v>
      </c>
      <c r="H58" s="114">
        <v>1088</v>
      </c>
      <c r="I58" s="140">
        <v>1082</v>
      </c>
      <c r="J58" s="115">
        <v>-8</v>
      </c>
      <c r="K58" s="116">
        <v>-0.73937153419593349</v>
      </c>
    </row>
    <row r="59" spans="1:11" ht="14.1" customHeight="1" x14ac:dyDescent="0.2">
      <c r="A59" s="306" t="s">
        <v>287</v>
      </c>
      <c r="B59" s="307" t="s">
        <v>288</v>
      </c>
      <c r="C59" s="308"/>
      <c r="D59" s="113">
        <v>3.5000903016073686</v>
      </c>
      <c r="E59" s="115">
        <v>969</v>
      </c>
      <c r="F59" s="114">
        <v>973</v>
      </c>
      <c r="G59" s="114">
        <v>980</v>
      </c>
      <c r="H59" s="114">
        <v>980</v>
      </c>
      <c r="I59" s="140">
        <v>970</v>
      </c>
      <c r="J59" s="115">
        <v>-1</v>
      </c>
      <c r="K59" s="116">
        <v>-0.10309278350515463</v>
      </c>
    </row>
    <row r="60" spans="1:11" ht="14.1" customHeight="1" x14ac:dyDescent="0.2">
      <c r="A60" s="306">
        <v>81</v>
      </c>
      <c r="B60" s="307" t="s">
        <v>289</v>
      </c>
      <c r="C60" s="308"/>
      <c r="D60" s="113">
        <v>8.8423333935344051</v>
      </c>
      <c r="E60" s="115">
        <v>2448</v>
      </c>
      <c r="F60" s="114">
        <v>2464</v>
      </c>
      <c r="G60" s="114">
        <v>2427</v>
      </c>
      <c r="H60" s="114">
        <v>2468</v>
      </c>
      <c r="I60" s="140">
        <v>2455</v>
      </c>
      <c r="J60" s="115">
        <v>-7</v>
      </c>
      <c r="K60" s="116">
        <v>-0.285132382892057</v>
      </c>
    </row>
    <row r="61" spans="1:11" ht="14.1" customHeight="1" x14ac:dyDescent="0.2">
      <c r="A61" s="306" t="s">
        <v>290</v>
      </c>
      <c r="B61" s="307" t="s">
        <v>291</v>
      </c>
      <c r="C61" s="308"/>
      <c r="D61" s="113">
        <v>2.936608271627235</v>
      </c>
      <c r="E61" s="115">
        <v>813</v>
      </c>
      <c r="F61" s="114">
        <v>817</v>
      </c>
      <c r="G61" s="114">
        <v>809</v>
      </c>
      <c r="H61" s="114">
        <v>784</v>
      </c>
      <c r="I61" s="140">
        <v>796</v>
      </c>
      <c r="J61" s="115">
        <v>17</v>
      </c>
      <c r="K61" s="116">
        <v>2.1356783919597988</v>
      </c>
    </row>
    <row r="62" spans="1:11" ht="14.1" customHeight="1" x14ac:dyDescent="0.2">
      <c r="A62" s="306" t="s">
        <v>292</v>
      </c>
      <c r="B62" s="307" t="s">
        <v>293</v>
      </c>
      <c r="C62" s="308"/>
      <c r="D62" s="113">
        <v>2.8101860213111793</v>
      </c>
      <c r="E62" s="115">
        <v>778</v>
      </c>
      <c r="F62" s="114">
        <v>778</v>
      </c>
      <c r="G62" s="114">
        <v>769</v>
      </c>
      <c r="H62" s="114">
        <v>775</v>
      </c>
      <c r="I62" s="140">
        <v>776</v>
      </c>
      <c r="J62" s="115">
        <v>2</v>
      </c>
      <c r="K62" s="116">
        <v>0.25773195876288657</v>
      </c>
    </row>
    <row r="63" spans="1:11" ht="14.1" customHeight="1" x14ac:dyDescent="0.2">
      <c r="A63" s="306"/>
      <c r="B63" s="307" t="s">
        <v>294</v>
      </c>
      <c r="C63" s="308"/>
      <c r="D63" s="113">
        <v>2.3117211486364457</v>
      </c>
      <c r="E63" s="115">
        <v>640</v>
      </c>
      <c r="F63" s="114">
        <v>644</v>
      </c>
      <c r="G63" s="114">
        <v>632</v>
      </c>
      <c r="H63" s="114">
        <v>643</v>
      </c>
      <c r="I63" s="140">
        <v>641</v>
      </c>
      <c r="J63" s="115">
        <v>-1</v>
      </c>
      <c r="K63" s="116">
        <v>-0.15600624024960999</v>
      </c>
    </row>
    <row r="64" spans="1:11" ht="14.1" customHeight="1" x14ac:dyDescent="0.2">
      <c r="A64" s="306" t="s">
        <v>295</v>
      </c>
      <c r="B64" s="307" t="s">
        <v>296</v>
      </c>
      <c r="C64" s="308"/>
      <c r="D64" s="113">
        <v>0.84522304497020051</v>
      </c>
      <c r="E64" s="115">
        <v>234</v>
      </c>
      <c r="F64" s="114">
        <v>226</v>
      </c>
      <c r="G64" s="114">
        <v>224</v>
      </c>
      <c r="H64" s="114">
        <v>219</v>
      </c>
      <c r="I64" s="140">
        <v>205</v>
      </c>
      <c r="J64" s="115">
        <v>29</v>
      </c>
      <c r="K64" s="116">
        <v>14.146341463414634</v>
      </c>
    </row>
    <row r="65" spans="1:11" ht="14.1" customHeight="1" x14ac:dyDescent="0.2">
      <c r="A65" s="306" t="s">
        <v>297</v>
      </c>
      <c r="B65" s="307" t="s">
        <v>298</v>
      </c>
      <c r="C65" s="308"/>
      <c r="D65" s="113">
        <v>1.1666967672024562</v>
      </c>
      <c r="E65" s="115">
        <v>323</v>
      </c>
      <c r="F65" s="114">
        <v>330</v>
      </c>
      <c r="G65" s="114">
        <v>322</v>
      </c>
      <c r="H65" s="114">
        <v>315</v>
      </c>
      <c r="I65" s="140">
        <v>318</v>
      </c>
      <c r="J65" s="115">
        <v>5</v>
      </c>
      <c r="K65" s="116">
        <v>1.5723270440251573</v>
      </c>
    </row>
    <row r="66" spans="1:11" ht="14.1" customHeight="1" x14ac:dyDescent="0.2">
      <c r="A66" s="306">
        <v>82</v>
      </c>
      <c r="B66" s="307" t="s">
        <v>299</v>
      </c>
      <c r="C66" s="308"/>
      <c r="D66" s="113">
        <v>4.5042441755463249</v>
      </c>
      <c r="E66" s="115">
        <v>1247</v>
      </c>
      <c r="F66" s="114">
        <v>1266</v>
      </c>
      <c r="G66" s="114">
        <v>1205</v>
      </c>
      <c r="H66" s="114">
        <v>1204</v>
      </c>
      <c r="I66" s="140">
        <v>1208</v>
      </c>
      <c r="J66" s="115">
        <v>39</v>
      </c>
      <c r="K66" s="116">
        <v>3.2284768211920531</v>
      </c>
    </row>
    <row r="67" spans="1:11" ht="14.1" customHeight="1" x14ac:dyDescent="0.2">
      <c r="A67" s="306" t="s">
        <v>300</v>
      </c>
      <c r="B67" s="307" t="s">
        <v>301</v>
      </c>
      <c r="C67" s="308"/>
      <c r="D67" s="113">
        <v>2.8824273072060684</v>
      </c>
      <c r="E67" s="115">
        <v>798</v>
      </c>
      <c r="F67" s="114">
        <v>813</v>
      </c>
      <c r="G67" s="114">
        <v>746</v>
      </c>
      <c r="H67" s="114">
        <v>759</v>
      </c>
      <c r="I67" s="140">
        <v>759</v>
      </c>
      <c r="J67" s="115">
        <v>39</v>
      </c>
      <c r="K67" s="116">
        <v>5.1383399209486162</v>
      </c>
    </row>
    <row r="68" spans="1:11" ht="14.1" customHeight="1" x14ac:dyDescent="0.2">
      <c r="A68" s="306" t="s">
        <v>302</v>
      </c>
      <c r="B68" s="307" t="s">
        <v>303</v>
      </c>
      <c r="C68" s="308"/>
      <c r="D68" s="113">
        <v>0.75492143760158936</v>
      </c>
      <c r="E68" s="115">
        <v>209</v>
      </c>
      <c r="F68" s="114">
        <v>209</v>
      </c>
      <c r="G68" s="114">
        <v>210</v>
      </c>
      <c r="H68" s="114">
        <v>205</v>
      </c>
      <c r="I68" s="140">
        <v>206</v>
      </c>
      <c r="J68" s="115">
        <v>3</v>
      </c>
      <c r="K68" s="116">
        <v>1.4563106796116505</v>
      </c>
    </row>
    <row r="69" spans="1:11" ht="14.1" customHeight="1" x14ac:dyDescent="0.2">
      <c r="A69" s="306">
        <v>83</v>
      </c>
      <c r="B69" s="307" t="s">
        <v>304</v>
      </c>
      <c r="C69" s="308"/>
      <c r="D69" s="113">
        <v>8.4955752212389388</v>
      </c>
      <c r="E69" s="115">
        <v>2352</v>
      </c>
      <c r="F69" s="114">
        <v>2357</v>
      </c>
      <c r="G69" s="114">
        <v>2328</v>
      </c>
      <c r="H69" s="114">
        <v>2243</v>
      </c>
      <c r="I69" s="140">
        <v>2251</v>
      </c>
      <c r="J69" s="115">
        <v>101</v>
      </c>
      <c r="K69" s="116">
        <v>4.4868947134606838</v>
      </c>
    </row>
    <row r="70" spans="1:11" ht="14.1" customHeight="1" x14ac:dyDescent="0.2">
      <c r="A70" s="306" t="s">
        <v>305</v>
      </c>
      <c r="B70" s="307" t="s">
        <v>306</v>
      </c>
      <c r="C70" s="308"/>
      <c r="D70" s="113">
        <v>7.2530251038468485</v>
      </c>
      <c r="E70" s="115">
        <v>2008</v>
      </c>
      <c r="F70" s="114">
        <v>2010</v>
      </c>
      <c r="G70" s="114">
        <v>1988</v>
      </c>
      <c r="H70" s="114">
        <v>1912</v>
      </c>
      <c r="I70" s="140">
        <v>1922</v>
      </c>
      <c r="J70" s="115">
        <v>86</v>
      </c>
      <c r="K70" s="116">
        <v>4.4745057232049952</v>
      </c>
    </row>
    <row r="71" spans="1:11" ht="14.1" customHeight="1" x14ac:dyDescent="0.2">
      <c r="A71" s="306"/>
      <c r="B71" s="307" t="s">
        <v>307</v>
      </c>
      <c r="C71" s="308"/>
      <c r="D71" s="113">
        <v>4.2369514177352361</v>
      </c>
      <c r="E71" s="115">
        <v>1173</v>
      </c>
      <c r="F71" s="114">
        <v>1178</v>
      </c>
      <c r="G71" s="114">
        <v>1153</v>
      </c>
      <c r="H71" s="114">
        <v>1106</v>
      </c>
      <c r="I71" s="140">
        <v>1117</v>
      </c>
      <c r="J71" s="115">
        <v>56</v>
      </c>
      <c r="K71" s="116">
        <v>5.0134288272157566</v>
      </c>
    </row>
    <row r="72" spans="1:11" ht="14.1" customHeight="1" x14ac:dyDescent="0.2">
      <c r="A72" s="306">
        <v>84</v>
      </c>
      <c r="B72" s="307" t="s">
        <v>308</v>
      </c>
      <c r="C72" s="308"/>
      <c r="D72" s="113">
        <v>1.1703088314972006</v>
      </c>
      <c r="E72" s="115">
        <v>324</v>
      </c>
      <c r="F72" s="114">
        <v>320</v>
      </c>
      <c r="G72" s="114">
        <v>312</v>
      </c>
      <c r="H72" s="114">
        <v>309</v>
      </c>
      <c r="I72" s="140">
        <v>316</v>
      </c>
      <c r="J72" s="115">
        <v>8</v>
      </c>
      <c r="K72" s="116">
        <v>2.5316455696202533</v>
      </c>
    </row>
    <row r="73" spans="1:11" ht="14.1" customHeight="1" x14ac:dyDescent="0.2">
      <c r="A73" s="306" t="s">
        <v>309</v>
      </c>
      <c r="B73" s="307" t="s">
        <v>310</v>
      </c>
      <c r="C73" s="308"/>
      <c r="D73" s="113">
        <v>0.47318042261152249</v>
      </c>
      <c r="E73" s="115">
        <v>131</v>
      </c>
      <c r="F73" s="114">
        <v>129</v>
      </c>
      <c r="G73" s="114">
        <v>128</v>
      </c>
      <c r="H73" s="114">
        <v>126</v>
      </c>
      <c r="I73" s="140">
        <v>133</v>
      </c>
      <c r="J73" s="115">
        <v>-2</v>
      </c>
      <c r="K73" s="116">
        <v>-1.5037593984962405</v>
      </c>
    </row>
    <row r="74" spans="1:11" ht="14.1" customHeight="1" x14ac:dyDescent="0.2">
      <c r="A74" s="306" t="s">
        <v>311</v>
      </c>
      <c r="B74" s="307" t="s">
        <v>312</v>
      </c>
      <c r="C74" s="308"/>
      <c r="D74" s="113">
        <v>0.17699115044247787</v>
      </c>
      <c r="E74" s="115">
        <v>49</v>
      </c>
      <c r="F74" s="114">
        <v>49</v>
      </c>
      <c r="G74" s="114">
        <v>47</v>
      </c>
      <c r="H74" s="114">
        <v>51</v>
      </c>
      <c r="I74" s="140">
        <v>55</v>
      </c>
      <c r="J74" s="115">
        <v>-6</v>
      </c>
      <c r="K74" s="116">
        <v>-10.909090909090908</v>
      </c>
    </row>
    <row r="75" spans="1:11" ht="14.1" customHeight="1" x14ac:dyDescent="0.2">
      <c r="A75" s="306" t="s">
        <v>313</v>
      </c>
      <c r="B75" s="307" t="s">
        <v>314</v>
      </c>
      <c r="C75" s="308"/>
      <c r="D75" s="113">
        <v>7.2241285894888929E-2</v>
      </c>
      <c r="E75" s="115">
        <v>20</v>
      </c>
      <c r="F75" s="114">
        <v>20</v>
      </c>
      <c r="G75" s="114">
        <v>20</v>
      </c>
      <c r="H75" s="114">
        <v>21</v>
      </c>
      <c r="I75" s="140">
        <v>20</v>
      </c>
      <c r="J75" s="115">
        <v>0</v>
      </c>
      <c r="K75" s="116">
        <v>0</v>
      </c>
    </row>
    <row r="76" spans="1:11" ht="14.1" customHeight="1" x14ac:dyDescent="0.2">
      <c r="A76" s="306">
        <v>91</v>
      </c>
      <c r="B76" s="307" t="s">
        <v>315</v>
      </c>
      <c r="C76" s="308"/>
      <c r="D76" s="113">
        <v>0.1011378002528445</v>
      </c>
      <c r="E76" s="115">
        <v>28</v>
      </c>
      <c r="F76" s="114">
        <v>28</v>
      </c>
      <c r="G76" s="114">
        <v>26</v>
      </c>
      <c r="H76" s="114">
        <v>24</v>
      </c>
      <c r="I76" s="140">
        <v>20</v>
      </c>
      <c r="J76" s="115">
        <v>8</v>
      </c>
      <c r="K76" s="116">
        <v>40</v>
      </c>
    </row>
    <row r="77" spans="1:11" ht="14.1" customHeight="1" x14ac:dyDescent="0.2">
      <c r="A77" s="306">
        <v>92</v>
      </c>
      <c r="B77" s="307" t="s">
        <v>316</v>
      </c>
      <c r="C77" s="308"/>
      <c r="D77" s="113">
        <v>0.35037023659021133</v>
      </c>
      <c r="E77" s="115">
        <v>97</v>
      </c>
      <c r="F77" s="114">
        <v>87</v>
      </c>
      <c r="G77" s="114">
        <v>88</v>
      </c>
      <c r="H77" s="114">
        <v>80</v>
      </c>
      <c r="I77" s="140">
        <v>79</v>
      </c>
      <c r="J77" s="115">
        <v>18</v>
      </c>
      <c r="K77" s="116">
        <v>22.784810126582279</v>
      </c>
    </row>
    <row r="78" spans="1:11" ht="14.1" customHeight="1" x14ac:dyDescent="0.2">
      <c r="A78" s="306">
        <v>93</v>
      </c>
      <c r="B78" s="307" t="s">
        <v>317</v>
      </c>
      <c r="C78" s="308"/>
      <c r="D78" s="113">
        <v>0.10836192884233339</v>
      </c>
      <c r="E78" s="115">
        <v>30</v>
      </c>
      <c r="F78" s="114">
        <v>32</v>
      </c>
      <c r="G78" s="114">
        <v>31</v>
      </c>
      <c r="H78" s="114">
        <v>31</v>
      </c>
      <c r="I78" s="140">
        <v>30</v>
      </c>
      <c r="J78" s="115">
        <v>0</v>
      </c>
      <c r="K78" s="116">
        <v>0</v>
      </c>
    </row>
    <row r="79" spans="1:11" ht="14.1" customHeight="1" x14ac:dyDescent="0.2">
      <c r="A79" s="306">
        <v>94</v>
      </c>
      <c r="B79" s="307" t="s">
        <v>318</v>
      </c>
      <c r="C79" s="308"/>
      <c r="D79" s="113">
        <v>0.13364637890554451</v>
      </c>
      <c r="E79" s="115">
        <v>37</v>
      </c>
      <c r="F79" s="114">
        <v>39</v>
      </c>
      <c r="G79" s="114">
        <v>39</v>
      </c>
      <c r="H79" s="114">
        <v>38</v>
      </c>
      <c r="I79" s="140">
        <v>36</v>
      </c>
      <c r="J79" s="115">
        <v>1</v>
      </c>
      <c r="K79" s="116">
        <v>2.7777777777777777</v>
      </c>
    </row>
    <row r="80" spans="1:11" ht="14.1" customHeight="1" x14ac:dyDescent="0.2">
      <c r="A80" s="306" t="s">
        <v>319</v>
      </c>
      <c r="B80" s="307" t="s">
        <v>320</v>
      </c>
      <c r="C80" s="308"/>
      <c r="D80" s="113">
        <v>1.4448257178977787E-2</v>
      </c>
      <c r="E80" s="115">
        <v>4</v>
      </c>
      <c r="F80" s="114">
        <v>4</v>
      </c>
      <c r="G80" s="114">
        <v>4</v>
      </c>
      <c r="H80" s="114">
        <v>3</v>
      </c>
      <c r="I80" s="140">
        <v>3</v>
      </c>
      <c r="J80" s="115">
        <v>1</v>
      </c>
      <c r="K80" s="116">
        <v>33.333333333333336</v>
      </c>
    </row>
    <row r="81" spans="1:11" ht="14.1" customHeight="1" x14ac:dyDescent="0.2">
      <c r="A81" s="310" t="s">
        <v>321</v>
      </c>
      <c r="B81" s="311" t="s">
        <v>224</v>
      </c>
      <c r="C81" s="312"/>
      <c r="D81" s="125">
        <v>1.715730540003612</v>
      </c>
      <c r="E81" s="143">
        <v>475</v>
      </c>
      <c r="F81" s="144">
        <v>476</v>
      </c>
      <c r="G81" s="144">
        <v>476</v>
      </c>
      <c r="H81" s="144">
        <v>468</v>
      </c>
      <c r="I81" s="145">
        <v>468</v>
      </c>
      <c r="J81" s="143">
        <v>7</v>
      </c>
      <c r="K81" s="146">
        <v>1.4957264957264957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69" t="s">
        <v>324</v>
      </c>
      <c r="B3" s="569"/>
      <c r="C3" s="569"/>
      <c r="D3" s="569"/>
      <c r="E3" s="569"/>
      <c r="F3" s="569"/>
      <c r="G3" s="569"/>
      <c r="H3" s="569"/>
      <c r="I3" s="569"/>
      <c r="J3" s="569"/>
      <c r="K3"/>
      <c r="L3"/>
      <c r="M3"/>
      <c r="N3"/>
      <c r="O3"/>
      <c r="P3"/>
    </row>
    <row r="4" spans="1:16" s="94" customFormat="1" ht="12" customHeight="1" x14ac:dyDescent="0.2">
      <c r="A4" s="571" t="s">
        <v>126</v>
      </c>
      <c r="B4" s="571"/>
      <c r="C4" s="571"/>
      <c r="D4" s="571"/>
      <c r="E4" s="571"/>
      <c r="F4" s="571"/>
      <c r="G4" s="571"/>
      <c r="H4" s="571"/>
      <c r="I4" s="571"/>
      <c r="J4" s="571"/>
      <c r="K4"/>
      <c r="L4"/>
      <c r="M4"/>
      <c r="N4"/>
      <c r="O4"/>
      <c r="P4"/>
    </row>
    <row r="5" spans="1:16" s="94" customFormat="1" ht="12" customHeight="1" x14ac:dyDescent="0.2">
      <c r="A5" s="571" t="s">
        <v>57</v>
      </c>
      <c r="B5" s="571"/>
      <c r="C5" s="571"/>
      <c r="D5" s="571"/>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4" t="s">
        <v>325</v>
      </c>
      <c r="B7" s="575"/>
      <c r="C7" s="580" t="s">
        <v>178</v>
      </c>
      <c r="D7" s="583" t="s">
        <v>326</v>
      </c>
      <c r="E7" s="584"/>
      <c r="F7" s="584"/>
      <c r="G7" s="584"/>
      <c r="H7" s="585"/>
      <c r="I7" s="586" t="s">
        <v>180</v>
      </c>
      <c r="J7" s="587"/>
      <c r="K7"/>
      <c r="L7"/>
      <c r="M7"/>
      <c r="N7"/>
      <c r="O7"/>
      <c r="P7"/>
    </row>
    <row r="8" spans="1:16" ht="21.75" customHeight="1" x14ac:dyDescent="0.2">
      <c r="A8" s="576"/>
      <c r="B8" s="577"/>
      <c r="C8" s="581"/>
      <c r="D8" s="590" t="s">
        <v>97</v>
      </c>
      <c r="E8" s="590" t="s">
        <v>98</v>
      </c>
      <c r="F8" s="590" t="s">
        <v>99</v>
      </c>
      <c r="G8" s="590" t="s">
        <v>100</v>
      </c>
      <c r="H8" s="590" t="s">
        <v>101</v>
      </c>
      <c r="I8" s="588"/>
      <c r="J8" s="589"/>
      <c r="K8"/>
      <c r="L8"/>
      <c r="M8"/>
      <c r="N8"/>
      <c r="O8"/>
      <c r="P8"/>
    </row>
    <row r="9" spans="1:16" ht="12" customHeight="1" x14ac:dyDescent="0.2">
      <c r="A9" s="576"/>
      <c r="B9" s="577"/>
      <c r="C9" s="581"/>
      <c r="D9" s="591"/>
      <c r="E9" s="591"/>
      <c r="F9" s="591"/>
      <c r="G9" s="591"/>
      <c r="H9" s="591"/>
      <c r="I9" s="98" t="s">
        <v>102</v>
      </c>
      <c r="J9" s="99" t="s">
        <v>103</v>
      </c>
      <c r="K9"/>
      <c r="L9"/>
      <c r="M9"/>
      <c r="N9"/>
      <c r="O9"/>
      <c r="P9"/>
    </row>
    <row r="10" spans="1:16" ht="12" customHeight="1" x14ac:dyDescent="0.2">
      <c r="A10" s="578"/>
      <c r="B10" s="579"/>
      <c r="C10" s="582"/>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10266</v>
      </c>
      <c r="E12" s="114">
        <v>10580</v>
      </c>
      <c r="F12" s="114">
        <v>10938</v>
      </c>
      <c r="G12" s="114">
        <v>10911</v>
      </c>
      <c r="H12" s="140">
        <v>10441</v>
      </c>
      <c r="I12" s="115">
        <v>-175</v>
      </c>
      <c r="J12" s="116">
        <v>-1.6760846662197109</v>
      </c>
      <c r="K12"/>
      <c r="L12"/>
      <c r="M12"/>
      <c r="N12"/>
      <c r="O12"/>
      <c r="P12"/>
    </row>
    <row r="13" spans="1:16" s="110" customFormat="1" ht="14.45" customHeight="1" x14ac:dyDescent="0.2">
      <c r="A13" s="120" t="s">
        <v>105</v>
      </c>
      <c r="B13" s="119" t="s">
        <v>106</v>
      </c>
      <c r="C13" s="113">
        <v>40.872783947009545</v>
      </c>
      <c r="D13" s="115">
        <v>4196</v>
      </c>
      <c r="E13" s="114">
        <v>4276</v>
      </c>
      <c r="F13" s="114">
        <v>4416</v>
      </c>
      <c r="G13" s="114">
        <v>4355</v>
      </c>
      <c r="H13" s="140">
        <v>4122</v>
      </c>
      <c r="I13" s="115">
        <v>74</v>
      </c>
      <c r="J13" s="116">
        <v>1.7952450266860747</v>
      </c>
      <c r="K13"/>
      <c r="L13"/>
      <c r="M13"/>
      <c r="N13"/>
      <c r="O13"/>
      <c r="P13"/>
    </row>
    <row r="14" spans="1:16" s="110" customFormat="1" ht="14.45" customHeight="1" x14ac:dyDescent="0.2">
      <c r="A14" s="120"/>
      <c r="B14" s="119" t="s">
        <v>107</v>
      </c>
      <c r="C14" s="113">
        <v>59.127216052990455</v>
      </c>
      <c r="D14" s="115">
        <v>6070</v>
      </c>
      <c r="E14" s="114">
        <v>6304</v>
      </c>
      <c r="F14" s="114">
        <v>6522</v>
      </c>
      <c r="G14" s="114">
        <v>6556</v>
      </c>
      <c r="H14" s="140">
        <v>6319</v>
      </c>
      <c r="I14" s="115">
        <v>-249</v>
      </c>
      <c r="J14" s="116">
        <v>-3.9404969140686816</v>
      </c>
      <c r="K14"/>
      <c r="L14"/>
      <c r="M14"/>
      <c r="N14"/>
      <c r="O14"/>
      <c r="P14"/>
    </row>
    <row r="15" spans="1:16" s="110" customFormat="1" ht="14.45" customHeight="1" x14ac:dyDescent="0.2">
      <c r="A15" s="118" t="s">
        <v>105</v>
      </c>
      <c r="B15" s="121" t="s">
        <v>108</v>
      </c>
      <c r="C15" s="113">
        <v>17.348529125267873</v>
      </c>
      <c r="D15" s="115">
        <v>1781</v>
      </c>
      <c r="E15" s="114">
        <v>1802</v>
      </c>
      <c r="F15" s="114">
        <v>1947</v>
      </c>
      <c r="G15" s="114">
        <v>1930</v>
      </c>
      <c r="H15" s="140">
        <v>1775</v>
      </c>
      <c r="I15" s="115">
        <v>6</v>
      </c>
      <c r="J15" s="116">
        <v>0.3380281690140845</v>
      </c>
      <c r="K15"/>
      <c r="L15"/>
      <c r="M15"/>
      <c r="N15"/>
      <c r="O15"/>
      <c r="P15"/>
    </row>
    <row r="16" spans="1:16" s="110" customFormat="1" ht="14.45" customHeight="1" x14ac:dyDescent="0.2">
      <c r="A16" s="118"/>
      <c r="B16" s="121" t="s">
        <v>109</v>
      </c>
      <c r="C16" s="113">
        <v>44.642509253847649</v>
      </c>
      <c r="D16" s="115">
        <v>4583</v>
      </c>
      <c r="E16" s="114">
        <v>4796</v>
      </c>
      <c r="F16" s="114">
        <v>4926</v>
      </c>
      <c r="G16" s="114">
        <v>4987</v>
      </c>
      <c r="H16" s="140">
        <v>4843</v>
      </c>
      <c r="I16" s="115">
        <v>-260</v>
      </c>
      <c r="J16" s="116">
        <v>-5.3685731984307248</v>
      </c>
      <c r="K16"/>
      <c r="L16"/>
      <c r="M16"/>
      <c r="N16"/>
      <c r="O16"/>
      <c r="P16"/>
    </row>
    <row r="17" spans="1:16" s="110" customFormat="1" ht="14.45" customHeight="1" x14ac:dyDescent="0.2">
      <c r="A17" s="118"/>
      <c r="B17" s="121" t="s">
        <v>110</v>
      </c>
      <c r="C17" s="113">
        <v>21.410481200077928</v>
      </c>
      <c r="D17" s="115">
        <v>2198</v>
      </c>
      <c r="E17" s="114">
        <v>2238</v>
      </c>
      <c r="F17" s="114">
        <v>2291</v>
      </c>
      <c r="G17" s="114">
        <v>2249</v>
      </c>
      <c r="H17" s="140">
        <v>2160</v>
      </c>
      <c r="I17" s="115">
        <v>38</v>
      </c>
      <c r="J17" s="116">
        <v>1.7592592592592593</v>
      </c>
      <c r="K17"/>
      <c r="L17"/>
      <c r="M17"/>
      <c r="N17"/>
      <c r="O17"/>
      <c r="P17"/>
    </row>
    <row r="18" spans="1:16" s="110" customFormat="1" ht="14.45" customHeight="1" x14ac:dyDescent="0.2">
      <c r="A18" s="120"/>
      <c r="B18" s="121" t="s">
        <v>111</v>
      </c>
      <c r="C18" s="113">
        <v>16.598480420806546</v>
      </c>
      <c r="D18" s="115">
        <v>1704</v>
      </c>
      <c r="E18" s="114">
        <v>1744</v>
      </c>
      <c r="F18" s="114">
        <v>1774</v>
      </c>
      <c r="G18" s="114">
        <v>1745</v>
      </c>
      <c r="H18" s="140">
        <v>1663</v>
      </c>
      <c r="I18" s="115">
        <v>41</v>
      </c>
      <c r="J18" s="116">
        <v>2.4654239326518339</v>
      </c>
      <c r="K18"/>
      <c r="L18"/>
      <c r="M18"/>
      <c r="N18"/>
      <c r="O18"/>
      <c r="P18"/>
    </row>
    <row r="19" spans="1:16" s="110" customFormat="1" ht="14.45" customHeight="1" x14ac:dyDescent="0.2">
      <c r="A19" s="120"/>
      <c r="B19" s="121" t="s">
        <v>112</v>
      </c>
      <c r="C19" s="113">
        <v>1.5585427625170465</v>
      </c>
      <c r="D19" s="115">
        <v>160</v>
      </c>
      <c r="E19" s="114">
        <v>167</v>
      </c>
      <c r="F19" s="114">
        <v>159</v>
      </c>
      <c r="G19" s="114">
        <v>132</v>
      </c>
      <c r="H19" s="140">
        <v>137</v>
      </c>
      <c r="I19" s="115">
        <v>23</v>
      </c>
      <c r="J19" s="116">
        <v>16.788321167883211</v>
      </c>
      <c r="K19"/>
      <c r="L19"/>
      <c r="M19"/>
      <c r="N19"/>
      <c r="O19"/>
      <c r="P19"/>
    </row>
    <row r="20" spans="1:16" s="110" customFormat="1" ht="14.45" customHeight="1" x14ac:dyDescent="0.2">
      <c r="A20" s="120" t="s">
        <v>113</v>
      </c>
      <c r="B20" s="119" t="s">
        <v>116</v>
      </c>
      <c r="C20" s="113">
        <v>93.045002922267685</v>
      </c>
      <c r="D20" s="115">
        <v>9552</v>
      </c>
      <c r="E20" s="114">
        <v>9836</v>
      </c>
      <c r="F20" s="114">
        <v>10176</v>
      </c>
      <c r="G20" s="114">
        <v>10131</v>
      </c>
      <c r="H20" s="140">
        <v>9698</v>
      </c>
      <c r="I20" s="115">
        <v>-146</v>
      </c>
      <c r="J20" s="116">
        <v>-1.5054650443390389</v>
      </c>
      <c r="K20"/>
      <c r="L20"/>
      <c r="M20"/>
      <c r="N20"/>
      <c r="O20"/>
      <c r="P20"/>
    </row>
    <row r="21" spans="1:16" s="110" customFormat="1" ht="14.45" customHeight="1" x14ac:dyDescent="0.2">
      <c r="A21" s="123"/>
      <c r="B21" s="124" t="s">
        <v>117</v>
      </c>
      <c r="C21" s="125">
        <v>6.5556204948373269</v>
      </c>
      <c r="D21" s="143">
        <v>673</v>
      </c>
      <c r="E21" s="144">
        <v>701</v>
      </c>
      <c r="F21" s="144">
        <v>714</v>
      </c>
      <c r="G21" s="144">
        <v>727</v>
      </c>
      <c r="H21" s="145">
        <v>692</v>
      </c>
      <c r="I21" s="143">
        <v>-19</v>
      </c>
      <c r="J21" s="146">
        <v>-2.745664739884393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253415</v>
      </c>
      <c r="E23" s="114">
        <v>265622</v>
      </c>
      <c r="F23" s="114">
        <v>268746</v>
      </c>
      <c r="G23" s="114">
        <v>270070</v>
      </c>
      <c r="H23" s="140">
        <v>262246</v>
      </c>
      <c r="I23" s="115">
        <v>-8831</v>
      </c>
      <c r="J23" s="116">
        <v>-3.3674488838723948</v>
      </c>
      <c r="K23"/>
      <c r="L23"/>
      <c r="M23"/>
      <c r="N23"/>
      <c r="O23"/>
      <c r="P23"/>
    </row>
    <row r="24" spans="1:16" s="110" customFormat="1" ht="14.45" customHeight="1" x14ac:dyDescent="0.2">
      <c r="A24" s="120" t="s">
        <v>105</v>
      </c>
      <c r="B24" s="119" t="s">
        <v>106</v>
      </c>
      <c r="C24" s="113">
        <v>42.033818045498492</v>
      </c>
      <c r="D24" s="115">
        <v>106520</v>
      </c>
      <c r="E24" s="114">
        <v>111303</v>
      </c>
      <c r="F24" s="114">
        <v>112563</v>
      </c>
      <c r="G24" s="114">
        <v>112710</v>
      </c>
      <c r="H24" s="140">
        <v>108972</v>
      </c>
      <c r="I24" s="115">
        <v>-2452</v>
      </c>
      <c r="J24" s="116">
        <v>-2.2501192967000696</v>
      </c>
      <c r="K24"/>
      <c r="L24"/>
      <c r="M24"/>
      <c r="N24"/>
      <c r="O24"/>
      <c r="P24"/>
    </row>
    <row r="25" spans="1:16" s="110" customFormat="1" ht="14.45" customHeight="1" x14ac:dyDescent="0.2">
      <c r="A25" s="120"/>
      <c r="B25" s="119" t="s">
        <v>107</v>
      </c>
      <c r="C25" s="113">
        <v>57.966181954501508</v>
      </c>
      <c r="D25" s="115">
        <v>146895</v>
      </c>
      <c r="E25" s="114">
        <v>154319</v>
      </c>
      <c r="F25" s="114">
        <v>156183</v>
      </c>
      <c r="G25" s="114">
        <v>157360</v>
      </c>
      <c r="H25" s="140">
        <v>153274</v>
      </c>
      <c r="I25" s="115">
        <v>-6379</v>
      </c>
      <c r="J25" s="116">
        <v>-4.1618278377285121</v>
      </c>
      <c r="K25"/>
      <c r="L25"/>
      <c r="M25"/>
      <c r="N25"/>
      <c r="O25"/>
      <c r="P25"/>
    </row>
    <row r="26" spans="1:16" s="110" customFormat="1" ht="14.45" customHeight="1" x14ac:dyDescent="0.2">
      <c r="A26" s="118" t="s">
        <v>105</v>
      </c>
      <c r="B26" s="121" t="s">
        <v>108</v>
      </c>
      <c r="C26" s="113">
        <v>18.611368703510053</v>
      </c>
      <c r="D26" s="115">
        <v>47164</v>
      </c>
      <c r="E26" s="114">
        <v>50362</v>
      </c>
      <c r="F26" s="114">
        <v>51519</v>
      </c>
      <c r="G26" s="114">
        <v>53551</v>
      </c>
      <c r="H26" s="140">
        <v>49559</v>
      </c>
      <c r="I26" s="115">
        <v>-2395</v>
      </c>
      <c r="J26" s="116">
        <v>-4.8326237413991402</v>
      </c>
      <c r="K26"/>
      <c r="L26"/>
      <c r="M26"/>
      <c r="N26"/>
      <c r="O26"/>
      <c r="P26"/>
    </row>
    <row r="27" spans="1:16" s="110" customFormat="1" ht="14.45" customHeight="1" x14ac:dyDescent="0.2">
      <c r="A27" s="118"/>
      <c r="B27" s="121" t="s">
        <v>109</v>
      </c>
      <c r="C27" s="113">
        <v>46.604581417832406</v>
      </c>
      <c r="D27" s="115">
        <v>118103</v>
      </c>
      <c r="E27" s="114">
        <v>124741</v>
      </c>
      <c r="F27" s="114">
        <v>125944</v>
      </c>
      <c r="G27" s="114">
        <v>126344</v>
      </c>
      <c r="H27" s="140">
        <v>124494</v>
      </c>
      <c r="I27" s="115">
        <v>-6391</v>
      </c>
      <c r="J27" s="116">
        <v>-5.1335807348145295</v>
      </c>
      <c r="K27"/>
      <c r="L27"/>
      <c r="M27"/>
      <c r="N27"/>
      <c r="O27"/>
      <c r="P27"/>
    </row>
    <row r="28" spans="1:16" s="110" customFormat="1" ht="14.45" customHeight="1" x14ac:dyDescent="0.2">
      <c r="A28" s="118"/>
      <c r="B28" s="121" t="s">
        <v>110</v>
      </c>
      <c r="C28" s="113">
        <v>18.729356983603971</v>
      </c>
      <c r="D28" s="115">
        <v>47463</v>
      </c>
      <c r="E28" s="114">
        <v>48749</v>
      </c>
      <c r="F28" s="114">
        <v>49223</v>
      </c>
      <c r="G28" s="114">
        <v>48766</v>
      </c>
      <c r="H28" s="140">
        <v>47934</v>
      </c>
      <c r="I28" s="115">
        <v>-471</v>
      </c>
      <c r="J28" s="116">
        <v>-0.98260107648016026</v>
      </c>
      <c r="K28"/>
      <c r="L28"/>
      <c r="M28"/>
      <c r="N28"/>
      <c r="O28"/>
      <c r="P28"/>
    </row>
    <row r="29" spans="1:16" s="110" customFormat="1" ht="14.45" customHeight="1" x14ac:dyDescent="0.2">
      <c r="A29" s="118"/>
      <c r="B29" s="121" t="s">
        <v>111</v>
      </c>
      <c r="C29" s="113">
        <v>16.053509066156305</v>
      </c>
      <c r="D29" s="115">
        <v>40682</v>
      </c>
      <c r="E29" s="114">
        <v>41768</v>
      </c>
      <c r="F29" s="114">
        <v>42059</v>
      </c>
      <c r="G29" s="114">
        <v>41409</v>
      </c>
      <c r="H29" s="140">
        <v>40259</v>
      </c>
      <c r="I29" s="115">
        <v>423</v>
      </c>
      <c r="J29" s="116">
        <v>1.0506967386174519</v>
      </c>
      <c r="K29"/>
      <c r="L29"/>
      <c r="M29"/>
      <c r="N29"/>
      <c r="O29"/>
      <c r="P29"/>
    </row>
    <row r="30" spans="1:16" s="110" customFormat="1" ht="14.45" customHeight="1" x14ac:dyDescent="0.2">
      <c r="A30" s="120"/>
      <c r="B30" s="121" t="s">
        <v>112</v>
      </c>
      <c r="C30" s="113">
        <v>1.5042519187893377</v>
      </c>
      <c r="D30" s="115">
        <v>3812</v>
      </c>
      <c r="E30" s="114">
        <v>3866</v>
      </c>
      <c r="F30" s="114">
        <v>3994</v>
      </c>
      <c r="G30" s="114">
        <v>3436</v>
      </c>
      <c r="H30" s="140">
        <v>3291</v>
      </c>
      <c r="I30" s="115">
        <v>521</v>
      </c>
      <c r="J30" s="116">
        <v>15.831054390762686</v>
      </c>
      <c r="K30"/>
      <c r="L30"/>
      <c r="M30"/>
      <c r="N30"/>
      <c r="O30"/>
      <c r="P30"/>
    </row>
    <row r="31" spans="1:16" s="110" customFormat="1" ht="14.45" customHeight="1" x14ac:dyDescent="0.2">
      <c r="A31" s="120" t="s">
        <v>113</v>
      </c>
      <c r="B31" s="119" t="s">
        <v>116</v>
      </c>
      <c r="C31" s="113">
        <v>92.285381686166957</v>
      </c>
      <c r="D31" s="115">
        <v>233865</v>
      </c>
      <c r="E31" s="114">
        <v>244862</v>
      </c>
      <c r="F31" s="114">
        <v>247970</v>
      </c>
      <c r="G31" s="114">
        <v>249310</v>
      </c>
      <c r="H31" s="140">
        <v>242488</v>
      </c>
      <c r="I31" s="115">
        <v>-8623</v>
      </c>
      <c r="J31" s="116">
        <v>-3.5560522582560785</v>
      </c>
      <c r="K31"/>
      <c r="L31"/>
      <c r="M31"/>
      <c r="N31"/>
      <c r="O31"/>
      <c r="P31"/>
    </row>
    <row r="32" spans="1:16" s="110" customFormat="1" ht="14.45" customHeight="1" x14ac:dyDescent="0.2">
      <c r="A32" s="123"/>
      <c r="B32" s="124" t="s">
        <v>117</v>
      </c>
      <c r="C32" s="125">
        <v>7.5086320857092126</v>
      </c>
      <c r="D32" s="143">
        <v>19028</v>
      </c>
      <c r="E32" s="144">
        <v>20197</v>
      </c>
      <c r="F32" s="144">
        <v>20233</v>
      </c>
      <c r="G32" s="144">
        <v>20165</v>
      </c>
      <c r="H32" s="145">
        <v>19191</v>
      </c>
      <c r="I32" s="143">
        <v>-163</v>
      </c>
      <c r="J32" s="146">
        <v>-0.84935646917826069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11414</v>
      </c>
      <c r="E56" s="114">
        <v>11838</v>
      </c>
      <c r="F56" s="114">
        <v>12173</v>
      </c>
      <c r="G56" s="114">
        <v>12214</v>
      </c>
      <c r="H56" s="140">
        <v>11745</v>
      </c>
      <c r="I56" s="115">
        <v>-331</v>
      </c>
      <c r="J56" s="116">
        <v>-2.8182205193699446</v>
      </c>
      <c r="K56"/>
      <c r="L56"/>
      <c r="M56"/>
      <c r="N56"/>
      <c r="O56"/>
      <c r="P56"/>
    </row>
    <row r="57" spans="1:16" s="110" customFormat="1" ht="14.45" customHeight="1" x14ac:dyDescent="0.2">
      <c r="A57" s="120" t="s">
        <v>105</v>
      </c>
      <c r="B57" s="119" t="s">
        <v>106</v>
      </c>
      <c r="C57" s="113">
        <v>41.230068337129843</v>
      </c>
      <c r="D57" s="115">
        <v>4706</v>
      </c>
      <c r="E57" s="114">
        <v>4865</v>
      </c>
      <c r="F57" s="114">
        <v>4972</v>
      </c>
      <c r="G57" s="114">
        <v>4969</v>
      </c>
      <c r="H57" s="140">
        <v>4752</v>
      </c>
      <c r="I57" s="115">
        <v>-46</v>
      </c>
      <c r="J57" s="116">
        <v>-0.96801346801346799</v>
      </c>
    </row>
    <row r="58" spans="1:16" s="110" customFormat="1" ht="14.45" customHeight="1" x14ac:dyDescent="0.2">
      <c r="A58" s="120"/>
      <c r="B58" s="119" t="s">
        <v>107</v>
      </c>
      <c r="C58" s="113">
        <v>58.769931662870157</v>
      </c>
      <c r="D58" s="115">
        <v>6708</v>
      </c>
      <c r="E58" s="114">
        <v>6973</v>
      </c>
      <c r="F58" s="114">
        <v>7201</v>
      </c>
      <c r="G58" s="114">
        <v>7245</v>
      </c>
      <c r="H58" s="140">
        <v>6993</v>
      </c>
      <c r="I58" s="115">
        <v>-285</v>
      </c>
      <c r="J58" s="116">
        <v>-4.0755040755040755</v>
      </c>
    </row>
    <row r="59" spans="1:16" s="110" customFormat="1" ht="14.45" customHeight="1" x14ac:dyDescent="0.2">
      <c r="A59" s="118" t="s">
        <v>105</v>
      </c>
      <c r="B59" s="121" t="s">
        <v>108</v>
      </c>
      <c r="C59" s="113">
        <v>18.451025056947607</v>
      </c>
      <c r="D59" s="115">
        <v>2106</v>
      </c>
      <c r="E59" s="114">
        <v>2181</v>
      </c>
      <c r="F59" s="114">
        <v>2316</v>
      </c>
      <c r="G59" s="114">
        <v>2372</v>
      </c>
      <c r="H59" s="140">
        <v>2137</v>
      </c>
      <c r="I59" s="115">
        <v>-31</v>
      </c>
      <c r="J59" s="116">
        <v>-1.4506317267197004</v>
      </c>
    </row>
    <row r="60" spans="1:16" s="110" customFormat="1" ht="14.45" customHeight="1" x14ac:dyDescent="0.2">
      <c r="A60" s="118"/>
      <c r="B60" s="121" t="s">
        <v>109</v>
      </c>
      <c r="C60" s="113">
        <v>41.878394953565795</v>
      </c>
      <c r="D60" s="115">
        <v>4780</v>
      </c>
      <c r="E60" s="114">
        <v>5009</v>
      </c>
      <c r="F60" s="114">
        <v>5113</v>
      </c>
      <c r="G60" s="114">
        <v>5154</v>
      </c>
      <c r="H60" s="140">
        <v>5071</v>
      </c>
      <c r="I60" s="115">
        <v>-291</v>
      </c>
      <c r="J60" s="116">
        <v>-5.7385131137842631</v>
      </c>
    </row>
    <row r="61" spans="1:16" s="110" customFormat="1" ht="14.45" customHeight="1" x14ac:dyDescent="0.2">
      <c r="A61" s="118"/>
      <c r="B61" s="121" t="s">
        <v>110</v>
      </c>
      <c r="C61" s="113">
        <v>21.762747503066411</v>
      </c>
      <c r="D61" s="115">
        <v>2484</v>
      </c>
      <c r="E61" s="114">
        <v>2537</v>
      </c>
      <c r="F61" s="114">
        <v>2601</v>
      </c>
      <c r="G61" s="114">
        <v>2569</v>
      </c>
      <c r="H61" s="140">
        <v>2487</v>
      </c>
      <c r="I61" s="115">
        <v>-3</v>
      </c>
      <c r="J61" s="116">
        <v>-0.12062726176115803</v>
      </c>
    </row>
    <row r="62" spans="1:16" s="110" customFormat="1" ht="14.45" customHeight="1" x14ac:dyDescent="0.2">
      <c r="A62" s="120"/>
      <c r="B62" s="121" t="s">
        <v>111</v>
      </c>
      <c r="C62" s="113">
        <v>17.907832486420187</v>
      </c>
      <c r="D62" s="115">
        <v>2044</v>
      </c>
      <c r="E62" s="114">
        <v>2111</v>
      </c>
      <c r="F62" s="114">
        <v>2143</v>
      </c>
      <c r="G62" s="114">
        <v>2119</v>
      </c>
      <c r="H62" s="140">
        <v>2050</v>
      </c>
      <c r="I62" s="115">
        <v>-6</v>
      </c>
      <c r="J62" s="116">
        <v>-0.29268292682926828</v>
      </c>
    </row>
    <row r="63" spans="1:16" s="110" customFormat="1" ht="14.45" customHeight="1" x14ac:dyDescent="0.2">
      <c r="A63" s="120"/>
      <c r="B63" s="121" t="s">
        <v>112</v>
      </c>
      <c r="C63" s="113">
        <v>1.6295777115822674</v>
      </c>
      <c r="D63" s="115">
        <v>186</v>
      </c>
      <c r="E63" s="114">
        <v>179</v>
      </c>
      <c r="F63" s="114">
        <v>184</v>
      </c>
      <c r="G63" s="114">
        <v>158</v>
      </c>
      <c r="H63" s="140">
        <v>163</v>
      </c>
      <c r="I63" s="115">
        <v>23</v>
      </c>
      <c r="J63" s="116">
        <v>14.110429447852761</v>
      </c>
    </row>
    <row r="64" spans="1:16" s="110" customFormat="1" ht="14.45" customHeight="1" x14ac:dyDescent="0.2">
      <c r="A64" s="120" t="s">
        <v>113</v>
      </c>
      <c r="B64" s="119" t="s">
        <v>116</v>
      </c>
      <c r="C64" s="113">
        <v>95.69826528824251</v>
      </c>
      <c r="D64" s="115">
        <v>10923</v>
      </c>
      <c r="E64" s="114">
        <v>11323</v>
      </c>
      <c r="F64" s="114">
        <v>11655</v>
      </c>
      <c r="G64" s="114">
        <v>11676</v>
      </c>
      <c r="H64" s="140">
        <v>11237</v>
      </c>
      <c r="I64" s="115">
        <v>-314</v>
      </c>
      <c r="J64" s="116">
        <v>-2.7943401263682479</v>
      </c>
    </row>
    <row r="65" spans="1:10" s="110" customFormat="1" ht="14.45" customHeight="1" x14ac:dyDescent="0.2">
      <c r="A65" s="123"/>
      <c r="B65" s="124" t="s">
        <v>117</v>
      </c>
      <c r="C65" s="125">
        <v>4.0827054494480466</v>
      </c>
      <c r="D65" s="143">
        <v>466</v>
      </c>
      <c r="E65" s="144">
        <v>491</v>
      </c>
      <c r="F65" s="144">
        <v>488</v>
      </c>
      <c r="G65" s="144">
        <v>507</v>
      </c>
      <c r="H65" s="145">
        <v>477</v>
      </c>
      <c r="I65" s="143">
        <v>-11</v>
      </c>
      <c r="J65" s="146">
        <v>-2.3060796645702304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6" t="s">
        <v>123</v>
      </c>
      <c r="B68" s="567"/>
      <c r="C68" s="567"/>
      <c r="D68" s="567"/>
      <c r="E68" s="567"/>
      <c r="F68" s="567"/>
      <c r="G68" s="567"/>
      <c r="H68" s="567"/>
      <c r="I68" s="567"/>
      <c r="J68" s="567"/>
    </row>
    <row r="69" spans="1:10" ht="21" customHeight="1" x14ac:dyDescent="0.2">
      <c r="A69" s="566"/>
      <c r="B69" s="567"/>
      <c r="C69" s="567"/>
      <c r="D69" s="567"/>
      <c r="E69" s="567"/>
      <c r="F69" s="567"/>
      <c r="G69" s="567"/>
      <c r="H69" s="567"/>
      <c r="I69" s="567"/>
      <c r="J69" s="567"/>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69" t="s">
        <v>327</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4" t="s">
        <v>93</v>
      </c>
      <c r="B7" s="575"/>
      <c r="C7" s="575"/>
      <c r="D7" s="575"/>
      <c r="E7" s="580" t="s">
        <v>94</v>
      </c>
      <c r="F7" s="583" t="s">
        <v>326</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10266</v>
      </c>
      <c r="G11" s="114">
        <v>10580</v>
      </c>
      <c r="H11" s="114">
        <v>10938</v>
      </c>
      <c r="I11" s="114">
        <v>10911</v>
      </c>
      <c r="J11" s="140">
        <v>10441</v>
      </c>
      <c r="K11" s="114">
        <v>-175</v>
      </c>
      <c r="L11" s="116">
        <v>-1.6760846662197109</v>
      </c>
    </row>
    <row r="12" spans="1:17" s="110" customFormat="1" ht="24" customHeight="1" x14ac:dyDescent="0.2">
      <c r="A12" s="604" t="s">
        <v>185</v>
      </c>
      <c r="B12" s="605"/>
      <c r="C12" s="605"/>
      <c r="D12" s="606"/>
      <c r="E12" s="113">
        <v>40.872783947009545</v>
      </c>
      <c r="F12" s="115">
        <v>4196</v>
      </c>
      <c r="G12" s="114">
        <v>4276</v>
      </c>
      <c r="H12" s="114">
        <v>4416</v>
      </c>
      <c r="I12" s="114">
        <v>4355</v>
      </c>
      <c r="J12" s="140">
        <v>4122</v>
      </c>
      <c r="K12" s="114">
        <v>74</v>
      </c>
      <c r="L12" s="116">
        <v>1.7952450266860747</v>
      </c>
    </row>
    <row r="13" spans="1:17" s="110" customFormat="1" ht="15" customHeight="1" x14ac:dyDescent="0.2">
      <c r="A13" s="120"/>
      <c r="B13" s="607" t="s">
        <v>107</v>
      </c>
      <c r="C13" s="607"/>
      <c r="E13" s="113">
        <v>59.127216052990455</v>
      </c>
      <c r="F13" s="115">
        <v>6070</v>
      </c>
      <c r="G13" s="114">
        <v>6304</v>
      </c>
      <c r="H13" s="114">
        <v>6522</v>
      </c>
      <c r="I13" s="114">
        <v>6556</v>
      </c>
      <c r="J13" s="140">
        <v>6319</v>
      </c>
      <c r="K13" s="114">
        <v>-249</v>
      </c>
      <c r="L13" s="116">
        <v>-3.9404969140686816</v>
      </c>
    </row>
    <row r="14" spans="1:17" s="110" customFormat="1" ht="22.5" customHeight="1" x14ac:dyDescent="0.2">
      <c r="A14" s="604" t="s">
        <v>186</v>
      </c>
      <c r="B14" s="605"/>
      <c r="C14" s="605"/>
      <c r="D14" s="606"/>
      <c r="E14" s="113">
        <v>17.348529125267873</v>
      </c>
      <c r="F14" s="115">
        <v>1781</v>
      </c>
      <c r="G14" s="114">
        <v>1802</v>
      </c>
      <c r="H14" s="114">
        <v>1947</v>
      </c>
      <c r="I14" s="114">
        <v>1930</v>
      </c>
      <c r="J14" s="140">
        <v>1775</v>
      </c>
      <c r="K14" s="114">
        <v>6</v>
      </c>
      <c r="L14" s="116">
        <v>0.3380281690140845</v>
      </c>
    </row>
    <row r="15" spans="1:17" s="110" customFormat="1" ht="15" customHeight="1" x14ac:dyDescent="0.2">
      <c r="A15" s="120"/>
      <c r="B15" s="119"/>
      <c r="C15" s="258" t="s">
        <v>106</v>
      </c>
      <c r="E15" s="113">
        <v>48.512071869736104</v>
      </c>
      <c r="F15" s="115">
        <v>864</v>
      </c>
      <c r="G15" s="114">
        <v>866</v>
      </c>
      <c r="H15" s="114">
        <v>921</v>
      </c>
      <c r="I15" s="114">
        <v>903</v>
      </c>
      <c r="J15" s="140">
        <v>840</v>
      </c>
      <c r="K15" s="114">
        <v>24</v>
      </c>
      <c r="L15" s="116">
        <v>2.8571428571428572</v>
      </c>
    </row>
    <row r="16" spans="1:17" s="110" customFormat="1" ht="15" customHeight="1" x14ac:dyDescent="0.2">
      <c r="A16" s="120"/>
      <c r="B16" s="119"/>
      <c r="C16" s="258" t="s">
        <v>107</v>
      </c>
      <c r="E16" s="113">
        <v>51.487928130263896</v>
      </c>
      <c r="F16" s="115">
        <v>917</v>
      </c>
      <c r="G16" s="114">
        <v>936</v>
      </c>
      <c r="H16" s="114">
        <v>1026</v>
      </c>
      <c r="I16" s="114">
        <v>1027</v>
      </c>
      <c r="J16" s="140">
        <v>935</v>
      </c>
      <c r="K16" s="114">
        <v>-18</v>
      </c>
      <c r="L16" s="116">
        <v>-1.9251336898395721</v>
      </c>
    </row>
    <row r="17" spans="1:12" s="110" customFormat="1" ht="15" customHeight="1" x14ac:dyDescent="0.2">
      <c r="A17" s="120"/>
      <c r="B17" s="121" t="s">
        <v>109</v>
      </c>
      <c r="C17" s="258"/>
      <c r="E17" s="113">
        <v>44.642509253847649</v>
      </c>
      <c r="F17" s="115">
        <v>4583</v>
      </c>
      <c r="G17" s="114">
        <v>4796</v>
      </c>
      <c r="H17" s="114">
        <v>4926</v>
      </c>
      <c r="I17" s="114">
        <v>4987</v>
      </c>
      <c r="J17" s="140">
        <v>4843</v>
      </c>
      <c r="K17" s="114">
        <v>-260</v>
      </c>
      <c r="L17" s="116">
        <v>-5.3685731984307248</v>
      </c>
    </row>
    <row r="18" spans="1:12" s="110" customFormat="1" ht="15" customHeight="1" x14ac:dyDescent="0.2">
      <c r="A18" s="120"/>
      <c r="B18" s="119"/>
      <c r="C18" s="258" t="s">
        <v>106</v>
      </c>
      <c r="E18" s="113">
        <v>35.544403229325766</v>
      </c>
      <c r="F18" s="115">
        <v>1629</v>
      </c>
      <c r="G18" s="114">
        <v>1692</v>
      </c>
      <c r="H18" s="114">
        <v>1721</v>
      </c>
      <c r="I18" s="114">
        <v>1724</v>
      </c>
      <c r="J18" s="140">
        <v>1640</v>
      </c>
      <c r="K18" s="114">
        <v>-11</v>
      </c>
      <c r="L18" s="116">
        <v>-0.67073170731707321</v>
      </c>
    </row>
    <row r="19" spans="1:12" s="110" customFormat="1" ht="15" customHeight="1" x14ac:dyDescent="0.2">
      <c r="A19" s="120"/>
      <c r="B19" s="119"/>
      <c r="C19" s="258" t="s">
        <v>107</v>
      </c>
      <c r="E19" s="113">
        <v>64.455596770674234</v>
      </c>
      <c r="F19" s="115">
        <v>2954</v>
      </c>
      <c r="G19" s="114">
        <v>3104</v>
      </c>
      <c r="H19" s="114">
        <v>3205</v>
      </c>
      <c r="I19" s="114">
        <v>3263</v>
      </c>
      <c r="J19" s="140">
        <v>3203</v>
      </c>
      <c r="K19" s="114">
        <v>-249</v>
      </c>
      <c r="L19" s="116">
        <v>-7.773961910708711</v>
      </c>
    </row>
    <row r="20" spans="1:12" s="110" customFormat="1" ht="15" customHeight="1" x14ac:dyDescent="0.2">
      <c r="A20" s="120"/>
      <c r="B20" s="121" t="s">
        <v>110</v>
      </c>
      <c r="C20" s="258"/>
      <c r="E20" s="113">
        <v>21.410481200077928</v>
      </c>
      <c r="F20" s="115">
        <v>2198</v>
      </c>
      <c r="G20" s="114">
        <v>2238</v>
      </c>
      <c r="H20" s="114">
        <v>2291</v>
      </c>
      <c r="I20" s="114">
        <v>2249</v>
      </c>
      <c r="J20" s="140">
        <v>2160</v>
      </c>
      <c r="K20" s="114">
        <v>38</v>
      </c>
      <c r="L20" s="116">
        <v>1.7592592592592593</v>
      </c>
    </row>
    <row r="21" spans="1:12" s="110" customFormat="1" ht="15" customHeight="1" x14ac:dyDescent="0.2">
      <c r="A21" s="120"/>
      <c r="B21" s="119"/>
      <c r="C21" s="258" t="s">
        <v>106</v>
      </c>
      <c r="E21" s="113">
        <v>36.032757051865332</v>
      </c>
      <c r="F21" s="115">
        <v>792</v>
      </c>
      <c r="G21" s="114">
        <v>797</v>
      </c>
      <c r="H21" s="114">
        <v>835</v>
      </c>
      <c r="I21" s="114">
        <v>794</v>
      </c>
      <c r="J21" s="140">
        <v>750</v>
      </c>
      <c r="K21" s="114">
        <v>42</v>
      </c>
      <c r="L21" s="116">
        <v>5.6</v>
      </c>
    </row>
    <row r="22" spans="1:12" s="110" customFormat="1" ht="15" customHeight="1" x14ac:dyDescent="0.2">
      <c r="A22" s="120"/>
      <c r="B22" s="119"/>
      <c r="C22" s="258" t="s">
        <v>107</v>
      </c>
      <c r="E22" s="113">
        <v>63.967242948134668</v>
      </c>
      <c r="F22" s="115">
        <v>1406</v>
      </c>
      <c r="G22" s="114">
        <v>1441</v>
      </c>
      <c r="H22" s="114">
        <v>1456</v>
      </c>
      <c r="I22" s="114">
        <v>1455</v>
      </c>
      <c r="J22" s="140">
        <v>1410</v>
      </c>
      <c r="K22" s="114">
        <v>-4</v>
      </c>
      <c r="L22" s="116">
        <v>-0.28368794326241137</v>
      </c>
    </row>
    <row r="23" spans="1:12" s="110" customFormat="1" ht="15" customHeight="1" x14ac:dyDescent="0.2">
      <c r="A23" s="120"/>
      <c r="B23" s="121" t="s">
        <v>111</v>
      </c>
      <c r="C23" s="258"/>
      <c r="E23" s="113">
        <v>16.598480420806546</v>
      </c>
      <c r="F23" s="115">
        <v>1704</v>
      </c>
      <c r="G23" s="114">
        <v>1744</v>
      </c>
      <c r="H23" s="114">
        <v>1774</v>
      </c>
      <c r="I23" s="114">
        <v>1745</v>
      </c>
      <c r="J23" s="140">
        <v>1663</v>
      </c>
      <c r="K23" s="114">
        <v>41</v>
      </c>
      <c r="L23" s="116">
        <v>2.4654239326518339</v>
      </c>
    </row>
    <row r="24" spans="1:12" s="110" customFormat="1" ht="15" customHeight="1" x14ac:dyDescent="0.2">
      <c r="A24" s="120"/>
      <c r="B24" s="119"/>
      <c r="C24" s="258" t="s">
        <v>106</v>
      </c>
      <c r="E24" s="113">
        <v>53.462441314553992</v>
      </c>
      <c r="F24" s="115">
        <v>911</v>
      </c>
      <c r="G24" s="114">
        <v>921</v>
      </c>
      <c r="H24" s="114">
        <v>939</v>
      </c>
      <c r="I24" s="114">
        <v>934</v>
      </c>
      <c r="J24" s="140">
        <v>892</v>
      </c>
      <c r="K24" s="114">
        <v>19</v>
      </c>
      <c r="L24" s="116">
        <v>2.1300448430493275</v>
      </c>
    </row>
    <row r="25" spans="1:12" s="110" customFormat="1" ht="15" customHeight="1" x14ac:dyDescent="0.2">
      <c r="A25" s="120"/>
      <c r="B25" s="119"/>
      <c r="C25" s="258" t="s">
        <v>107</v>
      </c>
      <c r="E25" s="113">
        <v>46.537558685446008</v>
      </c>
      <c r="F25" s="115">
        <v>793</v>
      </c>
      <c r="G25" s="114">
        <v>823</v>
      </c>
      <c r="H25" s="114">
        <v>835</v>
      </c>
      <c r="I25" s="114">
        <v>811</v>
      </c>
      <c r="J25" s="140">
        <v>771</v>
      </c>
      <c r="K25" s="114">
        <v>22</v>
      </c>
      <c r="L25" s="116">
        <v>2.8534370946822309</v>
      </c>
    </row>
    <row r="26" spans="1:12" s="110" customFormat="1" ht="15" customHeight="1" x14ac:dyDescent="0.2">
      <c r="A26" s="120"/>
      <c r="C26" s="121" t="s">
        <v>187</v>
      </c>
      <c r="D26" s="110" t="s">
        <v>188</v>
      </c>
      <c r="E26" s="113">
        <v>1.5585427625170465</v>
      </c>
      <c r="F26" s="115">
        <v>160</v>
      </c>
      <c r="G26" s="114">
        <v>167</v>
      </c>
      <c r="H26" s="114">
        <v>159</v>
      </c>
      <c r="I26" s="114">
        <v>132</v>
      </c>
      <c r="J26" s="140">
        <v>137</v>
      </c>
      <c r="K26" s="114">
        <v>23</v>
      </c>
      <c r="L26" s="116">
        <v>16.788321167883211</v>
      </c>
    </row>
    <row r="27" spans="1:12" s="110" customFormat="1" ht="15" customHeight="1" x14ac:dyDescent="0.2">
      <c r="A27" s="120"/>
      <c r="B27" s="119"/>
      <c r="D27" s="259" t="s">
        <v>106</v>
      </c>
      <c r="E27" s="113">
        <v>52.5</v>
      </c>
      <c r="F27" s="115">
        <v>84</v>
      </c>
      <c r="G27" s="114">
        <v>77</v>
      </c>
      <c r="H27" s="114">
        <v>70</v>
      </c>
      <c r="I27" s="114">
        <v>51</v>
      </c>
      <c r="J27" s="140">
        <v>61</v>
      </c>
      <c r="K27" s="114">
        <v>23</v>
      </c>
      <c r="L27" s="116">
        <v>37.704918032786885</v>
      </c>
    </row>
    <row r="28" spans="1:12" s="110" customFormat="1" ht="15" customHeight="1" x14ac:dyDescent="0.2">
      <c r="A28" s="120"/>
      <c r="B28" s="119"/>
      <c r="D28" s="259" t="s">
        <v>107</v>
      </c>
      <c r="E28" s="113">
        <v>47.5</v>
      </c>
      <c r="F28" s="115">
        <v>76</v>
      </c>
      <c r="G28" s="114">
        <v>90</v>
      </c>
      <c r="H28" s="114">
        <v>89</v>
      </c>
      <c r="I28" s="114">
        <v>81</v>
      </c>
      <c r="J28" s="140">
        <v>76</v>
      </c>
      <c r="K28" s="114">
        <v>0</v>
      </c>
      <c r="L28" s="116">
        <v>0</v>
      </c>
    </row>
    <row r="29" spans="1:12" s="110" customFormat="1" ht="24" customHeight="1" x14ac:dyDescent="0.2">
      <c r="A29" s="604" t="s">
        <v>189</v>
      </c>
      <c r="B29" s="605"/>
      <c r="C29" s="605"/>
      <c r="D29" s="606"/>
      <c r="E29" s="113">
        <v>93.045002922267685</v>
      </c>
      <c r="F29" s="115">
        <v>9552</v>
      </c>
      <c r="G29" s="114">
        <v>9836</v>
      </c>
      <c r="H29" s="114">
        <v>10176</v>
      </c>
      <c r="I29" s="114">
        <v>10131</v>
      </c>
      <c r="J29" s="140">
        <v>9698</v>
      </c>
      <c r="K29" s="114">
        <v>-146</v>
      </c>
      <c r="L29" s="116">
        <v>-1.5054650443390389</v>
      </c>
    </row>
    <row r="30" spans="1:12" s="110" customFormat="1" ht="15" customHeight="1" x14ac:dyDescent="0.2">
      <c r="A30" s="120"/>
      <c r="B30" s="119"/>
      <c r="C30" s="258" t="s">
        <v>106</v>
      </c>
      <c r="E30" s="113">
        <v>40.431323283082079</v>
      </c>
      <c r="F30" s="115">
        <v>3862</v>
      </c>
      <c r="G30" s="114">
        <v>3932</v>
      </c>
      <c r="H30" s="114">
        <v>4062</v>
      </c>
      <c r="I30" s="114">
        <v>4003</v>
      </c>
      <c r="J30" s="140">
        <v>3785</v>
      </c>
      <c r="K30" s="114">
        <v>77</v>
      </c>
      <c r="L30" s="116">
        <v>2.0343461030383092</v>
      </c>
    </row>
    <row r="31" spans="1:12" s="110" customFormat="1" ht="15" customHeight="1" x14ac:dyDescent="0.2">
      <c r="A31" s="120"/>
      <c r="B31" s="119"/>
      <c r="C31" s="258" t="s">
        <v>107</v>
      </c>
      <c r="E31" s="113">
        <v>59.568676716917921</v>
      </c>
      <c r="F31" s="115">
        <v>5690</v>
      </c>
      <c r="G31" s="114">
        <v>5904</v>
      </c>
      <c r="H31" s="114">
        <v>6114</v>
      </c>
      <c r="I31" s="114">
        <v>6128</v>
      </c>
      <c r="J31" s="140">
        <v>5913</v>
      </c>
      <c r="K31" s="114">
        <v>-223</v>
      </c>
      <c r="L31" s="116">
        <v>-3.7713512599357348</v>
      </c>
    </row>
    <row r="32" spans="1:12" s="110" customFormat="1" ht="15" customHeight="1" x14ac:dyDescent="0.2">
      <c r="A32" s="120"/>
      <c r="B32" s="119" t="s">
        <v>117</v>
      </c>
      <c r="C32" s="258"/>
      <c r="E32" s="113">
        <v>6.5556204948373269</v>
      </c>
      <c r="F32" s="114">
        <v>673</v>
      </c>
      <c r="G32" s="114">
        <v>701</v>
      </c>
      <c r="H32" s="114">
        <v>714</v>
      </c>
      <c r="I32" s="114">
        <v>727</v>
      </c>
      <c r="J32" s="140">
        <v>692</v>
      </c>
      <c r="K32" s="114">
        <v>-19</v>
      </c>
      <c r="L32" s="116">
        <v>-2.745664739884393</v>
      </c>
    </row>
    <row r="33" spans="1:12" s="110" customFormat="1" ht="15" customHeight="1" x14ac:dyDescent="0.2">
      <c r="A33" s="120"/>
      <c r="B33" s="119"/>
      <c r="C33" s="258" t="s">
        <v>106</v>
      </c>
      <c r="E33" s="113">
        <v>48.439821693907874</v>
      </c>
      <c r="F33" s="114">
        <v>326</v>
      </c>
      <c r="G33" s="114">
        <v>333</v>
      </c>
      <c r="H33" s="114">
        <v>343</v>
      </c>
      <c r="I33" s="114">
        <v>336</v>
      </c>
      <c r="J33" s="140">
        <v>322</v>
      </c>
      <c r="K33" s="114">
        <v>4</v>
      </c>
      <c r="L33" s="116">
        <v>1.2422360248447204</v>
      </c>
    </row>
    <row r="34" spans="1:12" s="110" customFormat="1" ht="15" customHeight="1" x14ac:dyDescent="0.2">
      <c r="A34" s="120"/>
      <c r="B34" s="119"/>
      <c r="C34" s="258" t="s">
        <v>107</v>
      </c>
      <c r="E34" s="113">
        <v>51.560178306092126</v>
      </c>
      <c r="F34" s="114">
        <v>347</v>
      </c>
      <c r="G34" s="114">
        <v>368</v>
      </c>
      <c r="H34" s="114">
        <v>371</v>
      </c>
      <c r="I34" s="114">
        <v>391</v>
      </c>
      <c r="J34" s="140">
        <v>370</v>
      </c>
      <c r="K34" s="114">
        <v>-23</v>
      </c>
      <c r="L34" s="116">
        <v>-6.2162162162162158</v>
      </c>
    </row>
    <row r="35" spans="1:12" s="110" customFormat="1" ht="24" customHeight="1" x14ac:dyDescent="0.2">
      <c r="A35" s="604" t="s">
        <v>192</v>
      </c>
      <c r="B35" s="605"/>
      <c r="C35" s="605"/>
      <c r="D35" s="606"/>
      <c r="E35" s="113">
        <v>19.832456653029418</v>
      </c>
      <c r="F35" s="114">
        <v>2036</v>
      </c>
      <c r="G35" s="114">
        <v>2080</v>
      </c>
      <c r="H35" s="114">
        <v>2161</v>
      </c>
      <c r="I35" s="114">
        <v>2174</v>
      </c>
      <c r="J35" s="114">
        <v>2038</v>
      </c>
      <c r="K35" s="318">
        <v>-2</v>
      </c>
      <c r="L35" s="319">
        <v>-9.8135426889106966E-2</v>
      </c>
    </row>
    <row r="36" spans="1:12" s="110" customFormat="1" ht="15" customHeight="1" x14ac:dyDescent="0.2">
      <c r="A36" s="120"/>
      <c r="B36" s="119"/>
      <c r="C36" s="258" t="s">
        <v>106</v>
      </c>
      <c r="E36" s="113">
        <v>45.874263261296662</v>
      </c>
      <c r="F36" s="114">
        <v>934</v>
      </c>
      <c r="G36" s="114">
        <v>958</v>
      </c>
      <c r="H36" s="114">
        <v>965</v>
      </c>
      <c r="I36" s="114">
        <v>963</v>
      </c>
      <c r="J36" s="114">
        <v>893</v>
      </c>
      <c r="K36" s="318">
        <v>41</v>
      </c>
      <c r="L36" s="116">
        <v>4.591265397536394</v>
      </c>
    </row>
    <row r="37" spans="1:12" s="110" customFormat="1" ht="15" customHeight="1" x14ac:dyDescent="0.2">
      <c r="A37" s="120"/>
      <c r="B37" s="119"/>
      <c r="C37" s="258" t="s">
        <v>107</v>
      </c>
      <c r="E37" s="113">
        <v>54.125736738703338</v>
      </c>
      <c r="F37" s="114">
        <v>1102</v>
      </c>
      <c r="G37" s="114">
        <v>1122</v>
      </c>
      <c r="H37" s="114">
        <v>1196</v>
      </c>
      <c r="I37" s="114">
        <v>1211</v>
      </c>
      <c r="J37" s="140">
        <v>1145</v>
      </c>
      <c r="K37" s="114">
        <v>-43</v>
      </c>
      <c r="L37" s="116">
        <v>-3.7554585152838427</v>
      </c>
    </row>
    <row r="38" spans="1:12" s="110" customFormat="1" ht="15" customHeight="1" x14ac:dyDescent="0.2">
      <c r="A38" s="120"/>
      <c r="B38" s="119" t="s">
        <v>328</v>
      </c>
      <c r="C38" s="258"/>
      <c r="E38" s="113">
        <v>52.191700759789597</v>
      </c>
      <c r="F38" s="114">
        <v>5358</v>
      </c>
      <c r="G38" s="114">
        <v>5466</v>
      </c>
      <c r="H38" s="114">
        <v>5619</v>
      </c>
      <c r="I38" s="114">
        <v>5609</v>
      </c>
      <c r="J38" s="140">
        <v>5401</v>
      </c>
      <c r="K38" s="114">
        <v>-43</v>
      </c>
      <c r="L38" s="116">
        <v>-0.79614886132197737</v>
      </c>
    </row>
    <row r="39" spans="1:12" s="110" customFormat="1" ht="15" customHeight="1" x14ac:dyDescent="0.2">
      <c r="A39" s="120"/>
      <c r="B39" s="119"/>
      <c r="C39" s="258" t="s">
        <v>106</v>
      </c>
      <c r="E39" s="113">
        <v>39.678984695782006</v>
      </c>
      <c r="F39" s="115">
        <v>2126</v>
      </c>
      <c r="G39" s="114">
        <v>2149</v>
      </c>
      <c r="H39" s="114">
        <v>2229</v>
      </c>
      <c r="I39" s="114">
        <v>2186</v>
      </c>
      <c r="J39" s="140">
        <v>2085</v>
      </c>
      <c r="K39" s="114">
        <v>41</v>
      </c>
      <c r="L39" s="116">
        <v>1.9664268585131894</v>
      </c>
    </row>
    <row r="40" spans="1:12" s="110" customFormat="1" ht="15" customHeight="1" x14ac:dyDescent="0.2">
      <c r="A40" s="120"/>
      <c r="B40" s="119"/>
      <c r="C40" s="258" t="s">
        <v>107</v>
      </c>
      <c r="E40" s="113">
        <v>60.321015304217994</v>
      </c>
      <c r="F40" s="115">
        <v>3232</v>
      </c>
      <c r="G40" s="114">
        <v>3317</v>
      </c>
      <c r="H40" s="114">
        <v>3390</v>
      </c>
      <c r="I40" s="114">
        <v>3423</v>
      </c>
      <c r="J40" s="140">
        <v>3316</v>
      </c>
      <c r="K40" s="114">
        <v>-84</v>
      </c>
      <c r="L40" s="116">
        <v>-2.5331724969843186</v>
      </c>
    </row>
    <row r="41" spans="1:12" s="110" customFormat="1" ht="15" customHeight="1" x14ac:dyDescent="0.2">
      <c r="A41" s="120"/>
      <c r="B41" s="320" t="s">
        <v>517</v>
      </c>
      <c r="C41" s="258"/>
      <c r="E41" s="113">
        <v>6.9257744009351256</v>
      </c>
      <c r="F41" s="115">
        <v>711</v>
      </c>
      <c r="G41" s="114">
        <v>742</v>
      </c>
      <c r="H41" s="114">
        <v>743</v>
      </c>
      <c r="I41" s="114">
        <v>727</v>
      </c>
      <c r="J41" s="140">
        <v>653</v>
      </c>
      <c r="K41" s="114">
        <v>58</v>
      </c>
      <c r="L41" s="116">
        <v>8.8820826952526808</v>
      </c>
    </row>
    <row r="42" spans="1:12" s="110" customFormat="1" ht="15" customHeight="1" x14ac:dyDescent="0.2">
      <c r="A42" s="120"/>
      <c r="B42" s="119"/>
      <c r="C42" s="268" t="s">
        <v>106</v>
      </c>
      <c r="D42" s="182"/>
      <c r="E42" s="113">
        <v>42.053445850914208</v>
      </c>
      <c r="F42" s="115">
        <v>299</v>
      </c>
      <c r="G42" s="114">
        <v>306</v>
      </c>
      <c r="H42" s="114">
        <v>310</v>
      </c>
      <c r="I42" s="114">
        <v>318</v>
      </c>
      <c r="J42" s="140">
        <v>270</v>
      </c>
      <c r="K42" s="114">
        <v>29</v>
      </c>
      <c r="L42" s="116">
        <v>10.74074074074074</v>
      </c>
    </row>
    <row r="43" spans="1:12" s="110" customFormat="1" ht="15" customHeight="1" x14ac:dyDescent="0.2">
      <c r="A43" s="120"/>
      <c r="B43" s="119"/>
      <c r="C43" s="268" t="s">
        <v>107</v>
      </c>
      <c r="D43" s="182"/>
      <c r="E43" s="113">
        <v>57.946554149085792</v>
      </c>
      <c r="F43" s="115">
        <v>412</v>
      </c>
      <c r="G43" s="114">
        <v>436</v>
      </c>
      <c r="H43" s="114">
        <v>433</v>
      </c>
      <c r="I43" s="114">
        <v>409</v>
      </c>
      <c r="J43" s="140">
        <v>383</v>
      </c>
      <c r="K43" s="114">
        <v>29</v>
      </c>
      <c r="L43" s="116">
        <v>7.5718015665796345</v>
      </c>
    </row>
    <row r="44" spans="1:12" s="110" customFormat="1" ht="15" customHeight="1" x14ac:dyDescent="0.2">
      <c r="A44" s="120"/>
      <c r="B44" s="119" t="s">
        <v>205</v>
      </c>
      <c r="C44" s="268"/>
      <c r="D44" s="182"/>
      <c r="E44" s="113">
        <v>21.050068186245859</v>
      </c>
      <c r="F44" s="115">
        <v>2161</v>
      </c>
      <c r="G44" s="114">
        <v>2292</v>
      </c>
      <c r="H44" s="114">
        <v>2415</v>
      </c>
      <c r="I44" s="114">
        <v>2401</v>
      </c>
      <c r="J44" s="140">
        <v>2349</v>
      </c>
      <c r="K44" s="114">
        <v>-188</v>
      </c>
      <c r="L44" s="116">
        <v>-8.0034057045551297</v>
      </c>
    </row>
    <row r="45" spans="1:12" s="110" customFormat="1" ht="15" customHeight="1" x14ac:dyDescent="0.2">
      <c r="A45" s="120"/>
      <c r="B45" s="119"/>
      <c r="C45" s="268" t="s">
        <v>106</v>
      </c>
      <c r="D45" s="182"/>
      <c r="E45" s="113">
        <v>38.732068486811663</v>
      </c>
      <c r="F45" s="115">
        <v>837</v>
      </c>
      <c r="G45" s="114">
        <v>863</v>
      </c>
      <c r="H45" s="114">
        <v>912</v>
      </c>
      <c r="I45" s="114">
        <v>888</v>
      </c>
      <c r="J45" s="140">
        <v>874</v>
      </c>
      <c r="K45" s="114">
        <v>-37</v>
      </c>
      <c r="L45" s="116">
        <v>-4.2334096109839816</v>
      </c>
    </row>
    <row r="46" spans="1:12" s="110" customFormat="1" ht="15" customHeight="1" x14ac:dyDescent="0.2">
      <c r="A46" s="123"/>
      <c r="B46" s="124"/>
      <c r="C46" s="260" t="s">
        <v>107</v>
      </c>
      <c r="D46" s="261"/>
      <c r="E46" s="125">
        <v>61.267931513188337</v>
      </c>
      <c r="F46" s="143">
        <v>1324</v>
      </c>
      <c r="G46" s="144">
        <v>1429</v>
      </c>
      <c r="H46" s="144">
        <v>1503</v>
      </c>
      <c r="I46" s="144">
        <v>1513</v>
      </c>
      <c r="J46" s="145">
        <v>1475</v>
      </c>
      <c r="K46" s="144">
        <v>-151</v>
      </c>
      <c r="L46" s="146">
        <v>-10.23728813559322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6" t="s">
        <v>210</v>
      </c>
      <c r="B51" s="566"/>
      <c r="C51" s="566"/>
      <c r="D51" s="566"/>
      <c r="E51" s="566"/>
      <c r="F51" s="566"/>
      <c r="G51" s="566"/>
      <c r="H51" s="566"/>
      <c r="I51" s="566"/>
      <c r="J51" s="566"/>
      <c r="K51" s="566"/>
      <c r="L51" s="566"/>
    </row>
    <row r="52" spans="1:12" ht="11.25" x14ac:dyDescent="0.2">
      <c r="A52" s="566" t="s">
        <v>211</v>
      </c>
      <c r="B52" s="566"/>
      <c r="C52" s="566"/>
      <c r="D52" s="566"/>
      <c r="E52" s="566"/>
      <c r="F52" s="566"/>
      <c r="G52" s="566"/>
      <c r="H52" s="566"/>
      <c r="I52" s="566"/>
      <c r="J52" s="566"/>
      <c r="K52" s="566"/>
      <c r="L52" s="566"/>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69" t="s">
        <v>330</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326</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10266</v>
      </c>
      <c r="E11" s="114">
        <v>10580</v>
      </c>
      <c r="F11" s="114">
        <v>10938</v>
      </c>
      <c r="G11" s="114">
        <v>10911</v>
      </c>
      <c r="H11" s="140">
        <v>10441</v>
      </c>
      <c r="I11" s="115">
        <v>-175</v>
      </c>
      <c r="J11" s="116">
        <v>-1.6760846662197109</v>
      </c>
    </row>
    <row r="12" spans="1:15" s="110" customFormat="1" ht="24.95" customHeight="1" x14ac:dyDescent="0.2">
      <c r="A12" s="193" t="s">
        <v>132</v>
      </c>
      <c r="B12" s="194" t="s">
        <v>133</v>
      </c>
      <c r="C12" s="113">
        <v>4.6853691798168713</v>
      </c>
      <c r="D12" s="115">
        <v>481</v>
      </c>
      <c r="E12" s="114">
        <v>471</v>
      </c>
      <c r="F12" s="114">
        <v>488</v>
      </c>
      <c r="G12" s="114">
        <v>492</v>
      </c>
      <c r="H12" s="140">
        <v>449</v>
      </c>
      <c r="I12" s="115">
        <v>32</v>
      </c>
      <c r="J12" s="116">
        <v>7.1269487750556797</v>
      </c>
    </row>
    <row r="13" spans="1:15" s="110" customFormat="1" ht="24.95" customHeight="1" x14ac:dyDescent="0.2">
      <c r="A13" s="193" t="s">
        <v>134</v>
      </c>
      <c r="B13" s="199" t="s">
        <v>214</v>
      </c>
      <c r="C13" s="113">
        <v>0.38963569062926162</v>
      </c>
      <c r="D13" s="115">
        <v>40</v>
      </c>
      <c r="E13" s="114">
        <v>44</v>
      </c>
      <c r="F13" s="114">
        <v>46</v>
      </c>
      <c r="G13" s="114">
        <v>42</v>
      </c>
      <c r="H13" s="140">
        <v>39</v>
      </c>
      <c r="I13" s="115">
        <v>1</v>
      </c>
      <c r="J13" s="116">
        <v>2.5641025641025643</v>
      </c>
    </row>
    <row r="14" spans="1:15" s="287" customFormat="1" ht="24.95" customHeight="1" x14ac:dyDescent="0.2">
      <c r="A14" s="193" t="s">
        <v>215</v>
      </c>
      <c r="B14" s="199" t="s">
        <v>137</v>
      </c>
      <c r="C14" s="113">
        <v>5.7763491135788039</v>
      </c>
      <c r="D14" s="115">
        <v>593</v>
      </c>
      <c r="E14" s="114">
        <v>619</v>
      </c>
      <c r="F14" s="114">
        <v>654</v>
      </c>
      <c r="G14" s="114">
        <v>649</v>
      </c>
      <c r="H14" s="140">
        <v>620</v>
      </c>
      <c r="I14" s="115">
        <v>-27</v>
      </c>
      <c r="J14" s="116">
        <v>-4.354838709677419</v>
      </c>
      <c r="K14" s="110"/>
      <c r="L14" s="110"/>
      <c r="M14" s="110"/>
      <c r="N14" s="110"/>
      <c r="O14" s="110"/>
    </row>
    <row r="15" spans="1:15" s="110" customFormat="1" ht="24.95" customHeight="1" x14ac:dyDescent="0.2">
      <c r="A15" s="193" t="s">
        <v>216</v>
      </c>
      <c r="B15" s="199" t="s">
        <v>217</v>
      </c>
      <c r="C15" s="113">
        <v>3.1755308786284822</v>
      </c>
      <c r="D15" s="115">
        <v>326</v>
      </c>
      <c r="E15" s="114">
        <v>332</v>
      </c>
      <c r="F15" s="114">
        <v>351</v>
      </c>
      <c r="G15" s="114">
        <v>359</v>
      </c>
      <c r="H15" s="140">
        <v>321</v>
      </c>
      <c r="I15" s="115">
        <v>5</v>
      </c>
      <c r="J15" s="116">
        <v>1.557632398753894</v>
      </c>
    </row>
    <row r="16" spans="1:15" s="287" customFormat="1" ht="24.95" customHeight="1" x14ac:dyDescent="0.2">
      <c r="A16" s="193" t="s">
        <v>218</v>
      </c>
      <c r="B16" s="199" t="s">
        <v>141</v>
      </c>
      <c r="C16" s="113">
        <v>2.1722189752581338</v>
      </c>
      <c r="D16" s="115">
        <v>223</v>
      </c>
      <c r="E16" s="114">
        <v>236</v>
      </c>
      <c r="F16" s="114">
        <v>253</v>
      </c>
      <c r="G16" s="114">
        <v>235</v>
      </c>
      <c r="H16" s="140">
        <v>251</v>
      </c>
      <c r="I16" s="115">
        <v>-28</v>
      </c>
      <c r="J16" s="116">
        <v>-11.155378486055778</v>
      </c>
      <c r="K16" s="110"/>
      <c r="L16" s="110"/>
      <c r="M16" s="110"/>
      <c r="N16" s="110"/>
      <c r="O16" s="110"/>
    </row>
    <row r="17" spans="1:15" s="110" customFormat="1" ht="24.95" customHeight="1" x14ac:dyDescent="0.2">
      <c r="A17" s="193" t="s">
        <v>142</v>
      </c>
      <c r="B17" s="199" t="s">
        <v>220</v>
      </c>
      <c r="C17" s="113">
        <v>0.42859925969218782</v>
      </c>
      <c r="D17" s="115">
        <v>44</v>
      </c>
      <c r="E17" s="114">
        <v>51</v>
      </c>
      <c r="F17" s="114">
        <v>50</v>
      </c>
      <c r="G17" s="114">
        <v>55</v>
      </c>
      <c r="H17" s="140">
        <v>48</v>
      </c>
      <c r="I17" s="115">
        <v>8</v>
      </c>
      <c r="J17" s="116">
        <v>16.666666666666668</v>
      </c>
    </row>
    <row r="18" spans="1:15" s="287" customFormat="1" ht="24.95" customHeight="1" x14ac:dyDescent="0.2">
      <c r="A18" s="201" t="s">
        <v>144</v>
      </c>
      <c r="B18" s="202" t="s">
        <v>145</v>
      </c>
      <c r="C18" s="113">
        <v>4.7340736411455291</v>
      </c>
      <c r="D18" s="115">
        <v>486</v>
      </c>
      <c r="E18" s="114">
        <v>482</v>
      </c>
      <c r="F18" s="114">
        <v>482</v>
      </c>
      <c r="G18" s="114">
        <v>475</v>
      </c>
      <c r="H18" s="140">
        <v>473</v>
      </c>
      <c r="I18" s="115">
        <v>13</v>
      </c>
      <c r="J18" s="116">
        <v>2.7484143763213531</v>
      </c>
      <c r="K18" s="110"/>
      <c r="L18" s="110"/>
      <c r="M18" s="110"/>
      <c r="N18" s="110"/>
      <c r="O18" s="110"/>
    </row>
    <row r="19" spans="1:15" s="110" customFormat="1" ht="24.95" customHeight="1" x14ac:dyDescent="0.2">
      <c r="A19" s="193" t="s">
        <v>146</v>
      </c>
      <c r="B19" s="199" t="s">
        <v>147</v>
      </c>
      <c r="C19" s="113">
        <v>16.413403467757647</v>
      </c>
      <c r="D19" s="115">
        <v>1685</v>
      </c>
      <c r="E19" s="114">
        <v>1732</v>
      </c>
      <c r="F19" s="114">
        <v>1770</v>
      </c>
      <c r="G19" s="114">
        <v>1781</v>
      </c>
      <c r="H19" s="140">
        <v>1796</v>
      </c>
      <c r="I19" s="115">
        <v>-111</v>
      </c>
      <c r="J19" s="116">
        <v>-6.1804008908685972</v>
      </c>
    </row>
    <row r="20" spans="1:15" s="287" customFormat="1" ht="24.95" customHeight="1" x14ac:dyDescent="0.2">
      <c r="A20" s="193" t="s">
        <v>148</v>
      </c>
      <c r="B20" s="199" t="s">
        <v>149</v>
      </c>
      <c r="C20" s="113">
        <v>3.1073446327683616</v>
      </c>
      <c r="D20" s="115">
        <v>319</v>
      </c>
      <c r="E20" s="114">
        <v>337</v>
      </c>
      <c r="F20" s="114">
        <v>324</v>
      </c>
      <c r="G20" s="114">
        <v>319</v>
      </c>
      <c r="H20" s="140">
        <v>318</v>
      </c>
      <c r="I20" s="115">
        <v>1</v>
      </c>
      <c r="J20" s="116">
        <v>0.31446540880503143</v>
      </c>
      <c r="K20" s="110"/>
      <c r="L20" s="110"/>
      <c r="M20" s="110"/>
      <c r="N20" s="110"/>
      <c r="O20" s="110"/>
    </row>
    <row r="21" spans="1:15" s="110" customFormat="1" ht="24.95" customHeight="1" x14ac:dyDescent="0.2">
      <c r="A21" s="201" t="s">
        <v>150</v>
      </c>
      <c r="B21" s="202" t="s">
        <v>151</v>
      </c>
      <c r="C21" s="113">
        <v>14.523670368205728</v>
      </c>
      <c r="D21" s="115">
        <v>1491</v>
      </c>
      <c r="E21" s="114">
        <v>1635</v>
      </c>
      <c r="F21" s="114">
        <v>1806</v>
      </c>
      <c r="G21" s="114">
        <v>1800</v>
      </c>
      <c r="H21" s="140">
        <v>1514</v>
      </c>
      <c r="I21" s="115">
        <v>-23</v>
      </c>
      <c r="J21" s="116">
        <v>-1.5191545574636725</v>
      </c>
    </row>
    <row r="22" spans="1:15" s="110" customFormat="1" ht="24.95" customHeight="1" x14ac:dyDescent="0.2">
      <c r="A22" s="201" t="s">
        <v>152</v>
      </c>
      <c r="B22" s="199" t="s">
        <v>153</v>
      </c>
      <c r="C22" s="113" t="s">
        <v>513</v>
      </c>
      <c r="D22" s="115" t="s">
        <v>513</v>
      </c>
      <c r="E22" s="114" t="s">
        <v>513</v>
      </c>
      <c r="F22" s="114">
        <v>109</v>
      </c>
      <c r="G22" s="114">
        <v>128</v>
      </c>
      <c r="H22" s="140">
        <v>129</v>
      </c>
      <c r="I22" s="115" t="s">
        <v>513</v>
      </c>
      <c r="J22" s="116" t="s">
        <v>513</v>
      </c>
    </row>
    <row r="23" spans="1:15" s="110" customFormat="1" ht="24.95" customHeight="1" x14ac:dyDescent="0.2">
      <c r="A23" s="193" t="s">
        <v>154</v>
      </c>
      <c r="B23" s="199" t="s">
        <v>155</v>
      </c>
      <c r="C23" s="113">
        <v>0.75004870446132865</v>
      </c>
      <c r="D23" s="115">
        <v>77</v>
      </c>
      <c r="E23" s="114">
        <v>73</v>
      </c>
      <c r="F23" s="114">
        <v>75</v>
      </c>
      <c r="G23" s="114">
        <v>80</v>
      </c>
      <c r="H23" s="140">
        <v>89</v>
      </c>
      <c r="I23" s="115">
        <v>-12</v>
      </c>
      <c r="J23" s="116">
        <v>-13.48314606741573</v>
      </c>
    </row>
    <row r="24" spans="1:15" s="110" customFormat="1" ht="24.95" customHeight="1" x14ac:dyDescent="0.2">
      <c r="A24" s="193" t="s">
        <v>156</v>
      </c>
      <c r="B24" s="199" t="s">
        <v>221</v>
      </c>
      <c r="C24" s="113">
        <v>7.4517825832846292</v>
      </c>
      <c r="D24" s="115">
        <v>765</v>
      </c>
      <c r="E24" s="114">
        <v>770</v>
      </c>
      <c r="F24" s="114">
        <v>777</v>
      </c>
      <c r="G24" s="114">
        <v>784</v>
      </c>
      <c r="H24" s="140">
        <v>769</v>
      </c>
      <c r="I24" s="115">
        <v>-4</v>
      </c>
      <c r="J24" s="116">
        <v>-0.52015604681404426</v>
      </c>
    </row>
    <row r="25" spans="1:15" s="110" customFormat="1" ht="24.95" customHeight="1" x14ac:dyDescent="0.2">
      <c r="A25" s="193" t="s">
        <v>222</v>
      </c>
      <c r="B25" s="204" t="s">
        <v>159</v>
      </c>
      <c r="C25" s="113">
        <v>10.646795246444574</v>
      </c>
      <c r="D25" s="115">
        <v>1093</v>
      </c>
      <c r="E25" s="114">
        <v>1109</v>
      </c>
      <c r="F25" s="114">
        <v>1161</v>
      </c>
      <c r="G25" s="114">
        <v>1138</v>
      </c>
      <c r="H25" s="140">
        <v>1111</v>
      </c>
      <c r="I25" s="115">
        <v>-18</v>
      </c>
      <c r="J25" s="116">
        <v>-1.6201620162016201</v>
      </c>
    </row>
    <row r="26" spans="1:15" s="110" customFormat="1" ht="24.95" customHeight="1" x14ac:dyDescent="0.2">
      <c r="A26" s="201">
        <v>782.78300000000002</v>
      </c>
      <c r="B26" s="203" t="s">
        <v>160</v>
      </c>
      <c r="C26" s="113" t="s">
        <v>513</v>
      </c>
      <c r="D26" s="115" t="s">
        <v>513</v>
      </c>
      <c r="E26" s="114" t="s">
        <v>513</v>
      </c>
      <c r="F26" s="114">
        <v>0</v>
      </c>
      <c r="G26" s="114">
        <v>0</v>
      </c>
      <c r="H26" s="140">
        <v>0</v>
      </c>
      <c r="I26" s="115" t="s">
        <v>513</v>
      </c>
      <c r="J26" s="116" t="s">
        <v>513</v>
      </c>
    </row>
    <row r="27" spans="1:15" s="110" customFormat="1" ht="24.95" customHeight="1" x14ac:dyDescent="0.2">
      <c r="A27" s="193" t="s">
        <v>161</v>
      </c>
      <c r="B27" s="199" t="s">
        <v>162</v>
      </c>
      <c r="C27" s="113">
        <v>3.6723163841807911</v>
      </c>
      <c r="D27" s="115">
        <v>377</v>
      </c>
      <c r="E27" s="114">
        <v>373</v>
      </c>
      <c r="F27" s="114">
        <v>389</v>
      </c>
      <c r="G27" s="114">
        <v>353</v>
      </c>
      <c r="H27" s="140">
        <v>340</v>
      </c>
      <c r="I27" s="115">
        <v>37</v>
      </c>
      <c r="J27" s="116">
        <v>10.882352941176471</v>
      </c>
    </row>
    <row r="28" spans="1:15" s="110" customFormat="1" ht="24.95" customHeight="1" x14ac:dyDescent="0.2">
      <c r="A28" s="193" t="s">
        <v>163</v>
      </c>
      <c r="B28" s="199" t="s">
        <v>164</v>
      </c>
      <c r="C28" s="113">
        <v>1.5975063315799727</v>
      </c>
      <c r="D28" s="115">
        <v>164</v>
      </c>
      <c r="E28" s="114">
        <v>172</v>
      </c>
      <c r="F28" s="114">
        <v>187</v>
      </c>
      <c r="G28" s="114">
        <v>192</v>
      </c>
      <c r="H28" s="140">
        <v>168</v>
      </c>
      <c r="I28" s="115">
        <v>-4</v>
      </c>
      <c r="J28" s="116">
        <v>-2.3809523809523809</v>
      </c>
    </row>
    <row r="29" spans="1:15" s="110" customFormat="1" ht="24.95" customHeight="1" x14ac:dyDescent="0.2">
      <c r="A29" s="193">
        <v>86</v>
      </c>
      <c r="B29" s="199" t="s">
        <v>165</v>
      </c>
      <c r="C29" s="113">
        <v>6.127021235145139</v>
      </c>
      <c r="D29" s="115">
        <v>629</v>
      </c>
      <c r="E29" s="114">
        <v>641</v>
      </c>
      <c r="F29" s="114">
        <v>645</v>
      </c>
      <c r="G29" s="114">
        <v>667</v>
      </c>
      <c r="H29" s="140">
        <v>670</v>
      </c>
      <c r="I29" s="115">
        <v>-41</v>
      </c>
      <c r="J29" s="116">
        <v>-6.1194029850746272</v>
      </c>
    </row>
    <row r="30" spans="1:15" s="110" customFormat="1" ht="24.95" customHeight="1" x14ac:dyDescent="0.2">
      <c r="A30" s="193">
        <v>87.88</v>
      </c>
      <c r="B30" s="204" t="s">
        <v>166</v>
      </c>
      <c r="C30" s="113">
        <v>4.5002922267679724</v>
      </c>
      <c r="D30" s="115">
        <v>462</v>
      </c>
      <c r="E30" s="114">
        <v>466</v>
      </c>
      <c r="F30" s="114">
        <v>459</v>
      </c>
      <c r="G30" s="114">
        <v>472</v>
      </c>
      <c r="H30" s="140">
        <v>471</v>
      </c>
      <c r="I30" s="115">
        <v>-9</v>
      </c>
      <c r="J30" s="116">
        <v>-1.910828025477707</v>
      </c>
    </row>
    <row r="31" spans="1:15" s="110" customFormat="1" ht="24.95" customHeight="1" x14ac:dyDescent="0.2">
      <c r="A31" s="193" t="s">
        <v>167</v>
      </c>
      <c r="B31" s="199" t="s">
        <v>168</v>
      </c>
      <c r="C31" s="113">
        <v>14.640561075394507</v>
      </c>
      <c r="D31" s="115">
        <v>1503</v>
      </c>
      <c r="E31" s="114">
        <v>1546</v>
      </c>
      <c r="F31" s="114">
        <v>1565</v>
      </c>
      <c r="G31" s="114">
        <v>1539</v>
      </c>
      <c r="H31" s="140">
        <v>1484</v>
      </c>
      <c r="I31" s="115">
        <v>19</v>
      </c>
      <c r="J31" s="116">
        <v>1.2803234501347709</v>
      </c>
    </row>
    <row r="32" spans="1:15" s="110" customFormat="1" ht="24.95" customHeight="1" x14ac:dyDescent="0.2">
      <c r="A32" s="193"/>
      <c r="B32" s="204" t="s">
        <v>169</v>
      </c>
      <c r="C32" s="113" t="s">
        <v>513</v>
      </c>
      <c r="D32" s="115" t="s">
        <v>513</v>
      </c>
      <c r="E32" s="114" t="s">
        <v>513</v>
      </c>
      <c r="F32" s="114" t="s">
        <v>513</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4.6853691798168713</v>
      </c>
      <c r="D34" s="115">
        <v>481</v>
      </c>
      <c r="E34" s="114">
        <v>471</v>
      </c>
      <c r="F34" s="114">
        <v>488</v>
      </c>
      <c r="G34" s="114">
        <v>492</v>
      </c>
      <c r="H34" s="140">
        <v>449</v>
      </c>
      <c r="I34" s="115">
        <v>32</v>
      </c>
      <c r="J34" s="116">
        <v>7.1269487750556797</v>
      </c>
    </row>
    <row r="35" spans="1:10" s="110" customFormat="1" ht="24.95" customHeight="1" x14ac:dyDescent="0.2">
      <c r="A35" s="292" t="s">
        <v>171</v>
      </c>
      <c r="B35" s="293" t="s">
        <v>172</v>
      </c>
      <c r="C35" s="113">
        <v>10.900058445353594</v>
      </c>
      <c r="D35" s="115">
        <v>1119</v>
      </c>
      <c r="E35" s="114">
        <v>1145</v>
      </c>
      <c r="F35" s="114">
        <v>1182</v>
      </c>
      <c r="G35" s="114">
        <v>1166</v>
      </c>
      <c r="H35" s="140">
        <v>1132</v>
      </c>
      <c r="I35" s="115">
        <v>-13</v>
      </c>
      <c r="J35" s="116">
        <v>-1.1484098939929328</v>
      </c>
    </row>
    <row r="36" spans="1:10" s="110" customFormat="1" ht="24.95" customHeight="1" x14ac:dyDescent="0.2">
      <c r="A36" s="294" t="s">
        <v>173</v>
      </c>
      <c r="B36" s="295" t="s">
        <v>174</v>
      </c>
      <c r="C36" s="125">
        <v>84.404831482563807</v>
      </c>
      <c r="D36" s="143">
        <v>8665</v>
      </c>
      <c r="E36" s="144">
        <v>8963</v>
      </c>
      <c r="F36" s="144">
        <v>9267</v>
      </c>
      <c r="G36" s="144">
        <v>9253</v>
      </c>
      <c r="H36" s="145">
        <v>8859</v>
      </c>
      <c r="I36" s="143">
        <v>-194</v>
      </c>
      <c r="J36" s="146">
        <v>-2.1898634157354104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3" t="s">
        <v>225</v>
      </c>
      <c r="B39" s="613"/>
      <c r="C39" s="613"/>
      <c r="D39" s="613"/>
      <c r="E39" s="613"/>
      <c r="F39" s="613"/>
      <c r="G39" s="613"/>
      <c r="H39" s="613"/>
      <c r="I39" s="613"/>
      <c r="J39" s="613"/>
    </row>
    <row r="40" spans="1:10" ht="18.75" customHeight="1" x14ac:dyDescent="0.2">
      <c r="A40" s="613"/>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69" t="s">
        <v>331</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57</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332</v>
      </c>
      <c r="B7" s="575"/>
      <c r="C7" s="575"/>
      <c r="D7" s="580" t="s">
        <v>94</v>
      </c>
      <c r="E7" s="583" t="s">
        <v>326</v>
      </c>
      <c r="F7" s="584"/>
      <c r="G7" s="584"/>
      <c r="H7" s="584"/>
      <c r="I7" s="585"/>
      <c r="J7" s="586" t="s">
        <v>180</v>
      </c>
      <c r="K7" s="587"/>
      <c r="L7" s="96"/>
      <c r="M7" s="96"/>
      <c r="N7" s="96"/>
      <c r="O7" s="96"/>
    </row>
    <row r="8" spans="1:15" ht="21.75" customHeight="1" x14ac:dyDescent="0.2">
      <c r="A8" s="576"/>
      <c r="B8" s="577"/>
      <c r="C8" s="577"/>
      <c r="D8" s="581"/>
      <c r="E8" s="590" t="s">
        <v>97</v>
      </c>
      <c r="F8" s="590" t="s">
        <v>98</v>
      </c>
      <c r="G8" s="590" t="s">
        <v>99</v>
      </c>
      <c r="H8" s="590" t="s">
        <v>100</v>
      </c>
      <c r="I8" s="590" t="s">
        <v>101</v>
      </c>
      <c r="J8" s="588"/>
      <c r="K8" s="589"/>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10266</v>
      </c>
      <c r="F11" s="264">
        <v>10580</v>
      </c>
      <c r="G11" s="264">
        <v>10938</v>
      </c>
      <c r="H11" s="264">
        <v>10911</v>
      </c>
      <c r="I11" s="265">
        <v>10441</v>
      </c>
      <c r="J11" s="263">
        <v>-175</v>
      </c>
      <c r="K11" s="266">
        <v>-1.6760846662197109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46.142606662770312</v>
      </c>
      <c r="E13" s="115">
        <v>4737</v>
      </c>
      <c r="F13" s="114">
        <v>4866</v>
      </c>
      <c r="G13" s="114">
        <v>5120</v>
      </c>
      <c r="H13" s="114">
        <v>5093</v>
      </c>
      <c r="I13" s="140">
        <v>4860</v>
      </c>
      <c r="J13" s="115">
        <v>-123</v>
      </c>
      <c r="K13" s="116">
        <v>-2.5308641975308643</v>
      </c>
    </row>
    <row r="14" spans="1:15" ht="15.95" customHeight="1" x14ac:dyDescent="0.2">
      <c r="A14" s="306" t="s">
        <v>230</v>
      </c>
      <c r="B14" s="307"/>
      <c r="C14" s="308"/>
      <c r="D14" s="113">
        <v>38.622637833625561</v>
      </c>
      <c r="E14" s="115">
        <v>3965</v>
      </c>
      <c r="F14" s="114">
        <v>4114</v>
      </c>
      <c r="G14" s="114">
        <v>4238</v>
      </c>
      <c r="H14" s="114">
        <v>4272</v>
      </c>
      <c r="I14" s="140">
        <v>4098</v>
      </c>
      <c r="J14" s="115">
        <v>-133</v>
      </c>
      <c r="K14" s="116">
        <v>-3.2454856027330403</v>
      </c>
    </row>
    <row r="15" spans="1:15" ht="15.95" customHeight="1" x14ac:dyDescent="0.2">
      <c r="A15" s="306" t="s">
        <v>231</v>
      </c>
      <c r="B15" s="307"/>
      <c r="C15" s="308"/>
      <c r="D15" s="113">
        <v>4.8996688096629653</v>
      </c>
      <c r="E15" s="115">
        <v>503</v>
      </c>
      <c r="F15" s="114">
        <v>519</v>
      </c>
      <c r="G15" s="114">
        <v>528</v>
      </c>
      <c r="H15" s="114">
        <v>520</v>
      </c>
      <c r="I15" s="140">
        <v>511</v>
      </c>
      <c r="J15" s="115">
        <v>-8</v>
      </c>
      <c r="K15" s="116">
        <v>-1.5655577299412915</v>
      </c>
    </row>
    <row r="16" spans="1:15" ht="15.95" customHeight="1" x14ac:dyDescent="0.2">
      <c r="A16" s="306" t="s">
        <v>232</v>
      </c>
      <c r="B16" s="307"/>
      <c r="C16" s="308"/>
      <c r="D16" s="113">
        <v>3.2437171244886032</v>
      </c>
      <c r="E16" s="115">
        <v>333</v>
      </c>
      <c r="F16" s="114">
        <v>332</v>
      </c>
      <c r="G16" s="114">
        <v>300</v>
      </c>
      <c r="H16" s="114">
        <v>291</v>
      </c>
      <c r="I16" s="140">
        <v>273</v>
      </c>
      <c r="J16" s="115">
        <v>60</v>
      </c>
      <c r="K16" s="116">
        <v>21.978021978021978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4.1301383206701736</v>
      </c>
      <c r="E18" s="115">
        <v>424</v>
      </c>
      <c r="F18" s="114">
        <v>416</v>
      </c>
      <c r="G18" s="114">
        <v>430</v>
      </c>
      <c r="H18" s="114">
        <v>414</v>
      </c>
      <c r="I18" s="140">
        <v>385</v>
      </c>
      <c r="J18" s="115">
        <v>39</v>
      </c>
      <c r="K18" s="116">
        <v>10.129870129870129</v>
      </c>
    </row>
    <row r="19" spans="1:11" ht="14.1" customHeight="1" x14ac:dyDescent="0.2">
      <c r="A19" s="306" t="s">
        <v>235</v>
      </c>
      <c r="B19" s="307" t="s">
        <v>236</v>
      </c>
      <c r="C19" s="308"/>
      <c r="D19" s="113">
        <v>3.185271770894214</v>
      </c>
      <c r="E19" s="115">
        <v>327</v>
      </c>
      <c r="F19" s="114">
        <v>325</v>
      </c>
      <c r="G19" s="114">
        <v>334</v>
      </c>
      <c r="H19" s="114">
        <v>317</v>
      </c>
      <c r="I19" s="140">
        <v>285</v>
      </c>
      <c r="J19" s="115">
        <v>42</v>
      </c>
      <c r="K19" s="116">
        <v>14.736842105263158</v>
      </c>
    </row>
    <row r="20" spans="1:11" ht="14.1" customHeight="1" x14ac:dyDescent="0.2">
      <c r="A20" s="306">
        <v>12</v>
      </c>
      <c r="B20" s="307" t="s">
        <v>237</v>
      </c>
      <c r="C20" s="308"/>
      <c r="D20" s="113">
        <v>1.4416520553282681</v>
      </c>
      <c r="E20" s="115">
        <v>148</v>
      </c>
      <c r="F20" s="114">
        <v>146</v>
      </c>
      <c r="G20" s="114">
        <v>160</v>
      </c>
      <c r="H20" s="114">
        <v>157</v>
      </c>
      <c r="I20" s="140">
        <v>155</v>
      </c>
      <c r="J20" s="115">
        <v>-7</v>
      </c>
      <c r="K20" s="116">
        <v>-4.5161290322580649</v>
      </c>
    </row>
    <row r="21" spans="1:11" ht="14.1" customHeight="1" x14ac:dyDescent="0.2">
      <c r="A21" s="306">
        <v>21</v>
      </c>
      <c r="B21" s="307" t="s">
        <v>238</v>
      </c>
      <c r="C21" s="308"/>
      <c r="D21" s="113" t="s">
        <v>513</v>
      </c>
      <c r="E21" s="115" t="s">
        <v>513</v>
      </c>
      <c r="F21" s="114" t="s">
        <v>513</v>
      </c>
      <c r="G21" s="114" t="s">
        <v>513</v>
      </c>
      <c r="H21" s="114" t="s">
        <v>513</v>
      </c>
      <c r="I21" s="140" t="s">
        <v>513</v>
      </c>
      <c r="J21" s="115" t="s">
        <v>513</v>
      </c>
      <c r="K21" s="116" t="s">
        <v>513</v>
      </c>
    </row>
    <row r="22" spans="1:11" ht="14.1" customHeight="1" x14ac:dyDescent="0.2">
      <c r="A22" s="306">
        <v>22</v>
      </c>
      <c r="B22" s="307" t="s">
        <v>239</v>
      </c>
      <c r="C22" s="308"/>
      <c r="D22" s="113">
        <v>0.32144944476914084</v>
      </c>
      <c r="E22" s="115">
        <v>33</v>
      </c>
      <c r="F22" s="114">
        <v>43</v>
      </c>
      <c r="G22" s="114">
        <v>43</v>
      </c>
      <c r="H22" s="114">
        <v>47</v>
      </c>
      <c r="I22" s="140">
        <v>46</v>
      </c>
      <c r="J22" s="115">
        <v>-13</v>
      </c>
      <c r="K22" s="116">
        <v>-28.260869565217391</v>
      </c>
    </row>
    <row r="23" spans="1:11" ht="14.1" customHeight="1" x14ac:dyDescent="0.2">
      <c r="A23" s="306">
        <v>23</v>
      </c>
      <c r="B23" s="307" t="s">
        <v>240</v>
      </c>
      <c r="C23" s="308"/>
      <c r="D23" s="113">
        <v>0.61367621274108708</v>
      </c>
      <c r="E23" s="115">
        <v>63</v>
      </c>
      <c r="F23" s="114">
        <v>68</v>
      </c>
      <c r="G23" s="114">
        <v>59</v>
      </c>
      <c r="H23" s="114">
        <v>67</v>
      </c>
      <c r="I23" s="140">
        <v>47</v>
      </c>
      <c r="J23" s="115">
        <v>16</v>
      </c>
      <c r="K23" s="116">
        <v>34.042553191489361</v>
      </c>
    </row>
    <row r="24" spans="1:11" ht="14.1" customHeight="1" x14ac:dyDescent="0.2">
      <c r="A24" s="306">
        <v>24</v>
      </c>
      <c r="B24" s="307" t="s">
        <v>241</v>
      </c>
      <c r="C24" s="308"/>
      <c r="D24" s="113">
        <v>0.40911747516072472</v>
      </c>
      <c r="E24" s="115">
        <v>42</v>
      </c>
      <c r="F24" s="114">
        <v>51</v>
      </c>
      <c r="G24" s="114">
        <v>54</v>
      </c>
      <c r="H24" s="114">
        <v>60</v>
      </c>
      <c r="I24" s="140">
        <v>59</v>
      </c>
      <c r="J24" s="115">
        <v>-17</v>
      </c>
      <c r="K24" s="116">
        <v>-28.8135593220339</v>
      </c>
    </row>
    <row r="25" spans="1:11" ht="14.1" customHeight="1" x14ac:dyDescent="0.2">
      <c r="A25" s="306">
        <v>25</v>
      </c>
      <c r="B25" s="307" t="s">
        <v>242</v>
      </c>
      <c r="C25" s="308"/>
      <c r="D25" s="113">
        <v>1.276056886810832</v>
      </c>
      <c r="E25" s="115">
        <v>131</v>
      </c>
      <c r="F25" s="114">
        <v>140</v>
      </c>
      <c r="G25" s="114">
        <v>132</v>
      </c>
      <c r="H25" s="114">
        <v>135</v>
      </c>
      <c r="I25" s="140">
        <v>121</v>
      </c>
      <c r="J25" s="115">
        <v>10</v>
      </c>
      <c r="K25" s="116">
        <v>8.2644628099173545</v>
      </c>
    </row>
    <row r="26" spans="1:11" ht="14.1" customHeight="1" x14ac:dyDescent="0.2">
      <c r="A26" s="306">
        <v>26</v>
      </c>
      <c r="B26" s="307" t="s">
        <v>243</v>
      </c>
      <c r="C26" s="308"/>
      <c r="D26" s="113">
        <v>0.56497175141242939</v>
      </c>
      <c r="E26" s="115">
        <v>58</v>
      </c>
      <c r="F26" s="114">
        <v>62</v>
      </c>
      <c r="G26" s="114">
        <v>60</v>
      </c>
      <c r="H26" s="114">
        <v>59</v>
      </c>
      <c r="I26" s="140">
        <v>53</v>
      </c>
      <c r="J26" s="115">
        <v>5</v>
      </c>
      <c r="K26" s="116">
        <v>9.433962264150944</v>
      </c>
    </row>
    <row r="27" spans="1:11" ht="14.1" customHeight="1" x14ac:dyDescent="0.2">
      <c r="A27" s="306">
        <v>27</v>
      </c>
      <c r="B27" s="307" t="s">
        <v>244</v>
      </c>
      <c r="C27" s="308"/>
      <c r="D27" s="113">
        <v>0.33119033703487238</v>
      </c>
      <c r="E27" s="115">
        <v>34</v>
      </c>
      <c r="F27" s="114">
        <v>31</v>
      </c>
      <c r="G27" s="114">
        <v>30</v>
      </c>
      <c r="H27" s="114">
        <v>29</v>
      </c>
      <c r="I27" s="140">
        <v>26</v>
      </c>
      <c r="J27" s="115">
        <v>8</v>
      </c>
      <c r="K27" s="116">
        <v>30.76923076923077</v>
      </c>
    </row>
    <row r="28" spans="1:11" ht="14.1" customHeight="1" x14ac:dyDescent="0.2">
      <c r="A28" s="306">
        <v>28</v>
      </c>
      <c r="B28" s="307" t="s">
        <v>245</v>
      </c>
      <c r="C28" s="308"/>
      <c r="D28" s="113">
        <v>0.19481784531463081</v>
      </c>
      <c r="E28" s="115">
        <v>20</v>
      </c>
      <c r="F28" s="114">
        <v>20</v>
      </c>
      <c r="G28" s="114">
        <v>25</v>
      </c>
      <c r="H28" s="114">
        <v>26</v>
      </c>
      <c r="I28" s="140">
        <v>27</v>
      </c>
      <c r="J28" s="115">
        <v>-7</v>
      </c>
      <c r="K28" s="116">
        <v>-25.925925925925927</v>
      </c>
    </row>
    <row r="29" spans="1:11" ht="14.1" customHeight="1" x14ac:dyDescent="0.2">
      <c r="A29" s="306">
        <v>29</v>
      </c>
      <c r="B29" s="307" t="s">
        <v>246</v>
      </c>
      <c r="C29" s="308"/>
      <c r="D29" s="113">
        <v>3.5262030001948177</v>
      </c>
      <c r="E29" s="115">
        <v>362</v>
      </c>
      <c r="F29" s="114">
        <v>388</v>
      </c>
      <c r="G29" s="114">
        <v>427</v>
      </c>
      <c r="H29" s="114">
        <v>425</v>
      </c>
      <c r="I29" s="140">
        <v>376</v>
      </c>
      <c r="J29" s="115">
        <v>-14</v>
      </c>
      <c r="K29" s="116">
        <v>-3.7234042553191489</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3.0196766023767778</v>
      </c>
      <c r="E31" s="115">
        <v>310</v>
      </c>
      <c r="F31" s="114">
        <v>339</v>
      </c>
      <c r="G31" s="114">
        <v>374</v>
      </c>
      <c r="H31" s="114">
        <v>373</v>
      </c>
      <c r="I31" s="140">
        <v>331</v>
      </c>
      <c r="J31" s="115">
        <v>-21</v>
      </c>
      <c r="K31" s="116">
        <v>-6.3444108761329305</v>
      </c>
    </row>
    <row r="32" spans="1:11" ht="14.1" customHeight="1" x14ac:dyDescent="0.2">
      <c r="A32" s="306">
        <v>31</v>
      </c>
      <c r="B32" s="307" t="s">
        <v>251</v>
      </c>
      <c r="C32" s="308"/>
      <c r="D32" s="113">
        <v>0.24352230664328853</v>
      </c>
      <c r="E32" s="115">
        <v>25</v>
      </c>
      <c r="F32" s="114">
        <v>23</v>
      </c>
      <c r="G32" s="114">
        <v>24</v>
      </c>
      <c r="H32" s="114">
        <v>24</v>
      </c>
      <c r="I32" s="140">
        <v>19</v>
      </c>
      <c r="J32" s="115">
        <v>6</v>
      </c>
      <c r="K32" s="116">
        <v>31.578947368421051</v>
      </c>
    </row>
    <row r="33" spans="1:11" ht="14.1" customHeight="1" x14ac:dyDescent="0.2">
      <c r="A33" s="306">
        <v>32</v>
      </c>
      <c r="B33" s="307" t="s">
        <v>252</v>
      </c>
      <c r="C33" s="308"/>
      <c r="D33" s="113">
        <v>1.1494252873563218</v>
      </c>
      <c r="E33" s="115">
        <v>118</v>
      </c>
      <c r="F33" s="114">
        <v>112</v>
      </c>
      <c r="G33" s="114">
        <v>118</v>
      </c>
      <c r="H33" s="114">
        <v>128</v>
      </c>
      <c r="I33" s="140">
        <v>124</v>
      </c>
      <c r="J33" s="115">
        <v>-6</v>
      </c>
      <c r="K33" s="116">
        <v>-4.838709677419355</v>
      </c>
    </row>
    <row r="34" spans="1:11" ht="14.1" customHeight="1" x14ac:dyDescent="0.2">
      <c r="A34" s="306">
        <v>33</v>
      </c>
      <c r="B34" s="307" t="s">
        <v>253</v>
      </c>
      <c r="C34" s="308"/>
      <c r="D34" s="113">
        <v>0.47730372102084551</v>
      </c>
      <c r="E34" s="115">
        <v>49</v>
      </c>
      <c r="F34" s="114">
        <v>49</v>
      </c>
      <c r="G34" s="114">
        <v>49</v>
      </c>
      <c r="H34" s="114">
        <v>49</v>
      </c>
      <c r="I34" s="140">
        <v>47</v>
      </c>
      <c r="J34" s="115">
        <v>2</v>
      </c>
      <c r="K34" s="116">
        <v>4.2553191489361701</v>
      </c>
    </row>
    <row r="35" spans="1:11" ht="14.1" customHeight="1" x14ac:dyDescent="0.2">
      <c r="A35" s="306">
        <v>34</v>
      </c>
      <c r="B35" s="307" t="s">
        <v>254</v>
      </c>
      <c r="C35" s="308"/>
      <c r="D35" s="113">
        <v>5.4354178842782002</v>
      </c>
      <c r="E35" s="115">
        <v>558</v>
      </c>
      <c r="F35" s="114">
        <v>561</v>
      </c>
      <c r="G35" s="114">
        <v>592</v>
      </c>
      <c r="H35" s="114">
        <v>582</v>
      </c>
      <c r="I35" s="140">
        <v>552</v>
      </c>
      <c r="J35" s="115">
        <v>6</v>
      </c>
      <c r="K35" s="116">
        <v>1.0869565217391304</v>
      </c>
    </row>
    <row r="36" spans="1:11" ht="14.1" customHeight="1" x14ac:dyDescent="0.2">
      <c r="A36" s="306">
        <v>41</v>
      </c>
      <c r="B36" s="307" t="s">
        <v>255</v>
      </c>
      <c r="C36" s="308"/>
      <c r="D36" s="113">
        <v>0.21429962984609391</v>
      </c>
      <c r="E36" s="115">
        <v>22</v>
      </c>
      <c r="F36" s="114">
        <v>27</v>
      </c>
      <c r="G36" s="114">
        <v>26</v>
      </c>
      <c r="H36" s="114">
        <v>25</v>
      </c>
      <c r="I36" s="140">
        <v>23</v>
      </c>
      <c r="J36" s="115">
        <v>-1</v>
      </c>
      <c r="K36" s="116">
        <v>-4.3478260869565215</v>
      </c>
    </row>
    <row r="37" spans="1:11" ht="14.1" customHeight="1" x14ac:dyDescent="0.2">
      <c r="A37" s="306">
        <v>42</v>
      </c>
      <c r="B37" s="307" t="s">
        <v>256</v>
      </c>
      <c r="C37" s="308"/>
      <c r="D37" s="113">
        <v>0</v>
      </c>
      <c r="E37" s="115">
        <v>0</v>
      </c>
      <c r="F37" s="114">
        <v>0</v>
      </c>
      <c r="G37" s="114">
        <v>0</v>
      </c>
      <c r="H37" s="114" t="s">
        <v>513</v>
      </c>
      <c r="I37" s="140" t="s">
        <v>513</v>
      </c>
      <c r="J37" s="115" t="s">
        <v>513</v>
      </c>
      <c r="K37" s="116" t="s">
        <v>513</v>
      </c>
    </row>
    <row r="38" spans="1:11" ht="14.1" customHeight="1" x14ac:dyDescent="0.2">
      <c r="A38" s="306">
        <v>43</v>
      </c>
      <c r="B38" s="307" t="s">
        <v>257</v>
      </c>
      <c r="C38" s="308"/>
      <c r="D38" s="113">
        <v>0.23378141437755698</v>
      </c>
      <c r="E38" s="115">
        <v>24</v>
      </c>
      <c r="F38" s="114">
        <v>23</v>
      </c>
      <c r="G38" s="114">
        <v>25</v>
      </c>
      <c r="H38" s="114">
        <v>27</v>
      </c>
      <c r="I38" s="140">
        <v>25</v>
      </c>
      <c r="J38" s="115">
        <v>-1</v>
      </c>
      <c r="K38" s="116">
        <v>-4</v>
      </c>
    </row>
    <row r="39" spans="1:11" ht="14.1" customHeight="1" x14ac:dyDescent="0.2">
      <c r="A39" s="306">
        <v>51</v>
      </c>
      <c r="B39" s="307" t="s">
        <v>258</v>
      </c>
      <c r="C39" s="308"/>
      <c r="D39" s="113">
        <v>6.2536528345996496</v>
      </c>
      <c r="E39" s="115">
        <v>642</v>
      </c>
      <c r="F39" s="114">
        <v>637</v>
      </c>
      <c r="G39" s="114">
        <v>654</v>
      </c>
      <c r="H39" s="114">
        <v>618</v>
      </c>
      <c r="I39" s="140">
        <v>616</v>
      </c>
      <c r="J39" s="115">
        <v>26</v>
      </c>
      <c r="K39" s="116">
        <v>4.220779220779221</v>
      </c>
    </row>
    <row r="40" spans="1:11" ht="14.1" customHeight="1" x14ac:dyDescent="0.2">
      <c r="A40" s="306" t="s">
        <v>259</v>
      </c>
      <c r="B40" s="307" t="s">
        <v>260</v>
      </c>
      <c r="C40" s="308"/>
      <c r="D40" s="113">
        <v>5.9906487434248978</v>
      </c>
      <c r="E40" s="115">
        <v>615</v>
      </c>
      <c r="F40" s="114">
        <v>607</v>
      </c>
      <c r="G40" s="114">
        <v>618</v>
      </c>
      <c r="H40" s="114">
        <v>590</v>
      </c>
      <c r="I40" s="140">
        <v>593</v>
      </c>
      <c r="J40" s="115">
        <v>22</v>
      </c>
      <c r="K40" s="116">
        <v>3.7099494097807759</v>
      </c>
    </row>
    <row r="41" spans="1:11" ht="14.1" customHeight="1" x14ac:dyDescent="0.2">
      <c r="A41" s="306"/>
      <c r="B41" s="307" t="s">
        <v>261</v>
      </c>
      <c r="C41" s="308"/>
      <c r="D41" s="113">
        <v>2.0942918371322814</v>
      </c>
      <c r="E41" s="115">
        <v>215</v>
      </c>
      <c r="F41" s="114">
        <v>198</v>
      </c>
      <c r="G41" s="114">
        <v>211</v>
      </c>
      <c r="H41" s="114">
        <v>196</v>
      </c>
      <c r="I41" s="140">
        <v>195</v>
      </c>
      <c r="J41" s="115">
        <v>20</v>
      </c>
      <c r="K41" s="116">
        <v>10.256410256410257</v>
      </c>
    </row>
    <row r="42" spans="1:11" ht="14.1" customHeight="1" x14ac:dyDescent="0.2">
      <c r="A42" s="306">
        <v>52</v>
      </c>
      <c r="B42" s="307" t="s">
        <v>262</v>
      </c>
      <c r="C42" s="308"/>
      <c r="D42" s="113">
        <v>4.1496201052016364</v>
      </c>
      <c r="E42" s="115">
        <v>426</v>
      </c>
      <c r="F42" s="114">
        <v>442</v>
      </c>
      <c r="G42" s="114">
        <v>433</v>
      </c>
      <c r="H42" s="114">
        <v>434</v>
      </c>
      <c r="I42" s="140">
        <v>435</v>
      </c>
      <c r="J42" s="115">
        <v>-9</v>
      </c>
      <c r="K42" s="116">
        <v>-2.0689655172413794</v>
      </c>
    </row>
    <row r="43" spans="1:11" ht="14.1" customHeight="1" x14ac:dyDescent="0.2">
      <c r="A43" s="306" t="s">
        <v>263</v>
      </c>
      <c r="B43" s="307" t="s">
        <v>264</v>
      </c>
      <c r="C43" s="308"/>
      <c r="D43" s="113">
        <v>3.8963569062926164</v>
      </c>
      <c r="E43" s="115">
        <v>400</v>
      </c>
      <c r="F43" s="114">
        <v>415</v>
      </c>
      <c r="G43" s="114">
        <v>402</v>
      </c>
      <c r="H43" s="114">
        <v>402</v>
      </c>
      <c r="I43" s="140">
        <v>404</v>
      </c>
      <c r="J43" s="115">
        <v>-4</v>
      </c>
      <c r="K43" s="116">
        <v>-0.99009900990099009</v>
      </c>
    </row>
    <row r="44" spans="1:11" ht="14.1" customHeight="1" x14ac:dyDescent="0.2">
      <c r="A44" s="306">
        <v>53</v>
      </c>
      <c r="B44" s="307" t="s">
        <v>265</v>
      </c>
      <c r="C44" s="308"/>
      <c r="D44" s="113">
        <v>0.78901227352425485</v>
      </c>
      <c r="E44" s="115">
        <v>81</v>
      </c>
      <c r="F44" s="114">
        <v>75</v>
      </c>
      <c r="G44" s="114">
        <v>82</v>
      </c>
      <c r="H44" s="114">
        <v>85</v>
      </c>
      <c r="I44" s="140">
        <v>83</v>
      </c>
      <c r="J44" s="115">
        <v>-2</v>
      </c>
      <c r="K44" s="116">
        <v>-2.4096385542168677</v>
      </c>
    </row>
    <row r="45" spans="1:11" ht="14.1" customHeight="1" x14ac:dyDescent="0.2">
      <c r="A45" s="306" t="s">
        <v>266</v>
      </c>
      <c r="B45" s="307" t="s">
        <v>267</v>
      </c>
      <c r="C45" s="308"/>
      <c r="D45" s="113">
        <v>0.69160335086693936</v>
      </c>
      <c r="E45" s="115">
        <v>71</v>
      </c>
      <c r="F45" s="114">
        <v>65</v>
      </c>
      <c r="G45" s="114">
        <v>73</v>
      </c>
      <c r="H45" s="114">
        <v>74</v>
      </c>
      <c r="I45" s="140">
        <v>73</v>
      </c>
      <c r="J45" s="115">
        <v>-2</v>
      </c>
      <c r="K45" s="116">
        <v>-2.7397260273972601</v>
      </c>
    </row>
    <row r="46" spans="1:11" ht="14.1" customHeight="1" x14ac:dyDescent="0.2">
      <c r="A46" s="306">
        <v>54</v>
      </c>
      <c r="B46" s="307" t="s">
        <v>268</v>
      </c>
      <c r="C46" s="308"/>
      <c r="D46" s="113">
        <v>16.988116111435808</v>
      </c>
      <c r="E46" s="115">
        <v>1744</v>
      </c>
      <c r="F46" s="114">
        <v>1810</v>
      </c>
      <c r="G46" s="114">
        <v>1866</v>
      </c>
      <c r="H46" s="114">
        <v>1842</v>
      </c>
      <c r="I46" s="140">
        <v>1818</v>
      </c>
      <c r="J46" s="115">
        <v>-74</v>
      </c>
      <c r="K46" s="116">
        <v>-4.0704070407040707</v>
      </c>
    </row>
    <row r="47" spans="1:11" ht="14.1" customHeight="1" x14ac:dyDescent="0.2">
      <c r="A47" s="306">
        <v>61</v>
      </c>
      <c r="B47" s="307" t="s">
        <v>269</v>
      </c>
      <c r="C47" s="308"/>
      <c r="D47" s="113">
        <v>0.48704461328657705</v>
      </c>
      <c r="E47" s="115">
        <v>50</v>
      </c>
      <c r="F47" s="114">
        <v>46</v>
      </c>
      <c r="G47" s="114">
        <v>51</v>
      </c>
      <c r="H47" s="114">
        <v>47</v>
      </c>
      <c r="I47" s="140">
        <v>48</v>
      </c>
      <c r="J47" s="115">
        <v>2</v>
      </c>
      <c r="K47" s="116">
        <v>4.166666666666667</v>
      </c>
    </row>
    <row r="48" spans="1:11" ht="14.1" customHeight="1" x14ac:dyDescent="0.2">
      <c r="A48" s="306">
        <v>62</v>
      </c>
      <c r="B48" s="307" t="s">
        <v>270</v>
      </c>
      <c r="C48" s="308"/>
      <c r="D48" s="113">
        <v>11.737775180206507</v>
      </c>
      <c r="E48" s="115">
        <v>1205</v>
      </c>
      <c r="F48" s="114">
        <v>1253</v>
      </c>
      <c r="G48" s="114">
        <v>1348</v>
      </c>
      <c r="H48" s="114">
        <v>1408</v>
      </c>
      <c r="I48" s="140">
        <v>1299</v>
      </c>
      <c r="J48" s="115">
        <v>-94</v>
      </c>
      <c r="K48" s="116">
        <v>-7.2363356428021559</v>
      </c>
    </row>
    <row r="49" spans="1:11" ht="14.1" customHeight="1" x14ac:dyDescent="0.2">
      <c r="A49" s="306">
        <v>63</v>
      </c>
      <c r="B49" s="307" t="s">
        <v>271</v>
      </c>
      <c r="C49" s="308"/>
      <c r="D49" s="113">
        <v>9.2538476524449642</v>
      </c>
      <c r="E49" s="115">
        <v>950</v>
      </c>
      <c r="F49" s="114">
        <v>1044</v>
      </c>
      <c r="G49" s="114">
        <v>1193</v>
      </c>
      <c r="H49" s="114">
        <v>1173</v>
      </c>
      <c r="I49" s="140">
        <v>1023</v>
      </c>
      <c r="J49" s="115">
        <v>-73</v>
      </c>
      <c r="K49" s="116">
        <v>-7.1358748778103616</v>
      </c>
    </row>
    <row r="50" spans="1:11" ht="14.1" customHeight="1" x14ac:dyDescent="0.2">
      <c r="A50" s="306" t="s">
        <v>272</v>
      </c>
      <c r="B50" s="307" t="s">
        <v>273</v>
      </c>
      <c r="C50" s="308"/>
      <c r="D50" s="113">
        <v>0.83771673485291254</v>
      </c>
      <c r="E50" s="115">
        <v>86</v>
      </c>
      <c r="F50" s="114">
        <v>107</v>
      </c>
      <c r="G50" s="114">
        <v>106</v>
      </c>
      <c r="H50" s="114">
        <v>96</v>
      </c>
      <c r="I50" s="140">
        <v>102</v>
      </c>
      <c r="J50" s="115">
        <v>-16</v>
      </c>
      <c r="K50" s="116">
        <v>-15.686274509803921</v>
      </c>
    </row>
    <row r="51" spans="1:11" ht="14.1" customHeight="1" x14ac:dyDescent="0.2">
      <c r="A51" s="306" t="s">
        <v>274</v>
      </c>
      <c r="B51" s="307" t="s">
        <v>275</v>
      </c>
      <c r="C51" s="308"/>
      <c r="D51" s="113">
        <v>8.1433859341515689</v>
      </c>
      <c r="E51" s="115">
        <v>836</v>
      </c>
      <c r="F51" s="114">
        <v>903</v>
      </c>
      <c r="G51" s="114">
        <v>1034</v>
      </c>
      <c r="H51" s="114">
        <v>1029</v>
      </c>
      <c r="I51" s="140">
        <v>889</v>
      </c>
      <c r="J51" s="115">
        <v>-53</v>
      </c>
      <c r="K51" s="116">
        <v>-5.9617547806524183</v>
      </c>
    </row>
    <row r="52" spans="1:11" ht="14.1" customHeight="1" x14ac:dyDescent="0.2">
      <c r="A52" s="306">
        <v>71</v>
      </c>
      <c r="B52" s="307" t="s">
        <v>276</v>
      </c>
      <c r="C52" s="308"/>
      <c r="D52" s="113">
        <v>10.705240600038964</v>
      </c>
      <c r="E52" s="115">
        <v>1099</v>
      </c>
      <c r="F52" s="114">
        <v>1116</v>
      </c>
      <c r="G52" s="114">
        <v>1106</v>
      </c>
      <c r="H52" s="114">
        <v>1103</v>
      </c>
      <c r="I52" s="140">
        <v>1110</v>
      </c>
      <c r="J52" s="115">
        <v>-11</v>
      </c>
      <c r="K52" s="116">
        <v>-0.99099099099099097</v>
      </c>
    </row>
    <row r="53" spans="1:11" ht="14.1" customHeight="1" x14ac:dyDescent="0.2">
      <c r="A53" s="306" t="s">
        <v>277</v>
      </c>
      <c r="B53" s="307" t="s">
        <v>278</v>
      </c>
      <c r="C53" s="308"/>
      <c r="D53" s="113">
        <v>0.48704461328657705</v>
      </c>
      <c r="E53" s="115">
        <v>50</v>
      </c>
      <c r="F53" s="114">
        <v>50</v>
      </c>
      <c r="G53" s="114">
        <v>50</v>
      </c>
      <c r="H53" s="114">
        <v>52</v>
      </c>
      <c r="I53" s="140">
        <v>51</v>
      </c>
      <c r="J53" s="115">
        <v>-1</v>
      </c>
      <c r="K53" s="116">
        <v>-1.9607843137254901</v>
      </c>
    </row>
    <row r="54" spans="1:11" ht="14.1" customHeight="1" x14ac:dyDescent="0.2">
      <c r="A54" s="306" t="s">
        <v>279</v>
      </c>
      <c r="B54" s="307" t="s">
        <v>280</v>
      </c>
      <c r="C54" s="308"/>
      <c r="D54" s="113">
        <v>9.302552113773622</v>
      </c>
      <c r="E54" s="115">
        <v>955</v>
      </c>
      <c r="F54" s="114">
        <v>969</v>
      </c>
      <c r="G54" s="114">
        <v>956</v>
      </c>
      <c r="H54" s="114">
        <v>952</v>
      </c>
      <c r="I54" s="140">
        <v>962</v>
      </c>
      <c r="J54" s="115">
        <v>-7</v>
      </c>
      <c r="K54" s="116">
        <v>-0.72765072765072769</v>
      </c>
    </row>
    <row r="55" spans="1:11" ht="14.1" customHeight="1" x14ac:dyDescent="0.2">
      <c r="A55" s="306">
        <v>72</v>
      </c>
      <c r="B55" s="307" t="s">
        <v>281</v>
      </c>
      <c r="C55" s="308"/>
      <c r="D55" s="113">
        <v>0.97408922657315411</v>
      </c>
      <c r="E55" s="115">
        <v>100</v>
      </c>
      <c r="F55" s="114">
        <v>102</v>
      </c>
      <c r="G55" s="114">
        <v>105</v>
      </c>
      <c r="H55" s="114">
        <v>111</v>
      </c>
      <c r="I55" s="140">
        <v>116</v>
      </c>
      <c r="J55" s="115">
        <v>-16</v>
      </c>
      <c r="K55" s="116">
        <v>-13.793103448275861</v>
      </c>
    </row>
    <row r="56" spans="1:11" ht="14.1" customHeight="1" x14ac:dyDescent="0.2">
      <c r="A56" s="306" t="s">
        <v>282</v>
      </c>
      <c r="B56" s="307" t="s">
        <v>283</v>
      </c>
      <c r="C56" s="308"/>
      <c r="D56" s="113">
        <v>0.13637249172024157</v>
      </c>
      <c r="E56" s="115">
        <v>14</v>
      </c>
      <c r="F56" s="114">
        <v>16</v>
      </c>
      <c r="G56" s="114">
        <v>19</v>
      </c>
      <c r="H56" s="114">
        <v>25</v>
      </c>
      <c r="I56" s="140">
        <v>32</v>
      </c>
      <c r="J56" s="115">
        <v>-18</v>
      </c>
      <c r="K56" s="116">
        <v>-56.25</v>
      </c>
    </row>
    <row r="57" spans="1:11" ht="14.1" customHeight="1" x14ac:dyDescent="0.2">
      <c r="A57" s="306" t="s">
        <v>284</v>
      </c>
      <c r="B57" s="307" t="s">
        <v>285</v>
      </c>
      <c r="C57" s="308"/>
      <c r="D57" s="113">
        <v>0.65263978180401327</v>
      </c>
      <c r="E57" s="115">
        <v>67</v>
      </c>
      <c r="F57" s="114">
        <v>69</v>
      </c>
      <c r="G57" s="114">
        <v>67</v>
      </c>
      <c r="H57" s="114">
        <v>67</v>
      </c>
      <c r="I57" s="140">
        <v>65</v>
      </c>
      <c r="J57" s="115">
        <v>2</v>
      </c>
      <c r="K57" s="116">
        <v>3.0769230769230771</v>
      </c>
    </row>
    <row r="58" spans="1:11" ht="14.1" customHeight="1" x14ac:dyDescent="0.2">
      <c r="A58" s="306">
        <v>73</v>
      </c>
      <c r="B58" s="307" t="s">
        <v>286</v>
      </c>
      <c r="C58" s="308"/>
      <c r="D58" s="113">
        <v>1.0422754724332748</v>
      </c>
      <c r="E58" s="115">
        <v>107</v>
      </c>
      <c r="F58" s="114">
        <v>102</v>
      </c>
      <c r="G58" s="114">
        <v>105</v>
      </c>
      <c r="H58" s="114">
        <v>98</v>
      </c>
      <c r="I58" s="140">
        <v>93</v>
      </c>
      <c r="J58" s="115">
        <v>14</v>
      </c>
      <c r="K58" s="116">
        <v>15.053763440860216</v>
      </c>
    </row>
    <row r="59" spans="1:11" ht="14.1" customHeight="1" x14ac:dyDescent="0.2">
      <c r="A59" s="306" t="s">
        <v>287</v>
      </c>
      <c r="B59" s="307" t="s">
        <v>288</v>
      </c>
      <c r="C59" s="308"/>
      <c r="D59" s="113">
        <v>0.82797584258718093</v>
      </c>
      <c r="E59" s="115">
        <v>85</v>
      </c>
      <c r="F59" s="114">
        <v>82</v>
      </c>
      <c r="G59" s="114">
        <v>82</v>
      </c>
      <c r="H59" s="114">
        <v>78</v>
      </c>
      <c r="I59" s="140">
        <v>74</v>
      </c>
      <c r="J59" s="115">
        <v>11</v>
      </c>
      <c r="K59" s="116">
        <v>14.864864864864865</v>
      </c>
    </row>
    <row r="60" spans="1:11" ht="14.1" customHeight="1" x14ac:dyDescent="0.2">
      <c r="A60" s="306">
        <v>81</v>
      </c>
      <c r="B60" s="307" t="s">
        <v>289</v>
      </c>
      <c r="C60" s="308"/>
      <c r="D60" s="113">
        <v>2.8735632183908044</v>
      </c>
      <c r="E60" s="115">
        <v>295</v>
      </c>
      <c r="F60" s="114">
        <v>302</v>
      </c>
      <c r="G60" s="114">
        <v>298</v>
      </c>
      <c r="H60" s="114">
        <v>322</v>
      </c>
      <c r="I60" s="140">
        <v>327</v>
      </c>
      <c r="J60" s="115">
        <v>-32</v>
      </c>
      <c r="K60" s="116">
        <v>-9.7859327217125376</v>
      </c>
    </row>
    <row r="61" spans="1:11" ht="14.1" customHeight="1" x14ac:dyDescent="0.2">
      <c r="A61" s="306" t="s">
        <v>290</v>
      </c>
      <c r="B61" s="307" t="s">
        <v>291</v>
      </c>
      <c r="C61" s="308"/>
      <c r="D61" s="113">
        <v>1.0422754724332748</v>
      </c>
      <c r="E61" s="115">
        <v>107</v>
      </c>
      <c r="F61" s="114">
        <v>111</v>
      </c>
      <c r="G61" s="114">
        <v>110</v>
      </c>
      <c r="H61" s="114">
        <v>117</v>
      </c>
      <c r="I61" s="140">
        <v>119</v>
      </c>
      <c r="J61" s="115">
        <v>-12</v>
      </c>
      <c r="K61" s="116">
        <v>-10.084033613445378</v>
      </c>
    </row>
    <row r="62" spans="1:11" ht="14.1" customHeight="1" x14ac:dyDescent="0.2">
      <c r="A62" s="306" t="s">
        <v>292</v>
      </c>
      <c r="B62" s="307" t="s">
        <v>293</v>
      </c>
      <c r="C62" s="308"/>
      <c r="D62" s="113">
        <v>0.88642119618157023</v>
      </c>
      <c r="E62" s="115">
        <v>91</v>
      </c>
      <c r="F62" s="114">
        <v>86</v>
      </c>
      <c r="G62" s="114">
        <v>78</v>
      </c>
      <c r="H62" s="114">
        <v>78</v>
      </c>
      <c r="I62" s="140">
        <v>76</v>
      </c>
      <c r="J62" s="115">
        <v>15</v>
      </c>
      <c r="K62" s="116">
        <v>19.736842105263158</v>
      </c>
    </row>
    <row r="63" spans="1:11" ht="14.1" customHeight="1" x14ac:dyDescent="0.2">
      <c r="A63" s="306"/>
      <c r="B63" s="307" t="s">
        <v>294</v>
      </c>
      <c r="C63" s="308"/>
      <c r="D63" s="113">
        <v>0.81823495032144944</v>
      </c>
      <c r="E63" s="115">
        <v>84</v>
      </c>
      <c r="F63" s="114">
        <v>80</v>
      </c>
      <c r="G63" s="114">
        <v>74</v>
      </c>
      <c r="H63" s="114">
        <v>75</v>
      </c>
      <c r="I63" s="140">
        <v>74</v>
      </c>
      <c r="J63" s="115">
        <v>10</v>
      </c>
      <c r="K63" s="116">
        <v>13.513513513513514</v>
      </c>
    </row>
    <row r="64" spans="1:11" ht="14.1" customHeight="1" x14ac:dyDescent="0.2">
      <c r="A64" s="306" t="s">
        <v>295</v>
      </c>
      <c r="B64" s="307" t="s">
        <v>296</v>
      </c>
      <c r="C64" s="308"/>
      <c r="D64" s="113">
        <v>0.10714981492304695</v>
      </c>
      <c r="E64" s="115">
        <v>11</v>
      </c>
      <c r="F64" s="114">
        <v>12</v>
      </c>
      <c r="G64" s="114">
        <v>13</v>
      </c>
      <c r="H64" s="114">
        <v>14</v>
      </c>
      <c r="I64" s="140">
        <v>14</v>
      </c>
      <c r="J64" s="115">
        <v>-3</v>
      </c>
      <c r="K64" s="116">
        <v>-21.428571428571427</v>
      </c>
    </row>
    <row r="65" spans="1:11" ht="14.1" customHeight="1" x14ac:dyDescent="0.2">
      <c r="A65" s="306" t="s">
        <v>297</v>
      </c>
      <c r="B65" s="307" t="s">
        <v>298</v>
      </c>
      <c r="C65" s="308"/>
      <c r="D65" s="113">
        <v>0.5357490746152348</v>
      </c>
      <c r="E65" s="115">
        <v>55</v>
      </c>
      <c r="F65" s="114">
        <v>61</v>
      </c>
      <c r="G65" s="114">
        <v>65</v>
      </c>
      <c r="H65" s="114">
        <v>68</v>
      </c>
      <c r="I65" s="140">
        <v>66</v>
      </c>
      <c r="J65" s="115">
        <v>-11</v>
      </c>
      <c r="K65" s="116">
        <v>-16.666666666666668</v>
      </c>
    </row>
    <row r="66" spans="1:11" ht="14.1" customHeight="1" x14ac:dyDescent="0.2">
      <c r="A66" s="306">
        <v>82</v>
      </c>
      <c r="B66" s="307" t="s">
        <v>299</v>
      </c>
      <c r="C66" s="308"/>
      <c r="D66" s="113">
        <v>1.5390609779855835</v>
      </c>
      <c r="E66" s="115">
        <v>158</v>
      </c>
      <c r="F66" s="114">
        <v>159</v>
      </c>
      <c r="G66" s="114">
        <v>150</v>
      </c>
      <c r="H66" s="114">
        <v>154</v>
      </c>
      <c r="I66" s="140">
        <v>162</v>
      </c>
      <c r="J66" s="115">
        <v>-4</v>
      </c>
      <c r="K66" s="116">
        <v>-2.4691358024691357</v>
      </c>
    </row>
    <row r="67" spans="1:11" ht="14.1" customHeight="1" x14ac:dyDescent="0.2">
      <c r="A67" s="306" t="s">
        <v>300</v>
      </c>
      <c r="B67" s="307" t="s">
        <v>301</v>
      </c>
      <c r="C67" s="308"/>
      <c r="D67" s="113">
        <v>0.76953048899279175</v>
      </c>
      <c r="E67" s="115">
        <v>79</v>
      </c>
      <c r="F67" s="114">
        <v>77</v>
      </c>
      <c r="G67" s="114">
        <v>77</v>
      </c>
      <c r="H67" s="114">
        <v>75</v>
      </c>
      <c r="I67" s="140">
        <v>81</v>
      </c>
      <c r="J67" s="115">
        <v>-2</v>
      </c>
      <c r="K67" s="116">
        <v>-2.4691358024691357</v>
      </c>
    </row>
    <row r="68" spans="1:11" ht="14.1" customHeight="1" x14ac:dyDescent="0.2">
      <c r="A68" s="306" t="s">
        <v>302</v>
      </c>
      <c r="B68" s="307" t="s">
        <v>303</v>
      </c>
      <c r="C68" s="308"/>
      <c r="D68" s="113">
        <v>0.56497175141242939</v>
      </c>
      <c r="E68" s="115">
        <v>58</v>
      </c>
      <c r="F68" s="114">
        <v>60</v>
      </c>
      <c r="G68" s="114">
        <v>55</v>
      </c>
      <c r="H68" s="114">
        <v>57</v>
      </c>
      <c r="I68" s="140">
        <v>58</v>
      </c>
      <c r="J68" s="115">
        <v>0</v>
      </c>
      <c r="K68" s="116">
        <v>0</v>
      </c>
    </row>
    <row r="69" spans="1:11" ht="14.1" customHeight="1" x14ac:dyDescent="0.2">
      <c r="A69" s="306">
        <v>83</v>
      </c>
      <c r="B69" s="307" t="s">
        <v>304</v>
      </c>
      <c r="C69" s="308"/>
      <c r="D69" s="113">
        <v>2.7956360802649525</v>
      </c>
      <c r="E69" s="115">
        <v>287</v>
      </c>
      <c r="F69" s="114">
        <v>281</v>
      </c>
      <c r="G69" s="114">
        <v>276</v>
      </c>
      <c r="H69" s="114">
        <v>279</v>
      </c>
      <c r="I69" s="140">
        <v>284</v>
      </c>
      <c r="J69" s="115">
        <v>3</v>
      </c>
      <c r="K69" s="116">
        <v>1.056338028169014</v>
      </c>
    </row>
    <row r="70" spans="1:11" ht="14.1" customHeight="1" x14ac:dyDescent="0.2">
      <c r="A70" s="306" t="s">
        <v>305</v>
      </c>
      <c r="B70" s="307" t="s">
        <v>306</v>
      </c>
      <c r="C70" s="308"/>
      <c r="D70" s="113">
        <v>2.1040327293980128</v>
      </c>
      <c r="E70" s="115">
        <v>216</v>
      </c>
      <c r="F70" s="114">
        <v>208</v>
      </c>
      <c r="G70" s="114">
        <v>206</v>
      </c>
      <c r="H70" s="114">
        <v>205</v>
      </c>
      <c r="I70" s="140">
        <v>211</v>
      </c>
      <c r="J70" s="115">
        <v>5</v>
      </c>
      <c r="K70" s="116">
        <v>2.3696682464454977</v>
      </c>
    </row>
    <row r="71" spans="1:11" ht="14.1" customHeight="1" x14ac:dyDescent="0.2">
      <c r="A71" s="306"/>
      <c r="B71" s="307" t="s">
        <v>307</v>
      </c>
      <c r="C71" s="308"/>
      <c r="D71" s="113">
        <v>1.3929475939996103</v>
      </c>
      <c r="E71" s="115">
        <v>143</v>
      </c>
      <c r="F71" s="114">
        <v>139</v>
      </c>
      <c r="G71" s="114">
        <v>138</v>
      </c>
      <c r="H71" s="114">
        <v>131</v>
      </c>
      <c r="I71" s="140">
        <v>133</v>
      </c>
      <c r="J71" s="115">
        <v>10</v>
      </c>
      <c r="K71" s="116">
        <v>7.518796992481203</v>
      </c>
    </row>
    <row r="72" spans="1:11" ht="14.1" customHeight="1" x14ac:dyDescent="0.2">
      <c r="A72" s="306">
        <v>84</v>
      </c>
      <c r="B72" s="307" t="s">
        <v>308</v>
      </c>
      <c r="C72" s="308"/>
      <c r="D72" s="113">
        <v>1.7338788233002143</v>
      </c>
      <c r="E72" s="115">
        <v>178</v>
      </c>
      <c r="F72" s="114">
        <v>194</v>
      </c>
      <c r="G72" s="114">
        <v>191</v>
      </c>
      <c r="H72" s="114">
        <v>183</v>
      </c>
      <c r="I72" s="140">
        <v>183</v>
      </c>
      <c r="J72" s="115">
        <v>-5</v>
      </c>
      <c r="K72" s="116">
        <v>-2.7322404371584699</v>
      </c>
    </row>
    <row r="73" spans="1:11" ht="14.1" customHeight="1" x14ac:dyDescent="0.2">
      <c r="A73" s="306" t="s">
        <v>309</v>
      </c>
      <c r="B73" s="307" t="s">
        <v>310</v>
      </c>
      <c r="C73" s="308"/>
      <c r="D73" s="113">
        <v>8.766803039158387E-2</v>
      </c>
      <c r="E73" s="115">
        <v>9</v>
      </c>
      <c r="F73" s="114">
        <v>8</v>
      </c>
      <c r="G73" s="114">
        <v>7</v>
      </c>
      <c r="H73" s="114">
        <v>8</v>
      </c>
      <c r="I73" s="140">
        <v>8</v>
      </c>
      <c r="J73" s="115">
        <v>1</v>
      </c>
      <c r="K73" s="116">
        <v>12.5</v>
      </c>
    </row>
    <row r="74" spans="1:11" ht="14.1" customHeight="1" x14ac:dyDescent="0.2">
      <c r="A74" s="306" t="s">
        <v>311</v>
      </c>
      <c r="B74" s="307" t="s">
        <v>312</v>
      </c>
      <c r="C74" s="308"/>
      <c r="D74" s="113">
        <v>3.8963569062926161E-2</v>
      </c>
      <c r="E74" s="115">
        <v>4</v>
      </c>
      <c r="F74" s="114">
        <v>4</v>
      </c>
      <c r="G74" s="114">
        <v>5</v>
      </c>
      <c r="H74" s="114">
        <v>3</v>
      </c>
      <c r="I74" s="140">
        <v>5</v>
      </c>
      <c r="J74" s="115">
        <v>-1</v>
      </c>
      <c r="K74" s="116">
        <v>-20</v>
      </c>
    </row>
    <row r="75" spans="1:11" ht="14.1" customHeight="1" x14ac:dyDescent="0.2">
      <c r="A75" s="306" t="s">
        <v>313</v>
      </c>
      <c r="B75" s="307" t="s">
        <v>314</v>
      </c>
      <c r="C75" s="308"/>
      <c r="D75" s="113">
        <v>9.7408922657315405E-2</v>
      </c>
      <c r="E75" s="115">
        <v>10</v>
      </c>
      <c r="F75" s="114">
        <v>11</v>
      </c>
      <c r="G75" s="114">
        <v>11</v>
      </c>
      <c r="H75" s="114">
        <v>11</v>
      </c>
      <c r="I75" s="140">
        <v>12</v>
      </c>
      <c r="J75" s="115">
        <v>-2</v>
      </c>
      <c r="K75" s="116">
        <v>-16.666666666666668</v>
      </c>
    </row>
    <row r="76" spans="1:11" ht="14.1" customHeight="1" x14ac:dyDescent="0.2">
      <c r="A76" s="306">
        <v>91</v>
      </c>
      <c r="B76" s="307" t="s">
        <v>315</v>
      </c>
      <c r="C76" s="308"/>
      <c r="D76" s="113" t="s">
        <v>513</v>
      </c>
      <c r="E76" s="115" t="s">
        <v>513</v>
      </c>
      <c r="F76" s="114">
        <v>3</v>
      </c>
      <c r="G76" s="114">
        <v>5</v>
      </c>
      <c r="H76" s="114">
        <v>6</v>
      </c>
      <c r="I76" s="140">
        <v>6</v>
      </c>
      <c r="J76" s="115" t="s">
        <v>513</v>
      </c>
      <c r="K76" s="116" t="s">
        <v>513</v>
      </c>
    </row>
    <row r="77" spans="1:11" ht="14.1" customHeight="1" x14ac:dyDescent="0.2">
      <c r="A77" s="306">
        <v>92</v>
      </c>
      <c r="B77" s="307" t="s">
        <v>316</v>
      </c>
      <c r="C77" s="308"/>
      <c r="D77" s="113">
        <v>0.15585427625170464</v>
      </c>
      <c r="E77" s="115">
        <v>16</v>
      </c>
      <c r="F77" s="114">
        <v>14</v>
      </c>
      <c r="G77" s="114">
        <v>15</v>
      </c>
      <c r="H77" s="114">
        <v>15</v>
      </c>
      <c r="I77" s="140">
        <v>13</v>
      </c>
      <c r="J77" s="115">
        <v>3</v>
      </c>
      <c r="K77" s="116">
        <v>23.076923076923077</v>
      </c>
    </row>
    <row r="78" spans="1:11" ht="14.1" customHeight="1" x14ac:dyDescent="0.2">
      <c r="A78" s="306">
        <v>93</v>
      </c>
      <c r="B78" s="307" t="s">
        <v>317</v>
      </c>
      <c r="C78" s="308"/>
      <c r="D78" s="113">
        <v>0.10714981492304695</v>
      </c>
      <c r="E78" s="115">
        <v>11</v>
      </c>
      <c r="F78" s="114">
        <v>11</v>
      </c>
      <c r="G78" s="114">
        <v>11</v>
      </c>
      <c r="H78" s="114">
        <v>12</v>
      </c>
      <c r="I78" s="140">
        <v>10</v>
      </c>
      <c r="J78" s="115">
        <v>1</v>
      </c>
      <c r="K78" s="116">
        <v>10</v>
      </c>
    </row>
    <row r="79" spans="1:11" ht="14.1" customHeight="1" x14ac:dyDescent="0.2">
      <c r="A79" s="306">
        <v>94</v>
      </c>
      <c r="B79" s="307" t="s">
        <v>318</v>
      </c>
      <c r="C79" s="308"/>
      <c r="D79" s="113">
        <v>0.71108513539840246</v>
      </c>
      <c r="E79" s="115">
        <v>73</v>
      </c>
      <c r="F79" s="114">
        <v>77</v>
      </c>
      <c r="G79" s="114">
        <v>40</v>
      </c>
      <c r="H79" s="114">
        <v>28</v>
      </c>
      <c r="I79" s="140">
        <v>26</v>
      </c>
      <c r="J79" s="115">
        <v>47</v>
      </c>
      <c r="K79" s="116">
        <v>180.76923076923077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7.0913695694525618</v>
      </c>
      <c r="E81" s="143">
        <v>728</v>
      </c>
      <c r="F81" s="144">
        <v>749</v>
      </c>
      <c r="G81" s="144">
        <v>752</v>
      </c>
      <c r="H81" s="144">
        <v>735</v>
      </c>
      <c r="I81" s="145">
        <v>699</v>
      </c>
      <c r="J81" s="143">
        <v>29</v>
      </c>
      <c r="K81" s="146">
        <v>4.1487839771101571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0" t="s">
        <v>334</v>
      </c>
      <c r="B3" s="620"/>
      <c r="C3" s="620"/>
      <c r="D3" s="620"/>
      <c r="E3" s="620"/>
      <c r="F3" s="620"/>
      <c r="G3" s="620"/>
      <c r="H3" s="620"/>
      <c r="I3" s="620"/>
      <c r="J3" s="620"/>
      <c r="K3" s="620"/>
      <c r="L3" s="620"/>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1" t="s">
        <v>335</v>
      </c>
      <c r="B5" s="621"/>
      <c r="C5" s="621"/>
      <c r="D5" s="621"/>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22" t="s">
        <v>336</v>
      </c>
      <c r="B7" s="622"/>
      <c r="C7" s="622"/>
      <c r="D7" s="622"/>
      <c r="E7" s="622"/>
      <c r="F7" s="625" t="s">
        <v>104</v>
      </c>
      <c r="G7" s="626"/>
      <c r="H7" s="626"/>
      <c r="I7" s="626"/>
      <c r="J7" s="626"/>
      <c r="K7" s="626"/>
      <c r="L7" s="627"/>
      <c r="M7" s="96"/>
      <c r="N7" s="96"/>
      <c r="O7" s="96"/>
      <c r="P7" s="96"/>
      <c r="Q7" s="96"/>
    </row>
    <row r="8" spans="1:17" ht="21.75" customHeight="1" x14ac:dyDescent="0.2">
      <c r="A8" s="622"/>
      <c r="B8" s="622"/>
      <c r="C8" s="622"/>
      <c r="D8" s="622"/>
      <c r="E8" s="622"/>
      <c r="F8" s="628" t="s">
        <v>335</v>
      </c>
      <c r="G8" s="628" t="s">
        <v>337</v>
      </c>
      <c r="H8" s="628" t="s">
        <v>338</v>
      </c>
      <c r="I8" s="628" t="s">
        <v>339</v>
      </c>
      <c r="J8" s="628" t="s">
        <v>340</v>
      </c>
      <c r="K8" s="630" t="s">
        <v>341</v>
      </c>
      <c r="L8" s="631"/>
    </row>
    <row r="9" spans="1:17" ht="12" customHeight="1" x14ac:dyDescent="0.2">
      <c r="A9" s="622"/>
      <c r="B9" s="622"/>
      <c r="C9" s="622"/>
      <c r="D9" s="622"/>
      <c r="E9" s="622"/>
      <c r="F9" s="629"/>
      <c r="G9" s="629"/>
      <c r="H9" s="629"/>
      <c r="I9" s="629"/>
      <c r="J9" s="629"/>
      <c r="K9" s="339" t="s">
        <v>102</v>
      </c>
      <c r="L9" s="340" t="s">
        <v>342</v>
      </c>
    </row>
    <row r="10" spans="1:17" ht="12" customHeight="1" x14ac:dyDescent="0.2">
      <c r="A10" s="623"/>
      <c r="B10" s="623"/>
      <c r="C10" s="623"/>
      <c r="D10" s="623"/>
      <c r="E10" s="624"/>
      <c r="F10" s="341">
        <v>1</v>
      </c>
      <c r="G10" s="342">
        <v>2</v>
      </c>
      <c r="H10" s="342">
        <v>3</v>
      </c>
      <c r="I10" s="342">
        <v>4</v>
      </c>
      <c r="J10" s="342">
        <v>5</v>
      </c>
      <c r="K10" s="342">
        <v>6</v>
      </c>
      <c r="L10" s="342">
        <v>7</v>
      </c>
      <c r="M10" s="101"/>
    </row>
    <row r="11" spans="1:17" s="110" customFormat="1" ht="27.75" customHeight="1" x14ac:dyDescent="0.2">
      <c r="A11" s="632" t="s">
        <v>343</v>
      </c>
      <c r="B11" s="633"/>
      <c r="C11" s="633"/>
      <c r="D11" s="633"/>
      <c r="E11" s="634"/>
      <c r="F11" s="343"/>
      <c r="G11" s="343"/>
      <c r="H11" s="343"/>
      <c r="I11" s="343"/>
      <c r="J11" s="344"/>
      <c r="K11" s="343"/>
      <c r="L11" s="344"/>
    </row>
    <row r="12" spans="1:17" s="110" customFormat="1" ht="15.75" customHeight="1" x14ac:dyDescent="0.2">
      <c r="A12" s="345" t="s">
        <v>104</v>
      </c>
      <c r="B12" s="346"/>
      <c r="C12" s="347"/>
      <c r="D12" s="347"/>
      <c r="E12" s="348"/>
      <c r="F12" s="536">
        <v>2501</v>
      </c>
      <c r="G12" s="536">
        <v>1795</v>
      </c>
      <c r="H12" s="536">
        <v>2932</v>
      </c>
      <c r="I12" s="536">
        <v>2435</v>
      </c>
      <c r="J12" s="537">
        <v>2358</v>
      </c>
      <c r="K12" s="538">
        <v>143</v>
      </c>
      <c r="L12" s="349">
        <v>6.0644614079728587</v>
      </c>
    </row>
    <row r="13" spans="1:17" s="110" customFormat="1" ht="15" customHeight="1" x14ac:dyDescent="0.2">
      <c r="A13" s="350" t="s">
        <v>344</v>
      </c>
      <c r="B13" s="351" t="s">
        <v>345</v>
      </c>
      <c r="C13" s="347"/>
      <c r="D13" s="347"/>
      <c r="E13" s="348"/>
      <c r="F13" s="536">
        <v>1322</v>
      </c>
      <c r="G13" s="536">
        <v>955</v>
      </c>
      <c r="H13" s="536">
        <v>1590</v>
      </c>
      <c r="I13" s="536">
        <v>1278</v>
      </c>
      <c r="J13" s="537">
        <v>1184</v>
      </c>
      <c r="K13" s="538">
        <v>138</v>
      </c>
      <c r="L13" s="349">
        <v>11.655405405405405</v>
      </c>
    </row>
    <row r="14" spans="1:17" s="110" customFormat="1" ht="22.5" customHeight="1" x14ac:dyDescent="0.2">
      <c r="A14" s="350"/>
      <c r="B14" s="351" t="s">
        <v>346</v>
      </c>
      <c r="C14" s="347"/>
      <c r="D14" s="347"/>
      <c r="E14" s="348"/>
      <c r="F14" s="536">
        <v>1179</v>
      </c>
      <c r="G14" s="536">
        <v>840</v>
      </c>
      <c r="H14" s="536">
        <v>1342</v>
      </c>
      <c r="I14" s="536">
        <v>1157</v>
      </c>
      <c r="J14" s="537">
        <v>1174</v>
      </c>
      <c r="K14" s="538">
        <v>5</v>
      </c>
      <c r="L14" s="349">
        <v>0.42589437819420783</v>
      </c>
    </row>
    <row r="15" spans="1:17" s="110" customFormat="1" ht="15" customHeight="1" x14ac:dyDescent="0.2">
      <c r="A15" s="350" t="s">
        <v>347</v>
      </c>
      <c r="B15" s="351" t="s">
        <v>108</v>
      </c>
      <c r="C15" s="347"/>
      <c r="D15" s="347"/>
      <c r="E15" s="348"/>
      <c r="F15" s="536">
        <v>513</v>
      </c>
      <c r="G15" s="536">
        <v>405</v>
      </c>
      <c r="H15" s="536">
        <v>1218</v>
      </c>
      <c r="I15" s="536">
        <v>491</v>
      </c>
      <c r="J15" s="537">
        <v>472</v>
      </c>
      <c r="K15" s="538">
        <v>41</v>
      </c>
      <c r="L15" s="349">
        <v>8.6864406779661021</v>
      </c>
    </row>
    <row r="16" spans="1:17" s="110" customFormat="1" ht="15" customHeight="1" x14ac:dyDescent="0.2">
      <c r="A16" s="350"/>
      <c r="B16" s="351" t="s">
        <v>109</v>
      </c>
      <c r="C16" s="347"/>
      <c r="D16" s="347"/>
      <c r="E16" s="348"/>
      <c r="F16" s="536">
        <v>1667</v>
      </c>
      <c r="G16" s="536">
        <v>1222</v>
      </c>
      <c r="H16" s="536">
        <v>1525</v>
      </c>
      <c r="I16" s="536">
        <v>1615</v>
      </c>
      <c r="J16" s="537">
        <v>1558</v>
      </c>
      <c r="K16" s="538">
        <v>109</v>
      </c>
      <c r="L16" s="349">
        <v>6.99614890885751</v>
      </c>
    </row>
    <row r="17" spans="1:12" s="110" customFormat="1" ht="15" customHeight="1" x14ac:dyDescent="0.2">
      <c r="A17" s="350"/>
      <c r="B17" s="351" t="s">
        <v>110</v>
      </c>
      <c r="C17" s="347"/>
      <c r="D17" s="347"/>
      <c r="E17" s="348"/>
      <c r="F17" s="536">
        <v>293</v>
      </c>
      <c r="G17" s="536">
        <v>141</v>
      </c>
      <c r="H17" s="536">
        <v>171</v>
      </c>
      <c r="I17" s="536">
        <v>287</v>
      </c>
      <c r="J17" s="537">
        <v>283</v>
      </c>
      <c r="K17" s="538">
        <v>10</v>
      </c>
      <c r="L17" s="349">
        <v>3.5335689045936394</v>
      </c>
    </row>
    <row r="18" spans="1:12" s="110" customFormat="1" ht="15" customHeight="1" x14ac:dyDescent="0.2">
      <c r="A18" s="350"/>
      <c r="B18" s="351" t="s">
        <v>111</v>
      </c>
      <c r="C18" s="347"/>
      <c r="D18" s="347"/>
      <c r="E18" s="348"/>
      <c r="F18" s="536">
        <v>28</v>
      </c>
      <c r="G18" s="536">
        <v>27</v>
      </c>
      <c r="H18" s="536">
        <v>18</v>
      </c>
      <c r="I18" s="536">
        <v>42</v>
      </c>
      <c r="J18" s="537">
        <v>45</v>
      </c>
      <c r="K18" s="538">
        <v>-17</v>
      </c>
      <c r="L18" s="349">
        <v>-37.777777777777779</v>
      </c>
    </row>
    <row r="19" spans="1:12" s="110" customFormat="1" ht="15" customHeight="1" x14ac:dyDescent="0.2">
      <c r="A19" s="118" t="s">
        <v>113</v>
      </c>
      <c r="B19" s="119" t="s">
        <v>181</v>
      </c>
      <c r="C19" s="347"/>
      <c r="D19" s="347"/>
      <c r="E19" s="348"/>
      <c r="F19" s="536">
        <v>1346</v>
      </c>
      <c r="G19" s="536">
        <v>997</v>
      </c>
      <c r="H19" s="536">
        <v>1898</v>
      </c>
      <c r="I19" s="536">
        <v>1330</v>
      </c>
      <c r="J19" s="537">
        <v>1291</v>
      </c>
      <c r="K19" s="538">
        <v>55</v>
      </c>
      <c r="L19" s="349">
        <v>4.2602633617350891</v>
      </c>
    </row>
    <row r="20" spans="1:12" s="110" customFormat="1" ht="15" customHeight="1" x14ac:dyDescent="0.2">
      <c r="A20" s="118"/>
      <c r="B20" s="119" t="s">
        <v>182</v>
      </c>
      <c r="C20" s="347"/>
      <c r="D20" s="347"/>
      <c r="E20" s="348"/>
      <c r="F20" s="536">
        <v>1155</v>
      </c>
      <c r="G20" s="536">
        <v>798</v>
      </c>
      <c r="H20" s="536">
        <v>1034</v>
      </c>
      <c r="I20" s="536">
        <v>1105</v>
      </c>
      <c r="J20" s="537">
        <v>1067</v>
      </c>
      <c r="K20" s="538">
        <v>88</v>
      </c>
      <c r="L20" s="349">
        <v>8.2474226804123703</v>
      </c>
    </row>
    <row r="21" spans="1:12" s="110" customFormat="1" ht="15" customHeight="1" x14ac:dyDescent="0.2">
      <c r="A21" s="118" t="s">
        <v>113</v>
      </c>
      <c r="B21" s="119" t="s">
        <v>116</v>
      </c>
      <c r="C21" s="347"/>
      <c r="D21" s="347"/>
      <c r="E21" s="348"/>
      <c r="F21" s="536">
        <v>2121</v>
      </c>
      <c r="G21" s="536">
        <v>1407</v>
      </c>
      <c r="H21" s="536">
        <v>2491</v>
      </c>
      <c r="I21" s="536">
        <v>2021</v>
      </c>
      <c r="J21" s="537">
        <v>2062</v>
      </c>
      <c r="K21" s="538">
        <v>59</v>
      </c>
      <c r="L21" s="349">
        <v>2.8612997090203685</v>
      </c>
    </row>
    <row r="22" spans="1:12" s="110" customFormat="1" ht="15" customHeight="1" x14ac:dyDescent="0.2">
      <c r="A22" s="118"/>
      <c r="B22" s="119" t="s">
        <v>117</v>
      </c>
      <c r="C22" s="347"/>
      <c r="D22" s="347"/>
      <c r="E22" s="348"/>
      <c r="F22" s="536">
        <v>375</v>
      </c>
      <c r="G22" s="536">
        <v>387</v>
      </c>
      <c r="H22" s="536">
        <v>438</v>
      </c>
      <c r="I22" s="536">
        <v>404</v>
      </c>
      <c r="J22" s="537">
        <v>296</v>
      </c>
      <c r="K22" s="538">
        <v>79</v>
      </c>
      <c r="L22" s="349">
        <v>26.689189189189189</v>
      </c>
    </row>
    <row r="23" spans="1:12" s="110" customFormat="1" ht="15" customHeight="1" x14ac:dyDescent="0.2">
      <c r="A23" s="352" t="s">
        <v>347</v>
      </c>
      <c r="B23" s="353" t="s">
        <v>193</v>
      </c>
      <c r="C23" s="354"/>
      <c r="D23" s="354"/>
      <c r="E23" s="355"/>
      <c r="F23" s="539">
        <v>90</v>
      </c>
      <c r="G23" s="539">
        <v>92</v>
      </c>
      <c r="H23" s="539">
        <v>544</v>
      </c>
      <c r="I23" s="539">
        <v>52</v>
      </c>
      <c r="J23" s="540">
        <v>50</v>
      </c>
      <c r="K23" s="541">
        <v>40</v>
      </c>
      <c r="L23" s="356">
        <v>80</v>
      </c>
    </row>
    <row r="24" spans="1:12" s="110" customFormat="1" ht="15" customHeight="1" x14ac:dyDescent="0.2">
      <c r="A24" s="635" t="s">
        <v>348</v>
      </c>
      <c r="B24" s="636"/>
      <c r="C24" s="636"/>
      <c r="D24" s="636"/>
      <c r="E24" s="637"/>
      <c r="F24" s="357"/>
      <c r="G24" s="357"/>
      <c r="H24" s="357"/>
      <c r="I24" s="357"/>
      <c r="J24" s="357"/>
      <c r="K24" s="358"/>
      <c r="L24" s="359"/>
    </row>
    <row r="25" spans="1:12" s="110" customFormat="1" ht="15" customHeight="1" x14ac:dyDescent="0.2">
      <c r="A25" s="360" t="s">
        <v>104</v>
      </c>
      <c r="B25" s="361"/>
      <c r="C25" s="362"/>
      <c r="D25" s="362"/>
      <c r="E25" s="363"/>
      <c r="F25" s="542">
        <v>29</v>
      </c>
      <c r="G25" s="542">
        <v>36.1</v>
      </c>
      <c r="H25" s="542">
        <v>34.200000000000003</v>
      </c>
      <c r="I25" s="542">
        <v>32.299999999999997</v>
      </c>
      <c r="J25" s="542">
        <v>29.2</v>
      </c>
      <c r="K25" s="543" t="s">
        <v>349</v>
      </c>
      <c r="L25" s="364">
        <v>-0.19999999999999929</v>
      </c>
    </row>
    <row r="26" spans="1:12" s="110" customFormat="1" ht="15" customHeight="1" x14ac:dyDescent="0.2">
      <c r="A26" s="365" t="s">
        <v>105</v>
      </c>
      <c r="B26" s="366" t="s">
        <v>345</v>
      </c>
      <c r="C26" s="362"/>
      <c r="D26" s="362"/>
      <c r="E26" s="363"/>
      <c r="F26" s="542">
        <v>28.9</v>
      </c>
      <c r="G26" s="542">
        <v>36.799999999999997</v>
      </c>
      <c r="H26" s="542">
        <v>32.700000000000003</v>
      </c>
      <c r="I26" s="542">
        <v>30.1</v>
      </c>
      <c r="J26" s="544">
        <v>25.4</v>
      </c>
      <c r="K26" s="543" t="s">
        <v>349</v>
      </c>
      <c r="L26" s="364">
        <v>3.5</v>
      </c>
    </row>
    <row r="27" spans="1:12" s="110" customFormat="1" ht="15" customHeight="1" x14ac:dyDescent="0.2">
      <c r="A27" s="365"/>
      <c r="B27" s="366" t="s">
        <v>346</v>
      </c>
      <c r="C27" s="362"/>
      <c r="D27" s="362"/>
      <c r="E27" s="363"/>
      <c r="F27" s="542">
        <v>29.2</v>
      </c>
      <c r="G27" s="542">
        <v>35.200000000000003</v>
      </c>
      <c r="H27" s="542">
        <v>35.9</v>
      </c>
      <c r="I27" s="542">
        <v>34.700000000000003</v>
      </c>
      <c r="J27" s="542">
        <v>32.9</v>
      </c>
      <c r="K27" s="543" t="s">
        <v>349</v>
      </c>
      <c r="L27" s="364">
        <v>-3.6999999999999993</v>
      </c>
    </row>
    <row r="28" spans="1:12" s="110" customFormat="1" ht="15" customHeight="1" x14ac:dyDescent="0.2">
      <c r="A28" s="365" t="s">
        <v>113</v>
      </c>
      <c r="B28" s="366" t="s">
        <v>108</v>
      </c>
      <c r="C28" s="362"/>
      <c r="D28" s="362"/>
      <c r="E28" s="363"/>
      <c r="F28" s="542">
        <v>34.299999999999997</v>
      </c>
      <c r="G28" s="542">
        <v>45.3</v>
      </c>
      <c r="H28" s="542">
        <v>40.5</v>
      </c>
      <c r="I28" s="542">
        <v>42.9</v>
      </c>
      <c r="J28" s="542">
        <v>35.299999999999997</v>
      </c>
      <c r="K28" s="543" t="s">
        <v>349</v>
      </c>
      <c r="L28" s="364">
        <v>-1</v>
      </c>
    </row>
    <row r="29" spans="1:12" s="110" customFormat="1" ht="11.25" x14ac:dyDescent="0.2">
      <c r="A29" s="365"/>
      <c r="B29" s="366" t="s">
        <v>109</v>
      </c>
      <c r="C29" s="362"/>
      <c r="D29" s="362"/>
      <c r="E29" s="363"/>
      <c r="F29" s="542">
        <v>28</v>
      </c>
      <c r="G29" s="542">
        <v>33.9</v>
      </c>
      <c r="H29" s="542">
        <v>32.9</v>
      </c>
      <c r="I29" s="542">
        <v>29.8</v>
      </c>
      <c r="J29" s="544">
        <v>27.9</v>
      </c>
      <c r="K29" s="543" t="s">
        <v>349</v>
      </c>
      <c r="L29" s="364">
        <v>0.10000000000000142</v>
      </c>
    </row>
    <row r="30" spans="1:12" s="110" customFormat="1" ht="15" customHeight="1" x14ac:dyDescent="0.2">
      <c r="A30" s="365"/>
      <c r="B30" s="366" t="s">
        <v>110</v>
      </c>
      <c r="C30" s="362"/>
      <c r="D30" s="362"/>
      <c r="E30" s="363"/>
      <c r="F30" s="542">
        <v>26.3</v>
      </c>
      <c r="G30" s="542">
        <v>31.9</v>
      </c>
      <c r="H30" s="542">
        <v>25.1</v>
      </c>
      <c r="I30" s="542">
        <v>29.6</v>
      </c>
      <c r="J30" s="542">
        <v>27.6</v>
      </c>
      <c r="K30" s="543" t="s">
        <v>349</v>
      </c>
      <c r="L30" s="364">
        <v>-1.3000000000000007</v>
      </c>
    </row>
    <row r="31" spans="1:12" s="110" customFormat="1" ht="15" customHeight="1" x14ac:dyDescent="0.2">
      <c r="A31" s="365"/>
      <c r="B31" s="366" t="s">
        <v>111</v>
      </c>
      <c r="C31" s="362"/>
      <c r="D31" s="362"/>
      <c r="E31" s="363"/>
      <c r="F31" s="542">
        <v>35.700000000000003</v>
      </c>
      <c r="G31" s="542">
        <v>48.1</v>
      </c>
      <c r="H31" s="542">
        <v>33.299999999999997</v>
      </c>
      <c r="I31" s="542">
        <v>31</v>
      </c>
      <c r="J31" s="542">
        <v>28.9</v>
      </c>
      <c r="K31" s="543" t="s">
        <v>349</v>
      </c>
      <c r="L31" s="364">
        <v>6.8000000000000043</v>
      </c>
    </row>
    <row r="32" spans="1:12" s="110" customFormat="1" ht="15" customHeight="1" x14ac:dyDescent="0.2">
      <c r="A32" s="367" t="s">
        <v>113</v>
      </c>
      <c r="B32" s="368" t="s">
        <v>181</v>
      </c>
      <c r="C32" s="362"/>
      <c r="D32" s="362"/>
      <c r="E32" s="363"/>
      <c r="F32" s="542">
        <v>24</v>
      </c>
      <c r="G32" s="542">
        <v>33.1</v>
      </c>
      <c r="H32" s="542">
        <v>29.4</v>
      </c>
      <c r="I32" s="542">
        <v>28.3</v>
      </c>
      <c r="J32" s="544">
        <v>26.5</v>
      </c>
      <c r="K32" s="543" t="s">
        <v>349</v>
      </c>
      <c r="L32" s="364">
        <v>-2.5</v>
      </c>
    </row>
    <row r="33" spans="1:12" s="110" customFormat="1" ht="15" customHeight="1" x14ac:dyDescent="0.2">
      <c r="A33" s="367"/>
      <c r="B33" s="368" t="s">
        <v>182</v>
      </c>
      <c r="C33" s="362"/>
      <c r="D33" s="362"/>
      <c r="E33" s="363"/>
      <c r="F33" s="542">
        <v>34.5</v>
      </c>
      <c r="G33" s="542">
        <v>39.4</v>
      </c>
      <c r="H33" s="542">
        <v>39.9</v>
      </c>
      <c r="I33" s="542">
        <v>36.9</v>
      </c>
      <c r="J33" s="542">
        <v>32.200000000000003</v>
      </c>
      <c r="K33" s="543" t="s">
        <v>349</v>
      </c>
      <c r="L33" s="364">
        <v>2.2999999999999972</v>
      </c>
    </row>
    <row r="34" spans="1:12" s="369" customFormat="1" ht="15" customHeight="1" x14ac:dyDescent="0.2">
      <c r="A34" s="367" t="s">
        <v>113</v>
      </c>
      <c r="B34" s="368" t="s">
        <v>116</v>
      </c>
      <c r="C34" s="362"/>
      <c r="D34" s="362"/>
      <c r="E34" s="363"/>
      <c r="F34" s="542">
        <v>27</v>
      </c>
      <c r="G34" s="542">
        <v>31.8</v>
      </c>
      <c r="H34" s="542">
        <v>33.200000000000003</v>
      </c>
      <c r="I34" s="542">
        <v>29.1</v>
      </c>
      <c r="J34" s="542">
        <v>27.5</v>
      </c>
      <c r="K34" s="543" t="s">
        <v>349</v>
      </c>
      <c r="L34" s="364">
        <v>-0.5</v>
      </c>
    </row>
    <row r="35" spans="1:12" s="369" customFormat="1" ht="11.25" x14ac:dyDescent="0.2">
      <c r="A35" s="370"/>
      <c r="B35" s="371" t="s">
        <v>117</v>
      </c>
      <c r="C35" s="372"/>
      <c r="D35" s="372"/>
      <c r="E35" s="373"/>
      <c r="F35" s="545">
        <v>40.1</v>
      </c>
      <c r="G35" s="545">
        <v>51.2</v>
      </c>
      <c r="H35" s="545">
        <v>39.6</v>
      </c>
      <c r="I35" s="545">
        <v>47.2</v>
      </c>
      <c r="J35" s="546">
        <v>41</v>
      </c>
      <c r="K35" s="547" t="s">
        <v>349</v>
      </c>
      <c r="L35" s="374">
        <v>-0.89999999999999858</v>
      </c>
    </row>
    <row r="36" spans="1:12" s="369" customFormat="1" ht="15.95" customHeight="1" x14ac:dyDescent="0.2">
      <c r="A36" s="375" t="s">
        <v>350</v>
      </c>
      <c r="B36" s="376"/>
      <c r="C36" s="377"/>
      <c r="D36" s="376"/>
      <c r="E36" s="378"/>
      <c r="F36" s="548">
        <v>2391</v>
      </c>
      <c r="G36" s="548">
        <v>1677</v>
      </c>
      <c r="H36" s="548">
        <v>2206</v>
      </c>
      <c r="I36" s="548">
        <v>2370</v>
      </c>
      <c r="J36" s="548">
        <v>2273</v>
      </c>
      <c r="K36" s="549">
        <v>118</v>
      </c>
      <c r="L36" s="380">
        <v>5.1913770347558295</v>
      </c>
    </row>
    <row r="37" spans="1:12" s="369" customFormat="1" ht="15.95" customHeight="1" x14ac:dyDescent="0.2">
      <c r="A37" s="381"/>
      <c r="B37" s="382" t="s">
        <v>113</v>
      </c>
      <c r="C37" s="382" t="s">
        <v>351</v>
      </c>
      <c r="D37" s="382"/>
      <c r="E37" s="383"/>
      <c r="F37" s="548">
        <v>694</v>
      </c>
      <c r="G37" s="548">
        <v>605</v>
      </c>
      <c r="H37" s="548">
        <v>755</v>
      </c>
      <c r="I37" s="548">
        <v>765</v>
      </c>
      <c r="J37" s="548">
        <v>663</v>
      </c>
      <c r="K37" s="549">
        <v>31</v>
      </c>
      <c r="L37" s="380">
        <v>4.675716440422323</v>
      </c>
    </row>
    <row r="38" spans="1:12" s="369" customFormat="1" ht="15.95" customHeight="1" x14ac:dyDescent="0.2">
      <c r="A38" s="381"/>
      <c r="B38" s="384" t="s">
        <v>105</v>
      </c>
      <c r="C38" s="384" t="s">
        <v>106</v>
      </c>
      <c r="D38" s="385"/>
      <c r="E38" s="383"/>
      <c r="F38" s="548">
        <v>1256</v>
      </c>
      <c r="G38" s="548">
        <v>899</v>
      </c>
      <c r="H38" s="548">
        <v>1145</v>
      </c>
      <c r="I38" s="548">
        <v>1248</v>
      </c>
      <c r="J38" s="550">
        <v>1144</v>
      </c>
      <c r="K38" s="549">
        <v>112</v>
      </c>
      <c r="L38" s="380">
        <v>9.79020979020979</v>
      </c>
    </row>
    <row r="39" spans="1:12" s="369" customFormat="1" ht="15.95" customHeight="1" x14ac:dyDescent="0.2">
      <c r="A39" s="381"/>
      <c r="B39" s="385"/>
      <c r="C39" s="382" t="s">
        <v>352</v>
      </c>
      <c r="D39" s="385"/>
      <c r="E39" s="383"/>
      <c r="F39" s="548">
        <v>363</v>
      </c>
      <c r="G39" s="548">
        <v>331</v>
      </c>
      <c r="H39" s="548">
        <v>374</v>
      </c>
      <c r="I39" s="548">
        <v>376</v>
      </c>
      <c r="J39" s="548">
        <v>291</v>
      </c>
      <c r="K39" s="549">
        <v>72</v>
      </c>
      <c r="L39" s="380">
        <v>24.742268041237114</v>
      </c>
    </row>
    <row r="40" spans="1:12" s="369" customFormat="1" ht="15.95" customHeight="1" x14ac:dyDescent="0.2">
      <c r="A40" s="381"/>
      <c r="B40" s="384"/>
      <c r="C40" s="384" t="s">
        <v>107</v>
      </c>
      <c r="D40" s="385"/>
      <c r="E40" s="383"/>
      <c r="F40" s="548">
        <v>1135</v>
      </c>
      <c r="G40" s="548">
        <v>778</v>
      </c>
      <c r="H40" s="548">
        <v>1061</v>
      </c>
      <c r="I40" s="548">
        <v>1122</v>
      </c>
      <c r="J40" s="548">
        <v>1129</v>
      </c>
      <c r="K40" s="549">
        <v>6</v>
      </c>
      <c r="L40" s="380">
        <v>0.53144375553587242</v>
      </c>
    </row>
    <row r="41" spans="1:12" s="369" customFormat="1" ht="24" customHeight="1" x14ac:dyDescent="0.2">
      <c r="A41" s="381"/>
      <c r="B41" s="385"/>
      <c r="C41" s="382" t="s">
        <v>352</v>
      </c>
      <c r="D41" s="385"/>
      <c r="E41" s="383"/>
      <c r="F41" s="548">
        <v>331</v>
      </c>
      <c r="G41" s="548">
        <v>274</v>
      </c>
      <c r="H41" s="548">
        <v>381</v>
      </c>
      <c r="I41" s="548">
        <v>389</v>
      </c>
      <c r="J41" s="550">
        <v>372</v>
      </c>
      <c r="K41" s="549">
        <v>-41</v>
      </c>
      <c r="L41" s="380">
        <v>-11.021505376344086</v>
      </c>
    </row>
    <row r="42" spans="1:12" s="110" customFormat="1" ht="15" customHeight="1" x14ac:dyDescent="0.2">
      <c r="A42" s="381"/>
      <c r="B42" s="384" t="s">
        <v>113</v>
      </c>
      <c r="C42" s="384" t="s">
        <v>353</v>
      </c>
      <c r="D42" s="385"/>
      <c r="E42" s="383"/>
      <c r="F42" s="548">
        <v>431</v>
      </c>
      <c r="G42" s="548">
        <v>309</v>
      </c>
      <c r="H42" s="548">
        <v>561</v>
      </c>
      <c r="I42" s="548">
        <v>443</v>
      </c>
      <c r="J42" s="548">
        <v>397</v>
      </c>
      <c r="K42" s="549">
        <v>34</v>
      </c>
      <c r="L42" s="380">
        <v>8.5642317380352644</v>
      </c>
    </row>
    <row r="43" spans="1:12" s="110" customFormat="1" ht="15" customHeight="1" x14ac:dyDescent="0.2">
      <c r="A43" s="381"/>
      <c r="B43" s="385"/>
      <c r="C43" s="382" t="s">
        <v>352</v>
      </c>
      <c r="D43" s="385"/>
      <c r="E43" s="383"/>
      <c r="F43" s="548">
        <v>148</v>
      </c>
      <c r="G43" s="548">
        <v>140</v>
      </c>
      <c r="H43" s="548">
        <v>227</v>
      </c>
      <c r="I43" s="548">
        <v>190</v>
      </c>
      <c r="J43" s="548">
        <v>140</v>
      </c>
      <c r="K43" s="549">
        <v>8</v>
      </c>
      <c r="L43" s="380">
        <v>5.7142857142857144</v>
      </c>
    </row>
    <row r="44" spans="1:12" s="110" customFormat="1" ht="15" customHeight="1" x14ac:dyDescent="0.2">
      <c r="A44" s="381"/>
      <c r="B44" s="384"/>
      <c r="C44" s="366" t="s">
        <v>109</v>
      </c>
      <c r="D44" s="385"/>
      <c r="E44" s="383"/>
      <c r="F44" s="548">
        <v>1639</v>
      </c>
      <c r="G44" s="548">
        <v>1200</v>
      </c>
      <c r="H44" s="548">
        <v>1456</v>
      </c>
      <c r="I44" s="548">
        <v>1598</v>
      </c>
      <c r="J44" s="550">
        <v>1548</v>
      </c>
      <c r="K44" s="549">
        <v>91</v>
      </c>
      <c r="L44" s="380">
        <v>5.8785529715762275</v>
      </c>
    </row>
    <row r="45" spans="1:12" s="110" customFormat="1" ht="15" customHeight="1" x14ac:dyDescent="0.2">
      <c r="A45" s="381"/>
      <c r="B45" s="385"/>
      <c r="C45" s="382" t="s">
        <v>352</v>
      </c>
      <c r="D45" s="385"/>
      <c r="E45" s="383"/>
      <c r="F45" s="548">
        <v>459</v>
      </c>
      <c r="G45" s="548">
        <v>407</v>
      </c>
      <c r="H45" s="548">
        <v>479</v>
      </c>
      <c r="I45" s="548">
        <v>477</v>
      </c>
      <c r="J45" s="548">
        <v>432</v>
      </c>
      <c r="K45" s="549">
        <v>27</v>
      </c>
      <c r="L45" s="380">
        <v>6.25</v>
      </c>
    </row>
    <row r="46" spans="1:12" s="110" customFormat="1" ht="15" customHeight="1" x14ac:dyDescent="0.2">
      <c r="A46" s="381"/>
      <c r="B46" s="384"/>
      <c r="C46" s="366" t="s">
        <v>110</v>
      </c>
      <c r="D46" s="385"/>
      <c r="E46" s="383"/>
      <c r="F46" s="548">
        <v>293</v>
      </c>
      <c r="G46" s="548">
        <v>141</v>
      </c>
      <c r="H46" s="548">
        <v>171</v>
      </c>
      <c r="I46" s="548">
        <v>287</v>
      </c>
      <c r="J46" s="548">
        <v>283</v>
      </c>
      <c r="K46" s="549">
        <v>10</v>
      </c>
      <c r="L46" s="380">
        <v>3.5335689045936394</v>
      </c>
    </row>
    <row r="47" spans="1:12" s="110" customFormat="1" ht="15" customHeight="1" x14ac:dyDescent="0.2">
      <c r="A47" s="381"/>
      <c r="B47" s="385"/>
      <c r="C47" s="382" t="s">
        <v>352</v>
      </c>
      <c r="D47" s="385"/>
      <c r="E47" s="383"/>
      <c r="F47" s="548">
        <v>77</v>
      </c>
      <c r="G47" s="548">
        <v>45</v>
      </c>
      <c r="H47" s="548">
        <v>43</v>
      </c>
      <c r="I47" s="548">
        <v>85</v>
      </c>
      <c r="J47" s="550">
        <v>78</v>
      </c>
      <c r="K47" s="549">
        <v>-1</v>
      </c>
      <c r="L47" s="380">
        <v>-1.2820512820512822</v>
      </c>
    </row>
    <row r="48" spans="1:12" s="110" customFormat="1" ht="15" customHeight="1" x14ac:dyDescent="0.2">
      <c r="A48" s="381"/>
      <c r="B48" s="385"/>
      <c r="C48" s="366" t="s">
        <v>111</v>
      </c>
      <c r="D48" s="386"/>
      <c r="E48" s="387"/>
      <c r="F48" s="548">
        <v>28</v>
      </c>
      <c r="G48" s="548">
        <v>27</v>
      </c>
      <c r="H48" s="548">
        <v>18</v>
      </c>
      <c r="I48" s="548">
        <v>42</v>
      </c>
      <c r="J48" s="548">
        <v>45</v>
      </c>
      <c r="K48" s="549">
        <v>-17</v>
      </c>
      <c r="L48" s="380">
        <v>-37.777777777777779</v>
      </c>
    </row>
    <row r="49" spans="1:12" s="110" customFormat="1" ht="15" customHeight="1" x14ac:dyDescent="0.2">
      <c r="A49" s="381"/>
      <c r="B49" s="385"/>
      <c r="C49" s="382" t="s">
        <v>352</v>
      </c>
      <c r="D49" s="385"/>
      <c r="E49" s="383"/>
      <c r="F49" s="548">
        <v>10</v>
      </c>
      <c r="G49" s="548">
        <v>13</v>
      </c>
      <c r="H49" s="548">
        <v>6</v>
      </c>
      <c r="I49" s="548">
        <v>13</v>
      </c>
      <c r="J49" s="548">
        <v>13</v>
      </c>
      <c r="K49" s="549">
        <v>-3</v>
      </c>
      <c r="L49" s="380">
        <v>-23.076923076923077</v>
      </c>
    </row>
    <row r="50" spans="1:12" s="110" customFormat="1" ht="15" customHeight="1" x14ac:dyDescent="0.2">
      <c r="A50" s="381"/>
      <c r="B50" s="384" t="s">
        <v>113</v>
      </c>
      <c r="C50" s="382" t="s">
        <v>181</v>
      </c>
      <c r="D50" s="385"/>
      <c r="E50" s="383"/>
      <c r="F50" s="548">
        <v>1242</v>
      </c>
      <c r="G50" s="548">
        <v>883</v>
      </c>
      <c r="H50" s="548">
        <v>1194</v>
      </c>
      <c r="I50" s="548">
        <v>1273</v>
      </c>
      <c r="J50" s="550">
        <v>1213</v>
      </c>
      <c r="K50" s="549">
        <v>29</v>
      </c>
      <c r="L50" s="380">
        <v>2.3907666941467438</v>
      </c>
    </row>
    <row r="51" spans="1:12" s="110" customFormat="1" ht="15" customHeight="1" x14ac:dyDescent="0.2">
      <c r="A51" s="381"/>
      <c r="B51" s="385"/>
      <c r="C51" s="382" t="s">
        <v>352</v>
      </c>
      <c r="D51" s="385"/>
      <c r="E51" s="383"/>
      <c r="F51" s="548">
        <v>298</v>
      </c>
      <c r="G51" s="548">
        <v>292</v>
      </c>
      <c r="H51" s="548">
        <v>351</v>
      </c>
      <c r="I51" s="548">
        <v>360</v>
      </c>
      <c r="J51" s="548">
        <v>322</v>
      </c>
      <c r="K51" s="549">
        <v>-24</v>
      </c>
      <c r="L51" s="380">
        <v>-7.4534161490683228</v>
      </c>
    </row>
    <row r="52" spans="1:12" s="110" customFormat="1" ht="15" customHeight="1" x14ac:dyDescent="0.2">
      <c r="A52" s="381"/>
      <c r="B52" s="384"/>
      <c r="C52" s="382" t="s">
        <v>182</v>
      </c>
      <c r="D52" s="385"/>
      <c r="E52" s="383"/>
      <c r="F52" s="548">
        <v>1149</v>
      </c>
      <c r="G52" s="548">
        <v>794</v>
      </c>
      <c r="H52" s="548">
        <v>1012</v>
      </c>
      <c r="I52" s="548">
        <v>1097</v>
      </c>
      <c r="J52" s="548">
        <v>1060</v>
      </c>
      <c r="K52" s="549">
        <v>89</v>
      </c>
      <c r="L52" s="380">
        <v>8.3962264150943398</v>
      </c>
    </row>
    <row r="53" spans="1:12" s="269" customFormat="1" ht="11.25" customHeight="1" x14ac:dyDescent="0.2">
      <c r="A53" s="381"/>
      <c r="B53" s="385"/>
      <c r="C53" s="382" t="s">
        <v>352</v>
      </c>
      <c r="D53" s="385"/>
      <c r="E53" s="383"/>
      <c r="F53" s="548">
        <v>396</v>
      </c>
      <c r="G53" s="548">
        <v>313</v>
      </c>
      <c r="H53" s="548">
        <v>404</v>
      </c>
      <c r="I53" s="548">
        <v>405</v>
      </c>
      <c r="J53" s="550">
        <v>341</v>
      </c>
      <c r="K53" s="549">
        <v>55</v>
      </c>
      <c r="L53" s="380">
        <v>16.129032258064516</v>
      </c>
    </row>
    <row r="54" spans="1:12" s="151" customFormat="1" ht="12.75" customHeight="1" x14ac:dyDescent="0.2">
      <c r="A54" s="381"/>
      <c r="B54" s="384" t="s">
        <v>113</v>
      </c>
      <c r="C54" s="384" t="s">
        <v>116</v>
      </c>
      <c r="D54" s="385"/>
      <c r="E54" s="383"/>
      <c r="F54" s="548">
        <v>2024</v>
      </c>
      <c r="G54" s="548">
        <v>1305</v>
      </c>
      <c r="H54" s="548">
        <v>1822</v>
      </c>
      <c r="I54" s="548">
        <v>1970</v>
      </c>
      <c r="J54" s="548">
        <v>1995</v>
      </c>
      <c r="K54" s="549">
        <v>29</v>
      </c>
      <c r="L54" s="380">
        <v>1.4536340852130325</v>
      </c>
    </row>
    <row r="55" spans="1:12" ht="11.25" x14ac:dyDescent="0.2">
      <c r="A55" s="381"/>
      <c r="B55" s="385"/>
      <c r="C55" s="382" t="s">
        <v>352</v>
      </c>
      <c r="D55" s="385"/>
      <c r="E55" s="383"/>
      <c r="F55" s="548">
        <v>547</v>
      </c>
      <c r="G55" s="548">
        <v>415</v>
      </c>
      <c r="H55" s="548">
        <v>604</v>
      </c>
      <c r="I55" s="548">
        <v>574</v>
      </c>
      <c r="J55" s="548">
        <v>549</v>
      </c>
      <c r="K55" s="549">
        <v>-2</v>
      </c>
      <c r="L55" s="380">
        <v>-0.36429872495446264</v>
      </c>
    </row>
    <row r="56" spans="1:12" ht="14.25" customHeight="1" x14ac:dyDescent="0.2">
      <c r="A56" s="381"/>
      <c r="B56" s="385"/>
      <c r="C56" s="384" t="s">
        <v>117</v>
      </c>
      <c r="D56" s="385"/>
      <c r="E56" s="383"/>
      <c r="F56" s="548">
        <v>364</v>
      </c>
      <c r="G56" s="548">
        <v>371</v>
      </c>
      <c r="H56" s="548">
        <v>381</v>
      </c>
      <c r="I56" s="548">
        <v>390</v>
      </c>
      <c r="J56" s="548">
        <v>278</v>
      </c>
      <c r="K56" s="549">
        <v>86</v>
      </c>
      <c r="L56" s="380">
        <v>30.935251798561151</v>
      </c>
    </row>
    <row r="57" spans="1:12" ht="18.75" customHeight="1" x14ac:dyDescent="0.2">
      <c r="A57" s="388"/>
      <c r="B57" s="389"/>
      <c r="C57" s="390" t="s">
        <v>352</v>
      </c>
      <c r="D57" s="389"/>
      <c r="E57" s="391"/>
      <c r="F57" s="551">
        <v>146</v>
      </c>
      <c r="G57" s="552">
        <v>190</v>
      </c>
      <c r="H57" s="552">
        <v>151</v>
      </c>
      <c r="I57" s="552">
        <v>184</v>
      </c>
      <c r="J57" s="552">
        <v>114</v>
      </c>
      <c r="K57" s="553">
        <f t="shared" ref="K57" si="0">IF(OR(F57=".",J57=".")=TRUE,".",IF(OR(F57="*",J57="*")=TRUE,"*",IF(AND(F57="-",J57="-")=TRUE,"-",IF(AND(ISNUMBER(J57),ISNUMBER(F57))=TRUE,IF(F57-J57=0,0,F57-J57),IF(ISNUMBER(F57)=TRUE,F57,-J57)))))</f>
        <v>32</v>
      </c>
      <c r="L57" s="392">
        <f t="shared" ref="L57" si="1">IF(K57 =".",".",IF(K57 ="*","*",IF(K57="-","-",IF(K57=0,0,IF(OR(J57="-",J57=".",F57="-",F57=".")=TRUE,"X",IF(J57=0,"0,0",IF(ABS(K57*100/J57)&gt;250,".X",(K57*100/J57))))))))</f>
        <v>28.07017543859649</v>
      </c>
    </row>
    <row r="58" spans="1:12" ht="11.25" x14ac:dyDescent="0.2">
      <c r="A58" s="393"/>
      <c r="B58" s="385"/>
      <c r="C58" s="382"/>
      <c r="D58" s="385"/>
      <c r="E58" s="385"/>
      <c r="F58" s="394"/>
      <c r="G58" s="394"/>
      <c r="H58" s="394"/>
      <c r="I58" s="379"/>
      <c r="J58" s="394"/>
      <c r="K58" s="395"/>
      <c r="L58" s="269" t="s">
        <v>45</v>
      </c>
    </row>
    <row r="59" spans="1:12" ht="20.25" customHeight="1" x14ac:dyDescent="0.2">
      <c r="A59" s="638" t="s">
        <v>354</v>
      </c>
      <c r="B59" s="639"/>
      <c r="C59" s="639"/>
      <c r="D59" s="638"/>
      <c r="E59" s="639"/>
      <c r="F59" s="639"/>
      <c r="G59" s="639"/>
      <c r="H59" s="639"/>
      <c r="I59" s="639"/>
      <c r="J59" s="639"/>
      <c r="K59" s="639"/>
      <c r="L59" s="639"/>
    </row>
    <row r="60" spans="1:12" ht="11.25" customHeight="1" x14ac:dyDescent="0.2">
      <c r="A60" s="640" t="s">
        <v>355</v>
      </c>
      <c r="B60" s="641"/>
      <c r="C60" s="641"/>
      <c r="D60" s="641"/>
      <c r="E60" s="641"/>
      <c r="F60" s="641"/>
      <c r="G60" s="641"/>
      <c r="H60" s="641"/>
      <c r="I60" s="641"/>
      <c r="J60" s="641"/>
      <c r="K60" s="641"/>
      <c r="L60" s="641"/>
    </row>
    <row r="61" spans="1:12" ht="12.75" customHeight="1" x14ac:dyDescent="0.2">
      <c r="A61" s="642" t="s">
        <v>356</v>
      </c>
      <c r="B61" s="643"/>
      <c r="C61" s="643"/>
      <c r="D61" s="643"/>
      <c r="E61" s="643"/>
      <c r="F61" s="643"/>
      <c r="G61" s="643"/>
      <c r="H61" s="643"/>
      <c r="I61" s="643"/>
      <c r="J61" s="643"/>
      <c r="K61" s="643"/>
      <c r="L61" s="643"/>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68" t="s">
        <v>357</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44" t="s">
        <v>358</v>
      </c>
      <c r="E7" s="645"/>
      <c r="F7" s="645"/>
      <c r="G7" s="645"/>
      <c r="H7" s="646"/>
      <c r="I7" s="647" t="s">
        <v>359</v>
      </c>
      <c r="J7" s="648"/>
      <c r="K7" s="96"/>
      <c r="L7" s="96"/>
      <c r="M7" s="96"/>
      <c r="N7" s="96"/>
      <c r="O7" s="96"/>
    </row>
    <row r="8" spans="1:15" ht="21.75" customHeight="1" x14ac:dyDescent="0.2">
      <c r="A8" s="614"/>
      <c r="B8" s="615"/>
      <c r="C8" s="581"/>
      <c r="D8" s="590" t="s">
        <v>335</v>
      </c>
      <c r="E8" s="590" t="s">
        <v>337</v>
      </c>
      <c r="F8" s="590" t="s">
        <v>338</v>
      </c>
      <c r="G8" s="590" t="s">
        <v>339</v>
      </c>
      <c r="H8" s="590" t="s">
        <v>340</v>
      </c>
      <c r="I8" s="649"/>
      <c r="J8" s="650"/>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2501</v>
      </c>
      <c r="E11" s="114">
        <v>1795</v>
      </c>
      <c r="F11" s="114">
        <v>2932</v>
      </c>
      <c r="G11" s="114">
        <v>2435</v>
      </c>
      <c r="H11" s="140">
        <v>2358</v>
      </c>
      <c r="I11" s="115">
        <v>143</v>
      </c>
      <c r="J11" s="116">
        <v>6.0644614079728587</v>
      </c>
    </row>
    <row r="12" spans="1:15" s="110" customFormat="1" ht="24.95" customHeight="1" x14ac:dyDescent="0.2">
      <c r="A12" s="193" t="s">
        <v>132</v>
      </c>
      <c r="B12" s="194" t="s">
        <v>133</v>
      </c>
      <c r="C12" s="113">
        <v>3.9184326269492202</v>
      </c>
      <c r="D12" s="115">
        <v>98</v>
      </c>
      <c r="E12" s="114">
        <v>143</v>
      </c>
      <c r="F12" s="114">
        <v>170</v>
      </c>
      <c r="G12" s="114">
        <v>83</v>
      </c>
      <c r="H12" s="140">
        <v>105</v>
      </c>
      <c r="I12" s="115">
        <v>-7</v>
      </c>
      <c r="J12" s="116">
        <v>-6.666666666666667</v>
      </c>
    </row>
    <row r="13" spans="1:15" s="110" customFormat="1" ht="24.95" customHeight="1" x14ac:dyDescent="0.2">
      <c r="A13" s="193" t="s">
        <v>134</v>
      </c>
      <c r="B13" s="199" t="s">
        <v>214</v>
      </c>
      <c r="C13" s="113">
        <v>0.75969612155137944</v>
      </c>
      <c r="D13" s="115">
        <v>19</v>
      </c>
      <c r="E13" s="114">
        <v>9</v>
      </c>
      <c r="F13" s="114">
        <v>12</v>
      </c>
      <c r="G13" s="114">
        <v>14</v>
      </c>
      <c r="H13" s="140">
        <v>17</v>
      </c>
      <c r="I13" s="115">
        <v>2</v>
      </c>
      <c r="J13" s="116">
        <v>11.764705882352942</v>
      </c>
    </row>
    <row r="14" spans="1:15" s="287" customFormat="1" ht="24.95" customHeight="1" x14ac:dyDescent="0.2">
      <c r="A14" s="193" t="s">
        <v>215</v>
      </c>
      <c r="B14" s="199" t="s">
        <v>137</v>
      </c>
      <c r="C14" s="113">
        <v>8.3566573370651742</v>
      </c>
      <c r="D14" s="115">
        <v>209</v>
      </c>
      <c r="E14" s="114">
        <v>165</v>
      </c>
      <c r="F14" s="114">
        <v>277</v>
      </c>
      <c r="G14" s="114">
        <v>204</v>
      </c>
      <c r="H14" s="140">
        <v>175</v>
      </c>
      <c r="I14" s="115">
        <v>34</v>
      </c>
      <c r="J14" s="116">
        <v>19.428571428571427</v>
      </c>
      <c r="K14" s="110"/>
      <c r="L14" s="110"/>
      <c r="M14" s="110"/>
      <c r="N14" s="110"/>
      <c r="O14" s="110"/>
    </row>
    <row r="15" spans="1:15" s="110" customFormat="1" ht="24.95" customHeight="1" x14ac:dyDescent="0.2">
      <c r="A15" s="193" t="s">
        <v>216</v>
      </c>
      <c r="B15" s="199" t="s">
        <v>217</v>
      </c>
      <c r="C15" s="113">
        <v>3.7185125949620152</v>
      </c>
      <c r="D15" s="115">
        <v>93</v>
      </c>
      <c r="E15" s="114">
        <v>77</v>
      </c>
      <c r="F15" s="114">
        <v>112</v>
      </c>
      <c r="G15" s="114">
        <v>108</v>
      </c>
      <c r="H15" s="140">
        <v>53</v>
      </c>
      <c r="I15" s="115">
        <v>40</v>
      </c>
      <c r="J15" s="116">
        <v>75.471698113207552</v>
      </c>
    </row>
    <row r="16" spans="1:15" s="287" customFormat="1" ht="24.95" customHeight="1" x14ac:dyDescent="0.2">
      <c r="A16" s="193" t="s">
        <v>218</v>
      </c>
      <c r="B16" s="199" t="s">
        <v>141</v>
      </c>
      <c r="C16" s="113">
        <v>3.9984006397441023</v>
      </c>
      <c r="D16" s="115">
        <v>100</v>
      </c>
      <c r="E16" s="114">
        <v>82</v>
      </c>
      <c r="F16" s="114">
        <v>146</v>
      </c>
      <c r="G16" s="114">
        <v>86</v>
      </c>
      <c r="H16" s="140">
        <v>112</v>
      </c>
      <c r="I16" s="115">
        <v>-12</v>
      </c>
      <c r="J16" s="116">
        <v>-10.714285714285714</v>
      </c>
      <c r="K16" s="110"/>
      <c r="L16" s="110"/>
      <c r="M16" s="110"/>
      <c r="N16" s="110"/>
      <c r="O16" s="110"/>
    </row>
    <row r="17" spans="1:15" s="110" customFormat="1" ht="24.95" customHeight="1" x14ac:dyDescent="0.2">
      <c r="A17" s="193" t="s">
        <v>142</v>
      </c>
      <c r="B17" s="199" t="s">
        <v>220</v>
      </c>
      <c r="C17" s="113">
        <v>0.63974410235905643</v>
      </c>
      <c r="D17" s="115">
        <v>16</v>
      </c>
      <c r="E17" s="114">
        <v>6</v>
      </c>
      <c r="F17" s="114">
        <v>19</v>
      </c>
      <c r="G17" s="114">
        <v>10</v>
      </c>
      <c r="H17" s="140">
        <v>10</v>
      </c>
      <c r="I17" s="115">
        <v>6</v>
      </c>
      <c r="J17" s="116">
        <v>60</v>
      </c>
    </row>
    <row r="18" spans="1:15" s="287" customFormat="1" ht="24.95" customHeight="1" x14ac:dyDescent="0.2">
      <c r="A18" s="201" t="s">
        <v>144</v>
      </c>
      <c r="B18" s="202" t="s">
        <v>145</v>
      </c>
      <c r="C18" s="113">
        <v>11.635345861655338</v>
      </c>
      <c r="D18" s="115">
        <v>291</v>
      </c>
      <c r="E18" s="114">
        <v>149</v>
      </c>
      <c r="F18" s="114">
        <v>314</v>
      </c>
      <c r="G18" s="114">
        <v>282</v>
      </c>
      <c r="H18" s="140">
        <v>279</v>
      </c>
      <c r="I18" s="115">
        <v>12</v>
      </c>
      <c r="J18" s="116">
        <v>4.301075268817204</v>
      </c>
      <c r="K18" s="110"/>
      <c r="L18" s="110"/>
      <c r="M18" s="110"/>
      <c r="N18" s="110"/>
      <c r="O18" s="110"/>
    </row>
    <row r="19" spans="1:15" s="110" customFormat="1" ht="24.95" customHeight="1" x14ac:dyDescent="0.2">
      <c r="A19" s="193" t="s">
        <v>146</v>
      </c>
      <c r="B19" s="199" t="s">
        <v>147</v>
      </c>
      <c r="C19" s="113">
        <v>21.151539384246302</v>
      </c>
      <c r="D19" s="115">
        <v>529</v>
      </c>
      <c r="E19" s="114">
        <v>214</v>
      </c>
      <c r="F19" s="114">
        <v>415</v>
      </c>
      <c r="G19" s="114">
        <v>356</v>
      </c>
      <c r="H19" s="140">
        <v>313</v>
      </c>
      <c r="I19" s="115">
        <v>216</v>
      </c>
      <c r="J19" s="116">
        <v>69.009584664536746</v>
      </c>
    </row>
    <row r="20" spans="1:15" s="287" customFormat="1" ht="24.95" customHeight="1" x14ac:dyDescent="0.2">
      <c r="A20" s="193" t="s">
        <v>148</v>
      </c>
      <c r="B20" s="199" t="s">
        <v>149</v>
      </c>
      <c r="C20" s="113">
        <v>3.678528588564574</v>
      </c>
      <c r="D20" s="115">
        <v>92</v>
      </c>
      <c r="E20" s="114">
        <v>63</v>
      </c>
      <c r="F20" s="114">
        <v>104</v>
      </c>
      <c r="G20" s="114">
        <v>103</v>
      </c>
      <c r="H20" s="140">
        <v>86</v>
      </c>
      <c r="I20" s="115">
        <v>6</v>
      </c>
      <c r="J20" s="116">
        <v>6.9767441860465116</v>
      </c>
      <c r="K20" s="110"/>
      <c r="L20" s="110"/>
      <c r="M20" s="110"/>
      <c r="N20" s="110"/>
      <c r="O20" s="110"/>
    </row>
    <row r="21" spans="1:15" s="110" customFormat="1" ht="24.95" customHeight="1" x14ac:dyDescent="0.2">
      <c r="A21" s="201" t="s">
        <v>150</v>
      </c>
      <c r="B21" s="202" t="s">
        <v>151</v>
      </c>
      <c r="C21" s="113">
        <v>9.5961615353858463</v>
      </c>
      <c r="D21" s="115">
        <v>240</v>
      </c>
      <c r="E21" s="114">
        <v>151</v>
      </c>
      <c r="F21" s="114">
        <v>203</v>
      </c>
      <c r="G21" s="114">
        <v>449</v>
      </c>
      <c r="H21" s="140">
        <v>294</v>
      </c>
      <c r="I21" s="115">
        <v>-54</v>
      </c>
      <c r="J21" s="116">
        <v>-18.367346938775512</v>
      </c>
    </row>
    <row r="22" spans="1:15" s="110" customFormat="1" ht="24.95" customHeight="1" x14ac:dyDescent="0.2">
      <c r="A22" s="201" t="s">
        <v>152</v>
      </c>
      <c r="B22" s="199" t="s">
        <v>153</v>
      </c>
      <c r="C22" s="113" t="s">
        <v>513</v>
      </c>
      <c r="D22" s="115" t="s">
        <v>513</v>
      </c>
      <c r="E22" s="114" t="s">
        <v>513</v>
      </c>
      <c r="F22" s="114">
        <v>42</v>
      </c>
      <c r="G22" s="114">
        <v>44</v>
      </c>
      <c r="H22" s="140">
        <v>33</v>
      </c>
      <c r="I22" s="115" t="s">
        <v>513</v>
      </c>
      <c r="J22" s="116" t="s">
        <v>513</v>
      </c>
    </row>
    <row r="23" spans="1:15" s="110" customFormat="1" ht="24.95" customHeight="1" x14ac:dyDescent="0.2">
      <c r="A23" s="193" t="s">
        <v>154</v>
      </c>
      <c r="B23" s="199" t="s">
        <v>155</v>
      </c>
      <c r="C23" s="113">
        <v>0.63974410235905643</v>
      </c>
      <c r="D23" s="115">
        <v>16</v>
      </c>
      <c r="E23" s="114" t="s">
        <v>513</v>
      </c>
      <c r="F23" s="114">
        <v>21</v>
      </c>
      <c r="G23" s="114">
        <v>15</v>
      </c>
      <c r="H23" s="140">
        <v>18</v>
      </c>
      <c r="I23" s="115">
        <v>-2</v>
      </c>
      <c r="J23" s="116">
        <v>-11.111111111111111</v>
      </c>
    </row>
    <row r="24" spans="1:15" s="110" customFormat="1" ht="24.95" customHeight="1" x14ac:dyDescent="0.2">
      <c r="A24" s="193" t="s">
        <v>156</v>
      </c>
      <c r="B24" s="199" t="s">
        <v>221</v>
      </c>
      <c r="C24" s="113">
        <v>5.3978408636545385</v>
      </c>
      <c r="D24" s="115">
        <v>135</v>
      </c>
      <c r="E24" s="114">
        <v>88</v>
      </c>
      <c r="F24" s="114">
        <v>137</v>
      </c>
      <c r="G24" s="114">
        <v>95</v>
      </c>
      <c r="H24" s="140">
        <v>109</v>
      </c>
      <c r="I24" s="115">
        <v>26</v>
      </c>
      <c r="J24" s="116">
        <v>23.853211009174313</v>
      </c>
    </row>
    <row r="25" spans="1:15" s="110" customFormat="1" ht="24.95" customHeight="1" x14ac:dyDescent="0.2">
      <c r="A25" s="193" t="s">
        <v>222</v>
      </c>
      <c r="B25" s="204" t="s">
        <v>159</v>
      </c>
      <c r="C25" s="113">
        <v>9.556177528988405</v>
      </c>
      <c r="D25" s="115">
        <v>239</v>
      </c>
      <c r="E25" s="114">
        <v>165</v>
      </c>
      <c r="F25" s="114">
        <v>281</v>
      </c>
      <c r="G25" s="114">
        <v>205</v>
      </c>
      <c r="H25" s="140">
        <v>155</v>
      </c>
      <c r="I25" s="115">
        <v>84</v>
      </c>
      <c r="J25" s="116">
        <v>54.193548387096776</v>
      </c>
    </row>
    <row r="26" spans="1:15" s="110" customFormat="1" ht="24.95" customHeight="1" x14ac:dyDescent="0.2">
      <c r="A26" s="201">
        <v>782.78300000000002</v>
      </c>
      <c r="B26" s="203" t="s">
        <v>160</v>
      </c>
      <c r="C26" s="113" t="s">
        <v>513</v>
      </c>
      <c r="D26" s="115" t="s">
        <v>513</v>
      </c>
      <c r="E26" s="114" t="s">
        <v>513</v>
      </c>
      <c r="F26" s="114">
        <v>0</v>
      </c>
      <c r="G26" s="114">
        <v>0</v>
      </c>
      <c r="H26" s="140">
        <v>0</v>
      </c>
      <c r="I26" s="115" t="s">
        <v>513</v>
      </c>
      <c r="J26" s="116" t="s">
        <v>513</v>
      </c>
    </row>
    <row r="27" spans="1:15" s="110" customFormat="1" ht="24.95" customHeight="1" x14ac:dyDescent="0.2">
      <c r="A27" s="193" t="s">
        <v>161</v>
      </c>
      <c r="B27" s="199" t="s">
        <v>162</v>
      </c>
      <c r="C27" s="113">
        <v>2.8388644542183128</v>
      </c>
      <c r="D27" s="115">
        <v>71</v>
      </c>
      <c r="E27" s="114">
        <v>52</v>
      </c>
      <c r="F27" s="114">
        <v>124</v>
      </c>
      <c r="G27" s="114">
        <v>102</v>
      </c>
      <c r="H27" s="140">
        <v>70</v>
      </c>
      <c r="I27" s="115">
        <v>1</v>
      </c>
      <c r="J27" s="116">
        <v>1.4285714285714286</v>
      </c>
    </row>
    <row r="28" spans="1:15" s="110" customFormat="1" ht="24.95" customHeight="1" x14ac:dyDescent="0.2">
      <c r="A28" s="193" t="s">
        <v>163</v>
      </c>
      <c r="B28" s="199" t="s">
        <v>164</v>
      </c>
      <c r="C28" s="113">
        <v>4.0383846461415436</v>
      </c>
      <c r="D28" s="115">
        <v>101</v>
      </c>
      <c r="E28" s="114">
        <v>49</v>
      </c>
      <c r="F28" s="114">
        <v>151</v>
      </c>
      <c r="G28" s="114">
        <v>53</v>
      </c>
      <c r="H28" s="140">
        <v>172</v>
      </c>
      <c r="I28" s="115">
        <v>-71</v>
      </c>
      <c r="J28" s="116">
        <v>-41.279069767441861</v>
      </c>
    </row>
    <row r="29" spans="1:15" s="110" customFormat="1" ht="24.95" customHeight="1" x14ac:dyDescent="0.2">
      <c r="A29" s="193">
        <v>86</v>
      </c>
      <c r="B29" s="199" t="s">
        <v>165</v>
      </c>
      <c r="C29" s="113">
        <v>7.4770091963214718</v>
      </c>
      <c r="D29" s="115">
        <v>187</v>
      </c>
      <c r="E29" s="114">
        <v>190</v>
      </c>
      <c r="F29" s="114">
        <v>263</v>
      </c>
      <c r="G29" s="114">
        <v>164</v>
      </c>
      <c r="H29" s="140">
        <v>163</v>
      </c>
      <c r="I29" s="115">
        <v>24</v>
      </c>
      <c r="J29" s="116">
        <v>14.723926380368098</v>
      </c>
    </row>
    <row r="30" spans="1:15" s="110" customFormat="1" ht="24.95" customHeight="1" x14ac:dyDescent="0.2">
      <c r="A30" s="193">
        <v>87.88</v>
      </c>
      <c r="B30" s="204" t="s">
        <v>166</v>
      </c>
      <c r="C30" s="113">
        <v>6.5973610555777693</v>
      </c>
      <c r="D30" s="115">
        <v>165</v>
      </c>
      <c r="E30" s="114">
        <v>238</v>
      </c>
      <c r="F30" s="114">
        <v>279</v>
      </c>
      <c r="G30" s="114">
        <v>166</v>
      </c>
      <c r="H30" s="140">
        <v>209</v>
      </c>
      <c r="I30" s="115">
        <v>-44</v>
      </c>
      <c r="J30" s="116">
        <v>-21.05263157894737</v>
      </c>
    </row>
    <row r="31" spans="1:15" s="110" customFormat="1" ht="24.95" customHeight="1" x14ac:dyDescent="0.2">
      <c r="A31" s="193" t="s">
        <v>167</v>
      </c>
      <c r="B31" s="199" t="s">
        <v>168</v>
      </c>
      <c r="C31" s="113">
        <v>2.9588164734106357</v>
      </c>
      <c r="D31" s="115">
        <v>74</v>
      </c>
      <c r="E31" s="114">
        <v>69</v>
      </c>
      <c r="F31" s="114">
        <v>139</v>
      </c>
      <c r="G31" s="114">
        <v>100</v>
      </c>
      <c r="H31" s="140">
        <v>160</v>
      </c>
      <c r="I31" s="115">
        <v>-86</v>
      </c>
      <c r="J31" s="116">
        <v>-53.75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3.9184326269492202</v>
      </c>
      <c r="D34" s="115">
        <v>98</v>
      </c>
      <c r="E34" s="114">
        <v>143</v>
      </c>
      <c r="F34" s="114">
        <v>170</v>
      </c>
      <c r="G34" s="114">
        <v>83</v>
      </c>
      <c r="H34" s="140">
        <v>105</v>
      </c>
      <c r="I34" s="115">
        <v>-7</v>
      </c>
      <c r="J34" s="116">
        <v>-6.666666666666667</v>
      </c>
    </row>
    <row r="35" spans="1:10" s="110" customFormat="1" ht="24.95" customHeight="1" x14ac:dyDescent="0.2">
      <c r="A35" s="292" t="s">
        <v>171</v>
      </c>
      <c r="B35" s="293" t="s">
        <v>172</v>
      </c>
      <c r="C35" s="113">
        <v>20.751699320271893</v>
      </c>
      <c r="D35" s="115">
        <v>519</v>
      </c>
      <c r="E35" s="114">
        <v>323</v>
      </c>
      <c r="F35" s="114">
        <v>603</v>
      </c>
      <c r="G35" s="114">
        <v>500</v>
      </c>
      <c r="H35" s="140">
        <v>471</v>
      </c>
      <c r="I35" s="115">
        <v>48</v>
      </c>
      <c r="J35" s="116">
        <v>10.19108280254777</v>
      </c>
    </row>
    <row r="36" spans="1:10" s="110" customFormat="1" ht="24.95" customHeight="1" x14ac:dyDescent="0.2">
      <c r="A36" s="294" t="s">
        <v>173</v>
      </c>
      <c r="B36" s="295" t="s">
        <v>174</v>
      </c>
      <c r="C36" s="125">
        <v>75.329868052778892</v>
      </c>
      <c r="D36" s="143">
        <v>1884</v>
      </c>
      <c r="E36" s="144">
        <v>1329</v>
      </c>
      <c r="F36" s="144">
        <v>2159</v>
      </c>
      <c r="G36" s="144">
        <v>1852</v>
      </c>
      <c r="H36" s="145">
        <v>1782</v>
      </c>
      <c r="I36" s="143">
        <v>102</v>
      </c>
      <c r="J36" s="146">
        <v>5.7239057239057241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1" t="s">
        <v>360</v>
      </c>
      <c r="B39" s="652"/>
      <c r="C39" s="652"/>
      <c r="D39" s="652"/>
      <c r="E39" s="652"/>
      <c r="F39" s="652"/>
      <c r="G39" s="652"/>
      <c r="H39" s="652"/>
      <c r="I39" s="652"/>
      <c r="J39" s="652"/>
    </row>
    <row r="40" spans="1:10" ht="31.5" customHeight="1" x14ac:dyDescent="0.2">
      <c r="A40" s="653" t="s">
        <v>361</v>
      </c>
      <c r="B40" s="653"/>
      <c r="C40" s="653"/>
      <c r="D40" s="653"/>
      <c r="E40" s="653"/>
      <c r="F40" s="653"/>
      <c r="G40" s="653"/>
      <c r="H40" s="653"/>
      <c r="I40" s="653"/>
      <c r="J40" s="65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68" t="s">
        <v>362</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335</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332</v>
      </c>
      <c r="B7" s="575"/>
      <c r="C7" s="575"/>
      <c r="D7" s="580" t="s">
        <v>94</v>
      </c>
      <c r="E7" s="654" t="s">
        <v>363</v>
      </c>
      <c r="F7" s="584"/>
      <c r="G7" s="584"/>
      <c r="H7" s="584"/>
      <c r="I7" s="585"/>
      <c r="J7" s="647" t="s">
        <v>359</v>
      </c>
      <c r="K7" s="648"/>
      <c r="L7" s="96"/>
      <c r="M7" s="96"/>
      <c r="N7" s="96"/>
      <c r="O7" s="96"/>
    </row>
    <row r="8" spans="1:15" ht="21.75" customHeight="1" x14ac:dyDescent="0.2">
      <c r="A8" s="576"/>
      <c r="B8" s="577"/>
      <c r="C8" s="577"/>
      <c r="D8" s="581"/>
      <c r="E8" s="590" t="s">
        <v>335</v>
      </c>
      <c r="F8" s="590" t="s">
        <v>337</v>
      </c>
      <c r="G8" s="590" t="s">
        <v>338</v>
      </c>
      <c r="H8" s="590" t="s">
        <v>339</v>
      </c>
      <c r="I8" s="590" t="s">
        <v>340</v>
      </c>
      <c r="J8" s="649"/>
      <c r="K8" s="650"/>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2501</v>
      </c>
      <c r="F11" s="264">
        <v>1795</v>
      </c>
      <c r="G11" s="264">
        <v>2932</v>
      </c>
      <c r="H11" s="264">
        <v>2435</v>
      </c>
      <c r="I11" s="265">
        <v>2358</v>
      </c>
      <c r="J11" s="263">
        <v>143</v>
      </c>
      <c r="K11" s="266">
        <v>6.0644614079728587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24.630147940823669</v>
      </c>
      <c r="E13" s="115">
        <v>616</v>
      </c>
      <c r="F13" s="114">
        <v>546</v>
      </c>
      <c r="G13" s="114">
        <v>749</v>
      </c>
      <c r="H13" s="114">
        <v>719</v>
      </c>
      <c r="I13" s="140">
        <v>620</v>
      </c>
      <c r="J13" s="115">
        <v>-4</v>
      </c>
      <c r="K13" s="116">
        <v>-0.64516129032258063</v>
      </c>
    </row>
    <row r="14" spans="1:15" ht="15.95" customHeight="1" x14ac:dyDescent="0.2">
      <c r="A14" s="306" t="s">
        <v>230</v>
      </c>
      <c r="B14" s="307"/>
      <c r="C14" s="308"/>
      <c r="D14" s="113">
        <v>59.176329468212714</v>
      </c>
      <c r="E14" s="115">
        <v>1480</v>
      </c>
      <c r="F14" s="114">
        <v>956</v>
      </c>
      <c r="G14" s="114">
        <v>1805</v>
      </c>
      <c r="H14" s="114">
        <v>1430</v>
      </c>
      <c r="I14" s="140">
        <v>1389</v>
      </c>
      <c r="J14" s="115">
        <v>91</v>
      </c>
      <c r="K14" s="116">
        <v>6.5514758819294459</v>
      </c>
    </row>
    <row r="15" spans="1:15" ht="15.95" customHeight="1" x14ac:dyDescent="0.2">
      <c r="A15" s="306" t="s">
        <v>231</v>
      </c>
      <c r="B15" s="307"/>
      <c r="C15" s="308"/>
      <c r="D15" s="113">
        <v>6.3574570171931226</v>
      </c>
      <c r="E15" s="115">
        <v>159</v>
      </c>
      <c r="F15" s="114">
        <v>120</v>
      </c>
      <c r="G15" s="114">
        <v>148</v>
      </c>
      <c r="H15" s="114">
        <v>110</v>
      </c>
      <c r="I15" s="140">
        <v>159</v>
      </c>
      <c r="J15" s="115">
        <v>0</v>
      </c>
      <c r="K15" s="116">
        <v>0</v>
      </c>
    </row>
    <row r="16" spans="1:15" ht="15.95" customHeight="1" x14ac:dyDescent="0.2">
      <c r="A16" s="306" t="s">
        <v>232</v>
      </c>
      <c r="B16" s="307"/>
      <c r="C16" s="308"/>
      <c r="D16" s="113">
        <v>9.5161935225909637</v>
      </c>
      <c r="E16" s="115">
        <v>238</v>
      </c>
      <c r="F16" s="114">
        <v>166</v>
      </c>
      <c r="G16" s="114">
        <v>214</v>
      </c>
      <c r="H16" s="114">
        <v>173</v>
      </c>
      <c r="I16" s="140">
        <v>181</v>
      </c>
      <c r="J16" s="115">
        <v>57</v>
      </c>
      <c r="K16" s="116">
        <v>31.49171270718232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3.9184326269492202</v>
      </c>
      <c r="E18" s="115">
        <v>98</v>
      </c>
      <c r="F18" s="114">
        <v>138</v>
      </c>
      <c r="G18" s="114">
        <v>194</v>
      </c>
      <c r="H18" s="114">
        <v>86</v>
      </c>
      <c r="I18" s="140">
        <v>91</v>
      </c>
      <c r="J18" s="115">
        <v>7</v>
      </c>
      <c r="K18" s="116">
        <v>7.6923076923076925</v>
      </c>
    </row>
    <row r="19" spans="1:11" ht="14.1" customHeight="1" x14ac:dyDescent="0.2">
      <c r="A19" s="306" t="s">
        <v>235</v>
      </c>
      <c r="B19" s="307" t="s">
        <v>236</v>
      </c>
      <c r="C19" s="308"/>
      <c r="D19" s="113">
        <v>2.6789284286285486</v>
      </c>
      <c r="E19" s="115">
        <v>67</v>
      </c>
      <c r="F19" s="114">
        <v>120</v>
      </c>
      <c r="G19" s="114">
        <v>161</v>
      </c>
      <c r="H19" s="114">
        <v>65</v>
      </c>
      <c r="I19" s="140">
        <v>63</v>
      </c>
      <c r="J19" s="115">
        <v>4</v>
      </c>
      <c r="K19" s="116">
        <v>6.3492063492063489</v>
      </c>
    </row>
    <row r="20" spans="1:11" ht="14.1" customHeight="1" x14ac:dyDescent="0.2">
      <c r="A20" s="306">
        <v>12</v>
      </c>
      <c r="B20" s="307" t="s">
        <v>237</v>
      </c>
      <c r="C20" s="308"/>
      <c r="D20" s="113">
        <v>2.2391043582566974</v>
      </c>
      <c r="E20" s="115">
        <v>56</v>
      </c>
      <c r="F20" s="114">
        <v>24</v>
      </c>
      <c r="G20" s="114">
        <v>71</v>
      </c>
      <c r="H20" s="114">
        <v>59</v>
      </c>
      <c r="I20" s="140">
        <v>65</v>
      </c>
      <c r="J20" s="115">
        <v>-9</v>
      </c>
      <c r="K20" s="116">
        <v>-13.846153846153847</v>
      </c>
    </row>
    <row r="21" spans="1:11" ht="14.1" customHeight="1" x14ac:dyDescent="0.2">
      <c r="A21" s="306">
        <v>21</v>
      </c>
      <c r="B21" s="307" t="s">
        <v>238</v>
      </c>
      <c r="C21" s="308"/>
      <c r="D21" s="113">
        <v>0.27988804478208718</v>
      </c>
      <c r="E21" s="115">
        <v>7</v>
      </c>
      <c r="F21" s="114">
        <v>0</v>
      </c>
      <c r="G21" s="114">
        <v>3</v>
      </c>
      <c r="H21" s="114">
        <v>4</v>
      </c>
      <c r="I21" s="140">
        <v>0</v>
      </c>
      <c r="J21" s="115">
        <v>7</v>
      </c>
      <c r="K21" s="116" t="s">
        <v>514</v>
      </c>
    </row>
    <row r="22" spans="1:11" ht="14.1" customHeight="1" x14ac:dyDescent="0.2">
      <c r="A22" s="306">
        <v>22</v>
      </c>
      <c r="B22" s="307" t="s">
        <v>239</v>
      </c>
      <c r="C22" s="308"/>
      <c r="D22" s="113">
        <v>0.83966413434626153</v>
      </c>
      <c r="E22" s="115">
        <v>21</v>
      </c>
      <c r="F22" s="114">
        <v>16</v>
      </c>
      <c r="G22" s="114">
        <v>46</v>
      </c>
      <c r="H22" s="114">
        <v>14</v>
      </c>
      <c r="I22" s="140">
        <v>24</v>
      </c>
      <c r="J22" s="115">
        <v>-3</v>
      </c>
      <c r="K22" s="116">
        <v>-12.5</v>
      </c>
    </row>
    <row r="23" spans="1:11" ht="14.1" customHeight="1" x14ac:dyDescent="0.2">
      <c r="A23" s="306">
        <v>23</v>
      </c>
      <c r="B23" s="307" t="s">
        <v>240</v>
      </c>
      <c r="C23" s="308"/>
      <c r="D23" s="113">
        <v>2.5989604158336665</v>
      </c>
      <c r="E23" s="115">
        <v>65</v>
      </c>
      <c r="F23" s="114">
        <v>38</v>
      </c>
      <c r="G23" s="114">
        <v>58</v>
      </c>
      <c r="H23" s="114">
        <v>56</v>
      </c>
      <c r="I23" s="140">
        <v>7</v>
      </c>
      <c r="J23" s="115">
        <v>58</v>
      </c>
      <c r="K23" s="116" t="s">
        <v>515</v>
      </c>
    </row>
    <row r="24" spans="1:11" ht="14.1" customHeight="1" x14ac:dyDescent="0.2">
      <c r="A24" s="306">
        <v>24</v>
      </c>
      <c r="B24" s="307" t="s">
        <v>241</v>
      </c>
      <c r="C24" s="308"/>
      <c r="D24" s="113">
        <v>1.9992003198720512</v>
      </c>
      <c r="E24" s="115">
        <v>50</v>
      </c>
      <c r="F24" s="114">
        <v>23</v>
      </c>
      <c r="G24" s="114">
        <v>32</v>
      </c>
      <c r="H24" s="114">
        <v>29</v>
      </c>
      <c r="I24" s="140">
        <v>37</v>
      </c>
      <c r="J24" s="115">
        <v>13</v>
      </c>
      <c r="K24" s="116">
        <v>35.135135135135137</v>
      </c>
    </row>
    <row r="25" spans="1:11" ht="14.1" customHeight="1" x14ac:dyDescent="0.2">
      <c r="A25" s="306">
        <v>25</v>
      </c>
      <c r="B25" s="307" t="s">
        <v>242</v>
      </c>
      <c r="C25" s="308"/>
      <c r="D25" s="113">
        <v>2.7189124350259894</v>
      </c>
      <c r="E25" s="115">
        <v>68</v>
      </c>
      <c r="F25" s="114">
        <v>51</v>
      </c>
      <c r="G25" s="114">
        <v>85</v>
      </c>
      <c r="H25" s="114">
        <v>56</v>
      </c>
      <c r="I25" s="140">
        <v>93</v>
      </c>
      <c r="J25" s="115">
        <v>-25</v>
      </c>
      <c r="K25" s="116">
        <v>-26.881720430107528</v>
      </c>
    </row>
    <row r="26" spans="1:11" ht="14.1" customHeight="1" x14ac:dyDescent="0.2">
      <c r="A26" s="306">
        <v>26</v>
      </c>
      <c r="B26" s="307" t="s">
        <v>243</v>
      </c>
      <c r="C26" s="308"/>
      <c r="D26" s="113">
        <v>1.5593762495001999</v>
      </c>
      <c r="E26" s="115">
        <v>39</v>
      </c>
      <c r="F26" s="114">
        <v>19</v>
      </c>
      <c r="G26" s="114">
        <v>61</v>
      </c>
      <c r="H26" s="114">
        <v>59</v>
      </c>
      <c r="I26" s="140">
        <v>50</v>
      </c>
      <c r="J26" s="115">
        <v>-11</v>
      </c>
      <c r="K26" s="116">
        <v>-22</v>
      </c>
    </row>
    <row r="27" spans="1:11" ht="14.1" customHeight="1" x14ac:dyDescent="0.2">
      <c r="A27" s="306">
        <v>27</v>
      </c>
      <c r="B27" s="307" t="s">
        <v>244</v>
      </c>
      <c r="C27" s="308"/>
      <c r="D27" s="113">
        <v>0.27988804478208718</v>
      </c>
      <c r="E27" s="115">
        <v>7</v>
      </c>
      <c r="F27" s="114">
        <v>9</v>
      </c>
      <c r="G27" s="114">
        <v>14</v>
      </c>
      <c r="H27" s="114">
        <v>29</v>
      </c>
      <c r="I27" s="140">
        <v>17</v>
      </c>
      <c r="J27" s="115">
        <v>-10</v>
      </c>
      <c r="K27" s="116">
        <v>-58.823529411764703</v>
      </c>
    </row>
    <row r="28" spans="1:11" ht="14.1" customHeight="1" x14ac:dyDescent="0.2">
      <c r="A28" s="306">
        <v>28</v>
      </c>
      <c r="B28" s="307" t="s">
        <v>245</v>
      </c>
      <c r="C28" s="308"/>
      <c r="D28" s="113">
        <v>0.11995201919232307</v>
      </c>
      <c r="E28" s="115">
        <v>3</v>
      </c>
      <c r="F28" s="114">
        <v>3</v>
      </c>
      <c r="G28" s="114">
        <v>3</v>
      </c>
      <c r="H28" s="114" t="s">
        <v>513</v>
      </c>
      <c r="I28" s="140" t="s">
        <v>513</v>
      </c>
      <c r="J28" s="115" t="s">
        <v>513</v>
      </c>
      <c r="K28" s="116" t="s">
        <v>513</v>
      </c>
    </row>
    <row r="29" spans="1:11" ht="14.1" customHeight="1" x14ac:dyDescent="0.2">
      <c r="A29" s="306">
        <v>29</v>
      </c>
      <c r="B29" s="307" t="s">
        <v>246</v>
      </c>
      <c r="C29" s="308"/>
      <c r="D29" s="113">
        <v>4.1583366653338665</v>
      </c>
      <c r="E29" s="115">
        <v>104</v>
      </c>
      <c r="F29" s="114">
        <v>105</v>
      </c>
      <c r="G29" s="114">
        <v>124</v>
      </c>
      <c r="H29" s="114">
        <v>185</v>
      </c>
      <c r="I29" s="140">
        <v>128</v>
      </c>
      <c r="J29" s="115">
        <v>-24</v>
      </c>
      <c r="K29" s="116">
        <v>-18.75</v>
      </c>
    </row>
    <row r="30" spans="1:11" ht="14.1" customHeight="1" x14ac:dyDescent="0.2">
      <c r="A30" s="306" t="s">
        <v>247</v>
      </c>
      <c r="B30" s="307" t="s">
        <v>248</v>
      </c>
      <c r="C30" s="308"/>
      <c r="D30" s="113">
        <v>1.3994402239104358</v>
      </c>
      <c r="E30" s="115">
        <v>35</v>
      </c>
      <c r="F30" s="114">
        <v>24</v>
      </c>
      <c r="G30" s="114">
        <v>36</v>
      </c>
      <c r="H30" s="114">
        <v>33</v>
      </c>
      <c r="I30" s="140">
        <v>26</v>
      </c>
      <c r="J30" s="115">
        <v>9</v>
      </c>
      <c r="K30" s="116">
        <v>34.615384615384613</v>
      </c>
    </row>
    <row r="31" spans="1:11" ht="14.1" customHeight="1" x14ac:dyDescent="0.2">
      <c r="A31" s="306" t="s">
        <v>249</v>
      </c>
      <c r="B31" s="307" t="s">
        <v>250</v>
      </c>
      <c r="C31" s="308"/>
      <c r="D31" s="113">
        <v>2.7588964414234307</v>
      </c>
      <c r="E31" s="115">
        <v>69</v>
      </c>
      <c r="F31" s="114">
        <v>81</v>
      </c>
      <c r="G31" s="114">
        <v>88</v>
      </c>
      <c r="H31" s="114">
        <v>152</v>
      </c>
      <c r="I31" s="140">
        <v>102</v>
      </c>
      <c r="J31" s="115">
        <v>-33</v>
      </c>
      <c r="K31" s="116">
        <v>-32.352941176470587</v>
      </c>
    </row>
    <row r="32" spans="1:11" ht="14.1" customHeight="1" x14ac:dyDescent="0.2">
      <c r="A32" s="306">
        <v>31</v>
      </c>
      <c r="B32" s="307" t="s">
        <v>251</v>
      </c>
      <c r="C32" s="308"/>
      <c r="D32" s="113">
        <v>0.39984006397441024</v>
      </c>
      <c r="E32" s="115">
        <v>10</v>
      </c>
      <c r="F32" s="114">
        <v>6</v>
      </c>
      <c r="G32" s="114">
        <v>12</v>
      </c>
      <c r="H32" s="114">
        <v>13</v>
      </c>
      <c r="I32" s="140">
        <v>13</v>
      </c>
      <c r="J32" s="115">
        <v>-3</v>
      </c>
      <c r="K32" s="116">
        <v>-23.076923076923077</v>
      </c>
    </row>
    <row r="33" spans="1:11" ht="14.1" customHeight="1" x14ac:dyDescent="0.2">
      <c r="A33" s="306">
        <v>32</v>
      </c>
      <c r="B33" s="307" t="s">
        <v>252</v>
      </c>
      <c r="C33" s="308"/>
      <c r="D33" s="113">
        <v>4.0383846461415436</v>
      </c>
      <c r="E33" s="115">
        <v>101</v>
      </c>
      <c r="F33" s="114">
        <v>50</v>
      </c>
      <c r="G33" s="114">
        <v>117</v>
      </c>
      <c r="H33" s="114">
        <v>109</v>
      </c>
      <c r="I33" s="140">
        <v>98</v>
      </c>
      <c r="J33" s="115">
        <v>3</v>
      </c>
      <c r="K33" s="116">
        <v>3.0612244897959182</v>
      </c>
    </row>
    <row r="34" spans="1:11" ht="14.1" customHeight="1" x14ac:dyDescent="0.2">
      <c r="A34" s="306">
        <v>33</v>
      </c>
      <c r="B34" s="307" t="s">
        <v>253</v>
      </c>
      <c r="C34" s="308"/>
      <c r="D34" s="113">
        <v>4.7181127548980406</v>
      </c>
      <c r="E34" s="115">
        <v>118</v>
      </c>
      <c r="F34" s="114">
        <v>93</v>
      </c>
      <c r="G34" s="114">
        <v>170</v>
      </c>
      <c r="H34" s="114">
        <v>75</v>
      </c>
      <c r="I34" s="140">
        <v>88</v>
      </c>
      <c r="J34" s="115">
        <v>30</v>
      </c>
      <c r="K34" s="116">
        <v>34.090909090909093</v>
      </c>
    </row>
    <row r="35" spans="1:11" ht="14.1" customHeight="1" x14ac:dyDescent="0.2">
      <c r="A35" s="306">
        <v>34</v>
      </c>
      <c r="B35" s="307" t="s">
        <v>254</v>
      </c>
      <c r="C35" s="308"/>
      <c r="D35" s="113">
        <v>3.3986405437824869</v>
      </c>
      <c r="E35" s="115">
        <v>85</v>
      </c>
      <c r="F35" s="114">
        <v>30</v>
      </c>
      <c r="G35" s="114">
        <v>44</v>
      </c>
      <c r="H35" s="114">
        <v>58</v>
      </c>
      <c r="I35" s="140">
        <v>64</v>
      </c>
      <c r="J35" s="115">
        <v>21</v>
      </c>
      <c r="K35" s="116">
        <v>32.8125</v>
      </c>
    </row>
    <row r="36" spans="1:11" ht="14.1" customHeight="1" x14ac:dyDescent="0.2">
      <c r="A36" s="306">
        <v>41</v>
      </c>
      <c r="B36" s="307" t="s">
        <v>255</v>
      </c>
      <c r="C36" s="308"/>
      <c r="D36" s="113">
        <v>0.79968012794882048</v>
      </c>
      <c r="E36" s="115">
        <v>20</v>
      </c>
      <c r="F36" s="114">
        <v>9</v>
      </c>
      <c r="G36" s="114">
        <v>9</v>
      </c>
      <c r="H36" s="114">
        <v>15</v>
      </c>
      <c r="I36" s="140">
        <v>21</v>
      </c>
      <c r="J36" s="115">
        <v>-1</v>
      </c>
      <c r="K36" s="116">
        <v>-4.7619047619047619</v>
      </c>
    </row>
    <row r="37" spans="1:11" ht="14.1" customHeight="1" x14ac:dyDescent="0.2">
      <c r="A37" s="306">
        <v>42</v>
      </c>
      <c r="B37" s="307" t="s">
        <v>256</v>
      </c>
      <c r="C37" s="308"/>
      <c r="D37" s="113" t="s">
        <v>513</v>
      </c>
      <c r="E37" s="115" t="s">
        <v>513</v>
      </c>
      <c r="F37" s="114" t="s">
        <v>513</v>
      </c>
      <c r="G37" s="114">
        <v>4</v>
      </c>
      <c r="H37" s="114" t="s">
        <v>513</v>
      </c>
      <c r="I37" s="140">
        <v>4</v>
      </c>
      <c r="J37" s="115" t="s">
        <v>513</v>
      </c>
      <c r="K37" s="116" t="s">
        <v>513</v>
      </c>
    </row>
    <row r="38" spans="1:11" ht="14.1" customHeight="1" x14ac:dyDescent="0.2">
      <c r="A38" s="306">
        <v>43</v>
      </c>
      <c r="B38" s="307" t="s">
        <v>257</v>
      </c>
      <c r="C38" s="308"/>
      <c r="D38" s="113">
        <v>0.7197121151539384</v>
      </c>
      <c r="E38" s="115">
        <v>18</v>
      </c>
      <c r="F38" s="114">
        <v>25</v>
      </c>
      <c r="G38" s="114">
        <v>28</v>
      </c>
      <c r="H38" s="114">
        <v>20</v>
      </c>
      <c r="I38" s="140">
        <v>12</v>
      </c>
      <c r="J38" s="115">
        <v>6</v>
      </c>
      <c r="K38" s="116">
        <v>50</v>
      </c>
    </row>
    <row r="39" spans="1:11" ht="14.1" customHeight="1" x14ac:dyDescent="0.2">
      <c r="A39" s="306">
        <v>51</v>
      </c>
      <c r="B39" s="307" t="s">
        <v>258</v>
      </c>
      <c r="C39" s="308"/>
      <c r="D39" s="113">
        <v>3.3586565373850461</v>
      </c>
      <c r="E39" s="115">
        <v>84</v>
      </c>
      <c r="F39" s="114">
        <v>46</v>
      </c>
      <c r="G39" s="114">
        <v>99</v>
      </c>
      <c r="H39" s="114">
        <v>57</v>
      </c>
      <c r="I39" s="140">
        <v>100</v>
      </c>
      <c r="J39" s="115">
        <v>-16</v>
      </c>
      <c r="K39" s="116">
        <v>-16</v>
      </c>
    </row>
    <row r="40" spans="1:11" ht="14.1" customHeight="1" x14ac:dyDescent="0.2">
      <c r="A40" s="306" t="s">
        <v>259</v>
      </c>
      <c r="B40" s="307" t="s">
        <v>260</v>
      </c>
      <c r="C40" s="308"/>
      <c r="D40" s="113">
        <v>2.7189124350259894</v>
      </c>
      <c r="E40" s="115">
        <v>68</v>
      </c>
      <c r="F40" s="114">
        <v>44</v>
      </c>
      <c r="G40" s="114">
        <v>93</v>
      </c>
      <c r="H40" s="114">
        <v>48</v>
      </c>
      <c r="I40" s="140">
        <v>94</v>
      </c>
      <c r="J40" s="115">
        <v>-26</v>
      </c>
      <c r="K40" s="116">
        <v>-27.659574468085108</v>
      </c>
    </row>
    <row r="41" spans="1:11" ht="14.1" customHeight="1" x14ac:dyDescent="0.2">
      <c r="A41" s="306"/>
      <c r="B41" s="307" t="s">
        <v>261</v>
      </c>
      <c r="C41" s="308"/>
      <c r="D41" s="113">
        <v>1.3194722111155537</v>
      </c>
      <c r="E41" s="115">
        <v>33</v>
      </c>
      <c r="F41" s="114">
        <v>25</v>
      </c>
      <c r="G41" s="114">
        <v>59</v>
      </c>
      <c r="H41" s="114">
        <v>35</v>
      </c>
      <c r="I41" s="140">
        <v>39</v>
      </c>
      <c r="J41" s="115">
        <v>-6</v>
      </c>
      <c r="K41" s="116">
        <v>-15.384615384615385</v>
      </c>
    </row>
    <row r="42" spans="1:11" ht="14.1" customHeight="1" x14ac:dyDescent="0.2">
      <c r="A42" s="306">
        <v>52</v>
      </c>
      <c r="B42" s="307" t="s">
        <v>262</v>
      </c>
      <c r="C42" s="308"/>
      <c r="D42" s="113">
        <v>4.0783686525389848</v>
      </c>
      <c r="E42" s="115">
        <v>102</v>
      </c>
      <c r="F42" s="114">
        <v>61</v>
      </c>
      <c r="G42" s="114">
        <v>103</v>
      </c>
      <c r="H42" s="114">
        <v>118</v>
      </c>
      <c r="I42" s="140">
        <v>84</v>
      </c>
      <c r="J42" s="115">
        <v>18</v>
      </c>
      <c r="K42" s="116">
        <v>21.428571428571427</v>
      </c>
    </row>
    <row r="43" spans="1:11" ht="14.1" customHeight="1" x14ac:dyDescent="0.2">
      <c r="A43" s="306" t="s">
        <v>263</v>
      </c>
      <c r="B43" s="307" t="s">
        <v>264</v>
      </c>
      <c r="C43" s="308"/>
      <c r="D43" s="113">
        <v>3.7185125949620152</v>
      </c>
      <c r="E43" s="115">
        <v>93</v>
      </c>
      <c r="F43" s="114">
        <v>58</v>
      </c>
      <c r="G43" s="114">
        <v>95</v>
      </c>
      <c r="H43" s="114">
        <v>105</v>
      </c>
      <c r="I43" s="140">
        <v>73</v>
      </c>
      <c r="J43" s="115">
        <v>20</v>
      </c>
      <c r="K43" s="116">
        <v>27.397260273972602</v>
      </c>
    </row>
    <row r="44" spans="1:11" ht="14.1" customHeight="1" x14ac:dyDescent="0.2">
      <c r="A44" s="306">
        <v>53</v>
      </c>
      <c r="B44" s="307" t="s">
        <v>265</v>
      </c>
      <c r="C44" s="308"/>
      <c r="D44" s="113">
        <v>0.43982407037185128</v>
      </c>
      <c r="E44" s="115">
        <v>11</v>
      </c>
      <c r="F44" s="114">
        <v>5</v>
      </c>
      <c r="G44" s="114">
        <v>7</v>
      </c>
      <c r="H44" s="114">
        <v>8</v>
      </c>
      <c r="I44" s="140">
        <v>12</v>
      </c>
      <c r="J44" s="115">
        <v>-1</v>
      </c>
      <c r="K44" s="116">
        <v>-8.3333333333333339</v>
      </c>
    </row>
    <row r="45" spans="1:11" ht="14.1" customHeight="1" x14ac:dyDescent="0.2">
      <c r="A45" s="306" t="s">
        <v>266</v>
      </c>
      <c r="B45" s="307" t="s">
        <v>267</v>
      </c>
      <c r="C45" s="308"/>
      <c r="D45" s="113">
        <v>0.27988804478208718</v>
      </c>
      <c r="E45" s="115">
        <v>7</v>
      </c>
      <c r="F45" s="114">
        <v>4</v>
      </c>
      <c r="G45" s="114">
        <v>3</v>
      </c>
      <c r="H45" s="114">
        <v>6</v>
      </c>
      <c r="I45" s="140">
        <v>12</v>
      </c>
      <c r="J45" s="115">
        <v>-5</v>
      </c>
      <c r="K45" s="116">
        <v>-41.666666666666664</v>
      </c>
    </row>
    <row r="46" spans="1:11" ht="14.1" customHeight="1" x14ac:dyDescent="0.2">
      <c r="A46" s="306">
        <v>54</v>
      </c>
      <c r="B46" s="307" t="s">
        <v>268</v>
      </c>
      <c r="C46" s="308"/>
      <c r="D46" s="113">
        <v>4.3582566973210719</v>
      </c>
      <c r="E46" s="115">
        <v>109</v>
      </c>
      <c r="F46" s="114">
        <v>91</v>
      </c>
      <c r="G46" s="114">
        <v>132</v>
      </c>
      <c r="H46" s="114">
        <v>139</v>
      </c>
      <c r="I46" s="140">
        <v>117</v>
      </c>
      <c r="J46" s="115">
        <v>-8</v>
      </c>
      <c r="K46" s="116">
        <v>-6.8376068376068373</v>
      </c>
    </row>
    <row r="47" spans="1:11" ht="14.1" customHeight="1" x14ac:dyDescent="0.2">
      <c r="A47" s="306">
        <v>61</v>
      </c>
      <c r="B47" s="307" t="s">
        <v>269</v>
      </c>
      <c r="C47" s="308"/>
      <c r="D47" s="113">
        <v>1.4794082367053178</v>
      </c>
      <c r="E47" s="115">
        <v>37</v>
      </c>
      <c r="F47" s="114">
        <v>20</v>
      </c>
      <c r="G47" s="114">
        <v>34</v>
      </c>
      <c r="H47" s="114">
        <v>22</v>
      </c>
      <c r="I47" s="140">
        <v>30</v>
      </c>
      <c r="J47" s="115">
        <v>7</v>
      </c>
      <c r="K47" s="116">
        <v>23.333333333333332</v>
      </c>
    </row>
    <row r="48" spans="1:11" ht="14.1" customHeight="1" x14ac:dyDescent="0.2">
      <c r="A48" s="306">
        <v>62</v>
      </c>
      <c r="B48" s="307" t="s">
        <v>270</v>
      </c>
      <c r="C48" s="308"/>
      <c r="D48" s="113">
        <v>16.673330667732905</v>
      </c>
      <c r="E48" s="115">
        <v>417</v>
      </c>
      <c r="F48" s="114">
        <v>148</v>
      </c>
      <c r="G48" s="114">
        <v>276</v>
      </c>
      <c r="H48" s="114">
        <v>309</v>
      </c>
      <c r="I48" s="140">
        <v>223</v>
      </c>
      <c r="J48" s="115">
        <v>194</v>
      </c>
      <c r="K48" s="116">
        <v>86.995515695067269</v>
      </c>
    </row>
    <row r="49" spans="1:11" ht="14.1" customHeight="1" x14ac:dyDescent="0.2">
      <c r="A49" s="306">
        <v>63</v>
      </c>
      <c r="B49" s="307" t="s">
        <v>271</v>
      </c>
      <c r="C49" s="308"/>
      <c r="D49" s="113">
        <v>5.9176329468212714</v>
      </c>
      <c r="E49" s="115">
        <v>148</v>
      </c>
      <c r="F49" s="114">
        <v>125</v>
      </c>
      <c r="G49" s="114">
        <v>197</v>
      </c>
      <c r="H49" s="114">
        <v>247</v>
      </c>
      <c r="I49" s="140">
        <v>159</v>
      </c>
      <c r="J49" s="115">
        <v>-11</v>
      </c>
      <c r="K49" s="116">
        <v>-6.9182389937106921</v>
      </c>
    </row>
    <row r="50" spans="1:11" ht="14.1" customHeight="1" x14ac:dyDescent="0.2">
      <c r="A50" s="306" t="s">
        <v>272</v>
      </c>
      <c r="B50" s="307" t="s">
        <v>273</v>
      </c>
      <c r="C50" s="308"/>
      <c r="D50" s="113">
        <v>1.4794082367053178</v>
      </c>
      <c r="E50" s="115">
        <v>37</v>
      </c>
      <c r="F50" s="114">
        <v>37</v>
      </c>
      <c r="G50" s="114">
        <v>48</v>
      </c>
      <c r="H50" s="114">
        <v>62</v>
      </c>
      <c r="I50" s="140">
        <v>33</v>
      </c>
      <c r="J50" s="115">
        <v>4</v>
      </c>
      <c r="K50" s="116">
        <v>12.121212121212121</v>
      </c>
    </row>
    <row r="51" spans="1:11" ht="14.1" customHeight="1" x14ac:dyDescent="0.2">
      <c r="A51" s="306" t="s">
        <v>274</v>
      </c>
      <c r="B51" s="307" t="s">
        <v>275</v>
      </c>
      <c r="C51" s="308"/>
      <c r="D51" s="113">
        <v>3.9984006397441023</v>
      </c>
      <c r="E51" s="115">
        <v>100</v>
      </c>
      <c r="F51" s="114">
        <v>79</v>
      </c>
      <c r="G51" s="114">
        <v>123</v>
      </c>
      <c r="H51" s="114">
        <v>173</v>
      </c>
      <c r="I51" s="140">
        <v>117</v>
      </c>
      <c r="J51" s="115">
        <v>-17</v>
      </c>
      <c r="K51" s="116">
        <v>-14.52991452991453</v>
      </c>
    </row>
    <row r="52" spans="1:11" ht="14.1" customHeight="1" x14ac:dyDescent="0.2">
      <c r="A52" s="306">
        <v>71</v>
      </c>
      <c r="B52" s="307" t="s">
        <v>276</v>
      </c>
      <c r="C52" s="308"/>
      <c r="D52" s="113">
        <v>6.7972810875649738</v>
      </c>
      <c r="E52" s="115">
        <v>170</v>
      </c>
      <c r="F52" s="114">
        <v>130</v>
      </c>
      <c r="G52" s="114">
        <v>168</v>
      </c>
      <c r="H52" s="114">
        <v>164</v>
      </c>
      <c r="I52" s="140">
        <v>172</v>
      </c>
      <c r="J52" s="115">
        <v>-2</v>
      </c>
      <c r="K52" s="116">
        <v>-1.1627906976744187</v>
      </c>
    </row>
    <row r="53" spans="1:11" ht="14.1" customHeight="1" x14ac:dyDescent="0.2">
      <c r="A53" s="306" t="s">
        <v>277</v>
      </c>
      <c r="B53" s="307" t="s">
        <v>278</v>
      </c>
      <c r="C53" s="308"/>
      <c r="D53" s="113">
        <v>1.2794882047181129</v>
      </c>
      <c r="E53" s="115">
        <v>32</v>
      </c>
      <c r="F53" s="114">
        <v>44</v>
      </c>
      <c r="G53" s="114">
        <v>56</v>
      </c>
      <c r="H53" s="114">
        <v>29</v>
      </c>
      <c r="I53" s="140">
        <v>38</v>
      </c>
      <c r="J53" s="115">
        <v>-6</v>
      </c>
      <c r="K53" s="116">
        <v>-15.789473684210526</v>
      </c>
    </row>
    <row r="54" spans="1:11" ht="14.1" customHeight="1" x14ac:dyDescent="0.2">
      <c r="A54" s="306" t="s">
        <v>279</v>
      </c>
      <c r="B54" s="307" t="s">
        <v>280</v>
      </c>
      <c r="C54" s="308"/>
      <c r="D54" s="113">
        <v>4.7181127548980406</v>
      </c>
      <c r="E54" s="115">
        <v>118</v>
      </c>
      <c r="F54" s="114">
        <v>71</v>
      </c>
      <c r="G54" s="114">
        <v>94</v>
      </c>
      <c r="H54" s="114">
        <v>120</v>
      </c>
      <c r="I54" s="140">
        <v>116</v>
      </c>
      <c r="J54" s="115">
        <v>2</v>
      </c>
      <c r="K54" s="116">
        <v>1.7241379310344827</v>
      </c>
    </row>
    <row r="55" spans="1:11" ht="14.1" customHeight="1" x14ac:dyDescent="0.2">
      <c r="A55" s="306">
        <v>72</v>
      </c>
      <c r="B55" s="307" t="s">
        <v>281</v>
      </c>
      <c r="C55" s="308"/>
      <c r="D55" s="113">
        <v>0.99960015993602558</v>
      </c>
      <c r="E55" s="115">
        <v>25</v>
      </c>
      <c r="F55" s="114">
        <v>25</v>
      </c>
      <c r="G55" s="114">
        <v>39</v>
      </c>
      <c r="H55" s="114">
        <v>22</v>
      </c>
      <c r="I55" s="140">
        <v>28</v>
      </c>
      <c r="J55" s="115">
        <v>-3</v>
      </c>
      <c r="K55" s="116">
        <v>-10.714285714285714</v>
      </c>
    </row>
    <row r="56" spans="1:11" ht="14.1" customHeight="1" x14ac:dyDescent="0.2">
      <c r="A56" s="306" t="s">
        <v>282</v>
      </c>
      <c r="B56" s="307" t="s">
        <v>283</v>
      </c>
      <c r="C56" s="308"/>
      <c r="D56" s="113">
        <v>0.47980807676929227</v>
      </c>
      <c r="E56" s="115">
        <v>12</v>
      </c>
      <c r="F56" s="114">
        <v>11</v>
      </c>
      <c r="G56" s="114">
        <v>17</v>
      </c>
      <c r="H56" s="114">
        <v>12</v>
      </c>
      <c r="I56" s="140">
        <v>13</v>
      </c>
      <c r="J56" s="115">
        <v>-1</v>
      </c>
      <c r="K56" s="116">
        <v>-7.6923076923076925</v>
      </c>
    </row>
    <row r="57" spans="1:11" ht="14.1" customHeight="1" x14ac:dyDescent="0.2">
      <c r="A57" s="306" t="s">
        <v>284</v>
      </c>
      <c r="B57" s="307" t="s">
        <v>285</v>
      </c>
      <c r="C57" s="308"/>
      <c r="D57" s="113">
        <v>0.27988804478208718</v>
      </c>
      <c r="E57" s="115">
        <v>7</v>
      </c>
      <c r="F57" s="114">
        <v>7</v>
      </c>
      <c r="G57" s="114">
        <v>8</v>
      </c>
      <c r="H57" s="114" t="s">
        <v>513</v>
      </c>
      <c r="I57" s="140">
        <v>8</v>
      </c>
      <c r="J57" s="115">
        <v>-1</v>
      </c>
      <c r="K57" s="116">
        <v>-12.5</v>
      </c>
    </row>
    <row r="58" spans="1:11" ht="14.1" customHeight="1" x14ac:dyDescent="0.2">
      <c r="A58" s="306">
        <v>73</v>
      </c>
      <c r="B58" s="307" t="s">
        <v>286</v>
      </c>
      <c r="C58" s="308"/>
      <c r="D58" s="113">
        <v>1.2395041983206718</v>
      </c>
      <c r="E58" s="115">
        <v>31</v>
      </c>
      <c r="F58" s="114">
        <v>19</v>
      </c>
      <c r="G58" s="114">
        <v>46</v>
      </c>
      <c r="H58" s="114">
        <v>43</v>
      </c>
      <c r="I58" s="140">
        <v>31</v>
      </c>
      <c r="J58" s="115">
        <v>0</v>
      </c>
      <c r="K58" s="116">
        <v>0</v>
      </c>
    </row>
    <row r="59" spans="1:11" ht="14.1" customHeight="1" x14ac:dyDescent="0.2">
      <c r="A59" s="306" t="s">
        <v>287</v>
      </c>
      <c r="B59" s="307" t="s">
        <v>288</v>
      </c>
      <c r="C59" s="308"/>
      <c r="D59" s="113">
        <v>1.1995201919232308</v>
      </c>
      <c r="E59" s="115">
        <v>30</v>
      </c>
      <c r="F59" s="114">
        <v>17</v>
      </c>
      <c r="G59" s="114">
        <v>43</v>
      </c>
      <c r="H59" s="114">
        <v>37</v>
      </c>
      <c r="I59" s="140">
        <v>26</v>
      </c>
      <c r="J59" s="115">
        <v>4</v>
      </c>
      <c r="K59" s="116">
        <v>15.384615384615385</v>
      </c>
    </row>
    <row r="60" spans="1:11" ht="14.1" customHeight="1" x14ac:dyDescent="0.2">
      <c r="A60" s="306">
        <v>81</v>
      </c>
      <c r="B60" s="307" t="s">
        <v>289</v>
      </c>
      <c r="C60" s="308"/>
      <c r="D60" s="113">
        <v>7.5969612155137947</v>
      </c>
      <c r="E60" s="115">
        <v>190</v>
      </c>
      <c r="F60" s="114">
        <v>169</v>
      </c>
      <c r="G60" s="114">
        <v>264</v>
      </c>
      <c r="H60" s="114">
        <v>177</v>
      </c>
      <c r="I60" s="140">
        <v>161</v>
      </c>
      <c r="J60" s="115">
        <v>29</v>
      </c>
      <c r="K60" s="116">
        <v>18.012422360248447</v>
      </c>
    </row>
    <row r="61" spans="1:11" ht="14.1" customHeight="1" x14ac:dyDescent="0.2">
      <c r="A61" s="306" t="s">
        <v>290</v>
      </c>
      <c r="B61" s="307" t="s">
        <v>291</v>
      </c>
      <c r="C61" s="308"/>
      <c r="D61" s="113">
        <v>2.5989604158336665</v>
      </c>
      <c r="E61" s="115">
        <v>65</v>
      </c>
      <c r="F61" s="114">
        <v>47</v>
      </c>
      <c r="G61" s="114">
        <v>114</v>
      </c>
      <c r="H61" s="114">
        <v>43</v>
      </c>
      <c r="I61" s="140">
        <v>43</v>
      </c>
      <c r="J61" s="115">
        <v>22</v>
      </c>
      <c r="K61" s="116">
        <v>51.162790697674417</v>
      </c>
    </row>
    <row r="62" spans="1:11" ht="14.1" customHeight="1" x14ac:dyDescent="0.2">
      <c r="A62" s="306" t="s">
        <v>292</v>
      </c>
      <c r="B62" s="307" t="s">
        <v>293</v>
      </c>
      <c r="C62" s="308"/>
      <c r="D62" s="113">
        <v>1.7193122750899641</v>
      </c>
      <c r="E62" s="115">
        <v>43</v>
      </c>
      <c r="F62" s="114">
        <v>51</v>
      </c>
      <c r="G62" s="114">
        <v>61</v>
      </c>
      <c r="H62" s="114">
        <v>56</v>
      </c>
      <c r="I62" s="140">
        <v>46</v>
      </c>
      <c r="J62" s="115">
        <v>-3</v>
      </c>
      <c r="K62" s="116">
        <v>-6.5217391304347823</v>
      </c>
    </row>
    <row r="63" spans="1:11" ht="14.1" customHeight="1" x14ac:dyDescent="0.2">
      <c r="A63" s="306"/>
      <c r="B63" s="307" t="s">
        <v>294</v>
      </c>
      <c r="C63" s="308"/>
      <c r="D63" s="113">
        <v>1.3194722111155537</v>
      </c>
      <c r="E63" s="115">
        <v>33</v>
      </c>
      <c r="F63" s="114">
        <v>38</v>
      </c>
      <c r="G63" s="114">
        <v>56</v>
      </c>
      <c r="H63" s="114">
        <v>45</v>
      </c>
      <c r="I63" s="140">
        <v>43</v>
      </c>
      <c r="J63" s="115">
        <v>-10</v>
      </c>
      <c r="K63" s="116">
        <v>-23.255813953488371</v>
      </c>
    </row>
    <row r="64" spans="1:11" ht="14.1" customHeight="1" x14ac:dyDescent="0.2">
      <c r="A64" s="306" t="s">
        <v>295</v>
      </c>
      <c r="B64" s="307" t="s">
        <v>296</v>
      </c>
      <c r="C64" s="308"/>
      <c r="D64" s="113">
        <v>1.9592163134746101</v>
      </c>
      <c r="E64" s="115">
        <v>49</v>
      </c>
      <c r="F64" s="114">
        <v>15</v>
      </c>
      <c r="G64" s="114">
        <v>39</v>
      </c>
      <c r="H64" s="114">
        <v>24</v>
      </c>
      <c r="I64" s="140">
        <v>27</v>
      </c>
      <c r="J64" s="115">
        <v>22</v>
      </c>
      <c r="K64" s="116">
        <v>81.481481481481481</v>
      </c>
    </row>
    <row r="65" spans="1:11" ht="14.1" customHeight="1" x14ac:dyDescent="0.2">
      <c r="A65" s="306" t="s">
        <v>297</v>
      </c>
      <c r="B65" s="307" t="s">
        <v>298</v>
      </c>
      <c r="C65" s="308"/>
      <c r="D65" s="113">
        <v>0.67972810875649736</v>
      </c>
      <c r="E65" s="115">
        <v>17</v>
      </c>
      <c r="F65" s="114">
        <v>25</v>
      </c>
      <c r="G65" s="114">
        <v>22</v>
      </c>
      <c r="H65" s="114">
        <v>14</v>
      </c>
      <c r="I65" s="140">
        <v>25</v>
      </c>
      <c r="J65" s="115">
        <v>-8</v>
      </c>
      <c r="K65" s="116">
        <v>-32</v>
      </c>
    </row>
    <row r="66" spans="1:11" ht="14.1" customHeight="1" x14ac:dyDescent="0.2">
      <c r="A66" s="306">
        <v>82</v>
      </c>
      <c r="B66" s="307" t="s">
        <v>299</v>
      </c>
      <c r="C66" s="308"/>
      <c r="D66" s="113">
        <v>2.998800479808077</v>
      </c>
      <c r="E66" s="115">
        <v>75</v>
      </c>
      <c r="F66" s="114">
        <v>152</v>
      </c>
      <c r="G66" s="114">
        <v>102</v>
      </c>
      <c r="H66" s="114">
        <v>102</v>
      </c>
      <c r="I66" s="140">
        <v>127</v>
      </c>
      <c r="J66" s="115">
        <v>-52</v>
      </c>
      <c r="K66" s="116">
        <v>-40.944881889763778</v>
      </c>
    </row>
    <row r="67" spans="1:11" ht="14.1" customHeight="1" x14ac:dyDescent="0.2">
      <c r="A67" s="306" t="s">
        <v>300</v>
      </c>
      <c r="B67" s="307" t="s">
        <v>301</v>
      </c>
      <c r="C67" s="308"/>
      <c r="D67" s="113">
        <v>2.0791683326669332</v>
      </c>
      <c r="E67" s="115">
        <v>52</v>
      </c>
      <c r="F67" s="114">
        <v>133</v>
      </c>
      <c r="G67" s="114">
        <v>61</v>
      </c>
      <c r="H67" s="114">
        <v>82</v>
      </c>
      <c r="I67" s="140">
        <v>63</v>
      </c>
      <c r="J67" s="115">
        <v>-11</v>
      </c>
      <c r="K67" s="116">
        <v>-17.460317460317459</v>
      </c>
    </row>
    <row r="68" spans="1:11" ht="14.1" customHeight="1" x14ac:dyDescent="0.2">
      <c r="A68" s="306" t="s">
        <v>302</v>
      </c>
      <c r="B68" s="307" t="s">
        <v>303</v>
      </c>
      <c r="C68" s="308"/>
      <c r="D68" s="113">
        <v>0.43982407037185128</v>
      </c>
      <c r="E68" s="115">
        <v>11</v>
      </c>
      <c r="F68" s="114">
        <v>14</v>
      </c>
      <c r="G68" s="114">
        <v>22</v>
      </c>
      <c r="H68" s="114">
        <v>16</v>
      </c>
      <c r="I68" s="140">
        <v>46</v>
      </c>
      <c r="J68" s="115">
        <v>-35</v>
      </c>
      <c r="K68" s="116">
        <v>-76.086956521739125</v>
      </c>
    </row>
    <row r="69" spans="1:11" ht="14.1" customHeight="1" x14ac:dyDescent="0.2">
      <c r="A69" s="306">
        <v>83</v>
      </c>
      <c r="B69" s="307" t="s">
        <v>304</v>
      </c>
      <c r="C69" s="308"/>
      <c r="D69" s="113">
        <v>5.317872850859656</v>
      </c>
      <c r="E69" s="115">
        <v>133</v>
      </c>
      <c r="F69" s="114">
        <v>116</v>
      </c>
      <c r="G69" s="114">
        <v>283</v>
      </c>
      <c r="H69" s="114">
        <v>105</v>
      </c>
      <c r="I69" s="140">
        <v>218</v>
      </c>
      <c r="J69" s="115">
        <v>-85</v>
      </c>
      <c r="K69" s="116">
        <v>-38.990825688073393</v>
      </c>
    </row>
    <row r="70" spans="1:11" ht="14.1" customHeight="1" x14ac:dyDescent="0.2">
      <c r="A70" s="306" t="s">
        <v>305</v>
      </c>
      <c r="B70" s="307" t="s">
        <v>306</v>
      </c>
      <c r="C70" s="308"/>
      <c r="D70" s="113">
        <v>4.5981607357057177</v>
      </c>
      <c r="E70" s="115">
        <v>115</v>
      </c>
      <c r="F70" s="114">
        <v>94</v>
      </c>
      <c r="G70" s="114">
        <v>247</v>
      </c>
      <c r="H70" s="114">
        <v>83</v>
      </c>
      <c r="I70" s="140">
        <v>196</v>
      </c>
      <c r="J70" s="115">
        <v>-81</v>
      </c>
      <c r="K70" s="116">
        <v>-41.326530612244895</v>
      </c>
    </row>
    <row r="71" spans="1:11" ht="14.1" customHeight="1" x14ac:dyDescent="0.2">
      <c r="A71" s="306"/>
      <c r="B71" s="307" t="s">
        <v>307</v>
      </c>
      <c r="C71" s="308"/>
      <c r="D71" s="113">
        <v>2.7588964414234307</v>
      </c>
      <c r="E71" s="115">
        <v>69</v>
      </c>
      <c r="F71" s="114">
        <v>59</v>
      </c>
      <c r="G71" s="114">
        <v>174</v>
      </c>
      <c r="H71" s="114">
        <v>46</v>
      </c>
      <c r="I71" s="140">
        <v>142</v>
      </c>
      <c r="J71" s="115">
        <v>-73</v>
      </c>
      <c r="K71" s="116">
        <v>-51.408450704225352</v>
      </c>
    </row>
    <row r="72" spans="1:11" ht="14.1" customHeight="1" x14ac:dyDescent="0.2">
      <c r="A72" s="306">
        <v>84</v>
      </c>
      <c r="B72" s="307" t="s">
        <v>308</v>
      </c>
      <c r="C72" s="308"/>
      <c r="D72" s="113">
        <v>2.3190723710515795</v>
      </c>
      <c r="E72" s="115">
        <v>58</v>
      </c>
      <c r="F72" s="114">
        <v>22</v>
      </c>
      <c r="G72" s="114">
        <v>68</v>
      </c>
      <c r="H72" s="114">
        <v>33</v>
      </c>
      <c r="I72" s="140">
        <v>62</v>
      </c>
      <c r="J72" s="115">
        <v>-4</v>
      </c>
      <c r="K72" s="116">
        <v>-6.4516129032258061</v>
      </c>
    </row>
    <row r="73" spans="1:11" ht="14.1" customHeight="1" x14ac:dyDescent="0.2">
      <c r="A73" s="306" t="s">
        <v>309</v>
      </c>
      <c r="B73" s="307" t="s">
        <v>310</v>
      </c>
      <c r="C73" s="308"/>
      <c r="D73" s="113">
        <v>1.6793282686925231</v>
      </c>
      <c r="E73" s="115">
        <v>42</v>
      </c>
      <c r="F73" s="114">
        <v>10</v>
      </c>
      <c r="G73" s="114">
        <v>43</v>
      </c>
      <c r="H73" s="114">
        <v>18</v>
      </c>
      <c r="I73" s="140">
        <v>40</v>
      </c>
      <c r="J73" s="115">
        <v>2</v>
      </c>
      <c r="K73" s="116">
        <v>5</v>
      </c>
    </row>
    <row r="74" spans="1:11" ht="14.1" customHeight="1" x14ac:dyDescent="0.2">
      <c r="A74" s="306" t="s">
        <v>311</v>
      </c>
      <c r="B74" s="307" t="s">
        <v>312</v>
      </c>
      <c r="C74" s="308"/>
      <c r="D74" s="113">
        <v>0.27988804478208718</v>
      </c>
      <c r="E74" s="115">
        <v>7</v>
      </c>
      <c r="F74" s="114">
        <v>4</v>
      </c>
      <c r="G74" s="114">
        <v>4</v>
      </c>
      <c r="H74" s="114" t="s">
        <v>513</v>
      </c>
      <c r="I74" s="140">
        <v>9</v>
      </c>
      <c r="J74" s="115">
        <v>-2</v>
      </c>
      <c r="K74" s="116">
        <v>-22.222222222222221</v>
      </c>
    </row>
    <row r="75" spans="1:11" ht="14.1" customHeight="1" x14ac:dyDescent="0.2">
      <c r="A75" s="306" t="s">
        <v>313</v>
      </c>
      <c r="B75" s="307" t="s">
        <v>314</v>
      </c>
      <c r="C75" s="308"/>
      <c r="D75" s="113">
        <v>0</v>
      </c>
      <c r="E75" s="115">
        <v>0</v>
      </c>
      <c r="F75" s="114" t="s">
        <v>513</v>
      </c>
      <c r="G75" s="114">
        <v>0</v>
      </c>
      <c r="H75" s="114">
        <v>3</v>
      </c>
      <c r="I75" s="140">
        <v>3</v>
      </c>
      <c r="J75" s="115">
        <v>-3</v>
      </c>
      <c r="K75" s="116">
        <v>-100</v>
      </c>
    </row>
    <row r="76" spans="1:11" ht="14.1" customHeight="1" x14ac:dyDescent="0.2">
      <c r="A76" s="306">
        <v>91</v>
      </c>
      <c r="B76" s="307" t="s">
        <v>315</v>
      </c>
      <c r="C76" s="308"/>
      <c r="D76" s="113" t="s">
        <v>513</v>
      </c>
      <c r="E76" s="115" t="s">
        <v>513</v>
      </c>
      <c r="F76" s="114" t="s">
        <v>513</v>
      </c>
      <c r="G76" s="114">
        <v>4</v>
      </c>
      <c r="H76" s="114">
        <v>6</v>
      </c>
      <c r="I76" s="140" t="s">
        <v>513</v>
      </c>
      <c r="J76" s="115" t="s">
        <v>513</v>
      </c>
      <c r="K76" s="116" t="s">
        <v>513</v>
      </c>
    </row>
    <row r="77" spans="1:11" ht="14.1" customHeight="1" x14ac:dyDescent="0.2">
      <c r="A77" s="306">
        <v>92</v>
      </c>
      <c r="B77" s="307" t="s">
        <v>316</v>
      </c>
      <c r="C77" s="308"/>
      <c r="D77" s="113">
        <v>0.9196321471411435</v>
      </c>
      <c r="E77" s="115">
        <v>23</v>
      </c>
      <c r="F77" s="114">
        <v>6</v>
      </c>
      <c r="G77" s="114">
        <v>12</v>
      </c>
      <c r="H77" s="114">
        <v>4</v>
      </c>
      <c r="I77" s="140">
        <v>4</v>
      </c>
      <c r="J77" s="115">
        <v>19</v>
      </c>
      <c r="K77" s="116" t="s">
        <v>515</v>
      </c>
    </row>
    <row r="78" spans="1:11" ht="14.1" customHeight="1" x14ac:dyDescent="0.2">
      <c r="A78" s="306">
        <v>93</v>
      </c>
      <c r="B78" s="307" t="s">
        <v>317</v>
      </c>
      <c r="C78" s="308"/>
      <c r="D78" s="113">
        <v>0</v>
      </c>
      <c r="E78" s="115">
        <v>0</v>
      </c>
      <c r="F78" s="114" t="s">
        <v>513</v>
      </c>
      <c r="G78" s="114">
        <v>3</v>
      </c>
      <c r="H78" s="114" t="s">
        <v>513</v>
      </c>
      <c r="I78" s="140">
        <v>0</v>
      </c>
      <c r="J78" s="115">
        <v>0</v>
      </c>
      <c r="K78" s="116">
        <v>0</v>
      </c>
    </row>
    <row r="79" spans="1:11" ht="14.1" customHeight="1" x14ac:dyDescent="0.2">
      <c r="A79" s="306">
        <v>94</v>
      </c>
      <c r="B79" s="307" t="s">
        <v>318</v>
      </c>
      <c r="C79" s="308"/>
      <c r="D79" s="113">
        <v>0.27988804478208718</v>
      </c>
      <c r="E79" s="115">
        <v>7</v>
      </c>
      <c r="F79" s="114">
        <v>8</v>
      </c>
      <c r="G79" s="114">
        <v>4</v>
      </c>
      <c r="H79" s="114">
        <v>6</v>
      </c>
      <c r="I79" s="140">
        <v>4</v>
      </c>
      <c r="J79" s="115">
        <v>3</v>
      </c>
      <c r="K79" s="116">
        <v>75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0.31987205117952822</v>
      </c>
      <c r="E81" s="143">
        <v>8</v>
      </c>
      <c r="F81" s="144">
        <v>7</v>
      </c>
      <c r="G81" s="144">
        <v>16</v>
      </c>
      <c r="H81" s="144" t="s">
        <v>513</v>
      </c>
      <c r="I81" s="145">
        <v>9</v>
      </c>
      <c r="J81" s="143">
        <v>-1</v>
      </c>
      <c r="K81" s="146">
        <v>-11.111111111111111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5" t="s">
        <v>364</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5">
    <mergeCell ref="A84:K84"/>
    <mergeCell ref="A85:K85"/>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68" t="s">
        <v>366</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54" t="s">
        <v>367</v>
      </c>
      <c r="E7" s="657"/>
      <c r="F7" s="657"/>
      <c r="G7" s="657"/>
      <c r="H7" s="658"/>
      <c r="I7" s="586" t="s">
        <v>359</v>
      </c>
      <c r="J7" s="587"/>
      <c r="K7" s="96"/>
      <c r="L7" s="96"/>
      <c r="M7" s="96"/>
      <c r="N7" s="96"/>
      <c r="O7" s="96"/>
    </row>
    <row r="8" spans="1:15" ht="21.75" customHeight="1" x14ac:dyDescent="0.2">
      <c r="A8" s="614"/>
      <c r="B8" s="615"/>
      <c r="C8" s="581"/>
      <c r="D8" s="590" t="s">
        <v>335</v>
      </c>
      <c r="E8" s="590" t="s">
        <v>337</v>
      </c>
      <c r="F8" s="590" t="s">
        <v>338</v>
      </c>
      <c r="G8" s="590" t="s">
        <v>339</v>
      </c>
      <c r="H8" s="590" t="s">
        <v>340</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2649</v>
      </c>
      <c r="E11" s="114">
        <v>2148</v>
      </c>
      <c r="F11" s="114">
        <v>2582</v>
      </c>
      <c r="G11" s="114">
        <v>1897</v>
      </c>
      <c r="H11" s="140">
        <v>2406</v>
      </c>
      <c r="I11" s="115">
        <v>243</v>
      </c>
      <c r="J11" s="116">
        <v>10.099750623441397</v>
      </c>
    </row>
    <row r="12" spans="1:15" s="110" customFormat="1" ht="24.95" customHeight="1" x14ac:dyDescent="0.2">
      <c r="A12" s="193" t="s">
        <v>132</v>
      </c>
      <c r="B12" s="194" t="s">
        <v>133</v>
      </c>
      <c r="C12" s="113">
        <v>6.4175160437901093</v>
      </c>
      <c r="D12" s="115">
        <v>170</v>
      </c>
      <c r="E12" s="114">
        <v>117</v>
      </c>
      <c r="F12" s="114">
        <v>177</v>
      </c>
      <c r="G12" s="114">
        <v>73</v>
      </c>
      <c r="H12" s="140">
        <v>96</v>
      </c>
      <c r="I12" s="115">
        <v>74</v>
      </c>
      <c r="J12" s="116">
        <v>77.083333333333329</v>
      </c>
    </row>
    <row r="13" spans="1:15" s="110" customFormat="1" ht="24.95" customHeight="1" x14ac:dyDescent="0.2">
      <c r="A13" s="193" t="s">
        <v>134</v>
      </c>
      <c r="B13" s="199" t="s">
        <v>214</v>
      </c>
      <c r="C13" s="113">
        <v>0.64175160437901091</v>
      </c>
      <c r="D13" s="115">
        <v>17</v>
      </c>
      <c r="E13" s="114">
        <v>3</v>
      </c>
      <c r="F13" s="114">
        <v>11</v>
      </c>
      <c r="G13" s="114">
        <v>7</v>
      </c>
      <c r="H13" s="140">
        <v>16</v>
      </c>
      <c r="I13" s="115">
        <v>1</v>
      </c>
      <c r="J13" s="116">
        <v>6.25</v>
      </c>
    </row>
    <row r="14" spans="1:15" s="287" customFormat="1" ht="24.95" customHeight="1" x14ac:dyDescent="0.2">
      <c r="A14" s="193" t="s">
        <v>215</v>
      </c>
      <c r="B14" s="199" t="s">
        <v>137</v>
      </c>
      <c r="C14" s="113">
        <v>7.3612684031710076</v>
      </c>
      <c r="D14" s="115">
        <v>195</v>
      </c>
      <c r="E14" s="114">
        <v>201</v>
      </c>
      <c r="F14" s="114">
        <v>201</v>
      </c>
      <c r="G14" s="114">
        <v>155</v>
      </c>
      <c r="H14" s="140">
        <v>219</v>
      </c>
      <c r="I14" s="115">
        <v>-24</v>
      </c>
      <c r="J14" s="116">
        <v>-10.95890410958904</v>
      </c>
      <c r="K14" s="110"/>
      <c r="L14" s="110"/>
      <c r="M14" s="110"/>
      <c r="N14" s="110"/>
      <c r="O14" s="110"/>
    </row>
    <row r="15" spans="1:15" s="110" customFormat="1" ht="24.95" customHeight="1" x14ac:dyDescent="0.2">
      <c r="A15" s="193" t="s">
        <v>216</v>
      </c>
      <c r="B15" s="199" t="s">
        <v>217</v>
      </c>
      <c r="C15" s="113">
        <v>2.7180067950169877</v>
      </c>
      <c r="D15" s="115">
        <v>72</v>
      </c>
      <c r="E15" s="114">
        <v>97</v>
      </c>
      <c r="F15" s="114">
        <v>106</v>
      </c>
      <c r="G15" s="114">
        <v>65</v>
      </c>
      <c r="H15" s="140">
        <v>94</v>
      </c>
      <c r="I15" s="115">
        <v>-22</v>
      </c>
      <c r="J15" s="116">
        <v>-23.404255319148938</v>
      </c>
    </row>
    <row r="16" spans="1:15" s="287" customFormat="1" ht="24.95" customHeight="1" x14ac:dyDescent="0.2">
      <c r="A16" s="193" t="s">
        <v>218</v>
      </c>
      <c r="B16" s="199" t="s">
        <v>141</v>
      </c>
      <c r="C16" s="113">
        <v>4.1147602869007169</v>
      </c>
      <c r="D16" s="115">
        <v>109</v>
      </c>
      <c r="E16" s="114">
        <v>97</v>
      </c>
      <c r="F16" s="114">
        <v>84</v>
      </c>
      <c r="G16" s="114">
        <v>83</v>
      </c>
      <c r="H16" s="140">
        <v>113</v>
      </c>
      <c r="I16" s="115">
        <v>-4</v>
      </c>
      <c r="J16" s="116">
        <v>-3.5398230088495577</v>
      </c>
      <c r="K16" s="110"/>
      <c r="L16" s="110"/>
      <c r="M16" s="110"/>
      <c r="N16" s="110"/>
      <c r="O16" s="110"/>
    </row>
    <row r="17" spans="1:15" s="110" customFormat="1" ht="24.95" customHeight="1" x14ac:dyDescent="0.2">
      <c r="A17" s="193" t="s">
        <v>142</v>
      </c>
      <c r="B17" s="199" t="s">
        <v>220</v>
      </c>
      <c r="C17" s="113">
        <v>0.52850132125330318</v>
      </c>
      <c r="D17" s="115">
        <v>14</v>
      </c>
      <c r="E17" s="114">
        <v>7</v>
      </c>
      <c r="F17" s="114">
        <v>11</v>
      </c>
      <c r="G17" s="114">
        <v>7</v>
      </c>
      <c r="H17" s="140">
        <v>12</v>
      </c>
      <c r="I17" s="115">
        <v>2</v>
      </c>
      <c r="J17" s="116">
        <v>16.666666666666668</v>
      </c>
    </row>
    <row r="18" spans="1:15" s="287" customFormat="1" ht="24.95" customHeight="1" x14ac:dyDescent="0.2">
      <c r="A18" s="201" t="s">
        <v>144</v>
      </c>
      <c r="B18" s="202" t="s">
        <v>145</v>
      </c>
      <c r="C18" s="113">
        <v>12.193280483201208</v>
      </c>
      <c r="D18" s="115">
        <v>323</v>
      </c>
      <c r="E18" s="114">
        <v>179</v>
      </c>
      <c r="F18" s="114">
        <v>261</v>
      </c>
      <c r="G18" s="114">
        <v>229</v>
      </c>
      <c r="H18" s="140">
        <v>291</v>
      </c>
      <c r="I18" s="115">
        <v>32</v>
      </c>
      <c r="J18" s="116">
        <v>10.996563573883162</v>
      </c>
      <c r="K18" s="110"/>
      <c r="L18" s="110"/>
      <c r="M18" s="110"/>
      <c r="N18" s="110"/>
      <c r="O18" s="110"/>
    </row>
    <row r="19" spans="1:15" s="110" customFormat="1" ht="24.95" customHeight="1" x14ac:dyDescent="0.2">
      <c r="A19" s="193" t="s">
        <v>146</v>
      </c>
      <c r="B19" s="199" t="s">
        <v>147</v>
      </c>
      <c r="C19" s="113">
        <v>21.593053982634956</v>
      </c>
      <c r="D19" s="115">
        <v>572</v>
      </c>
      <c r="E19" s="114">
        <v>281</v>
      </c>
      <c r="F19" s="114">
        <v>373</v>
      </c>
      <c r="G19" s="114">
        <v>330</v>
      </c>
      <c r="H19" s="140">
        <v>396</v>
      </c>
      <c r="I19" s="115">
        <v>176</v>
      </c>
      <c r="J19" s="116">
        <v>44.444444444444443</v>
      </c>
    </row>
    <row r="20" spans="1:15" s="287" customFormat="1" ht="24.95" customHeight="1" x14ac:dyDescent="0.2">
      <c r="A20" s="193" t="s">
        <v>148</v>
      </c>
      <c r="B20" s="199" t="s">
        <v>149</v>
      </c>
      <c r="C20" s="113">
        <v>3.62400906002265</v>
      </c>
      <c r="D20" s="115">
        <v>96</v>
      </c>
      <c r="E20" s="114">
        <v>82</v>
      </c>
      <c r="F20" s="114">
        <v>85</v>
      </c>
      <c r="G20" s="114">
        <v>76</v>
      </c>
      <c r="H20" s="140">
        <v>161</v>
      </c>
      <c r="I20" s="115">
        <v>-65</v>
      </c>
      <c r="J20" s="116">
        <v>-40.372670807453417</v>
      </c>
      <c r="K20" s="110"/>
      <c r="L20" s="110"/>
      <c r="M20" s="110"/>
      <c r="N20" s="110"/>
      <c r="O20" s="110"/>
    </row>
    <row r="21" spans="1:15" s="110" customFormat="1" ht="24.95" customHeight="1" x14ac:dyDescent="0.2">
      <c r="A21" s="201" t="s">
        <v>150</v>
      </c>
      <c r="B21" s="202" t="s">
        <v>151</v>
      </c>
      <c r="C21" s="113">
        <v>8.1162702906757271</v>
      </c>
      <c r="D21" s="115">
        <v>215</v>
      </c>
      <c r="E21" s="114">
        <v>379</v>
      </c>
      <c r="F21" s="114">
        <v>259</v>
      </c>
      <c r="G21" s="114">
        <v>195</v>
      </c>
      <c r="H21" s="140">
        <v>231</v>
      </c>
      <c r="I21" s="115">
        <v>-16</v>
      </c>
      <c r="J21" s="116">
        <v>-6.9264069264069263</v>
      </c>
    </row>
    <row r="22" spans="1:15" s="110" customFormat="1" ht="24.95" customHeight="1" x14ac:dyDescent="0.2">
      <c r="A22" s="201" t="s">
        <v>152</v>
      </c>
      <c r="B22" s="199" t="s">
        <v>153</v>
      </c>
      <c r="C22" s="113" t="s">
        <v>513</v>
      </c>
      <c r="D22" s="115" t="s">
        <v>513</v>
      </c>
      <c r="E22" s="114" t="s">
        <v>513</v>
      </c>
      <c r="F22" s="114">
        <v>36</v>
      </c>
      <c r="G22" s="114">
        <v>27</v>
      </c>
      <c r="H22" s="140">
        <v>33</v>
      </c>
      <c r="I22" s="115" t="s">
        <v>513</v>
      </c>
      <c r="J22" s="116" t="s">
        <v>513</v>
      </c>
    </row>
    <row r="23" spans="1:15" s="110" customFormat="1" ht="24.95" customHeight="1" x14ac:dyDescent="0.2">
      <c r="A23" s="193" t="s">
        <v>154</v>
      </c>
      <c r="B23" s="199" t="s">
        <v>155</v>
      </c>
      <c r="C23" s="113">
        <v>0.86825217063042659</v>
      </c>
      <c r="D23" s="115">
        <v>23</v>
      </c>
      <c r="E23" s="114">
        <v>15</v>
      </c>
      <c r="F23" s="114">
        <v>19</v>
      </c>
      <c r="G23" s="114">
        <v>15</v>
      </c>
      <c r="H23" s="140">
        <v>15</v>
      </c>
      <c r="I23" s="115">
        <v>8</v>
      </c>
      <c r="J23" s="116">
        <v>53.333333333333336</v>
      </c>
    </row>
    <row r="24" spans="1:15" s="110" customFormat="1" ht="24.95" customHeight="1" x14ac:dyDescent="0.2">
      <c r="A24" s="193" t="s">
        <v>156</v>
      </c>
      <c r="B24" s="199" t="s">
        <v>221</v>
      </c>
      <c r="C24" s="113">
        <v>3.8505096262740657</v>
      </c>
      <c r="D24" s="115">
        <v>102</v>
      </c>
      <c r="E24" s="114">
        <v>84</v>
      </c>
      <c r="F24" s="114">
        <v>93</v>
      </c>
      <c r="G24" s="114">
        <v>80</v>
      </c>
      <c r="H24" s="140">
        <v>107</v>
      </c>
      <c r="I24" s="115">
        <v>-5</v>
      </c>
      <c r="J24" s="116">
        <v>-4.6728971962616823</v>
      </c>
    </row>
    <row r="25" spans="1:15" s="110" customFormat="1" ht="24.95" customHeight="1" x14ac:dyDescent="0.2">
      <c r="A25" s="193" t="s">
        <v>222</v>
      </c>
      <c r="B25" s="204" t="s">
        <v>159</v>
      </c>
      <c r="C25" s="113">
        <v>7.889769724424311</v>
      </c>
      <c r="D25" s="115">
        <v>209</v>
      </c>
      <c r="E25" s="114">
        <v>267</v>
      </c>
      <c r="F25" s="114">
        <v>274</v>
      </c>
      <c r="G25" s="114">
        <v>183</v>
      </c>
      <c r="H25" s="140">
        <v>167</v>
      </c>
      <c r="I25" s="115">
        <v>42</v>
      </c>
      <c r="J25" s="116">
        <v>25.149700598802394</v>
      </c>
    </row>
    <row r="26" spans="1:15" s="110" customFormat="1" ht="24.95" customHeight="1" x14ac:dyDescent="0.2">
      <c r="A26" s="201">
        <v>782.78300000000002</v>
      </c>
      <c r="B26" s="203" t="s">
        <v>160</v>
      </c>
      <c r="C26" s="113" t="s">
        <v>513</v>
      </c>
      <c r="D26" s="115" t="s">
        <v>513</v>
      </c>
      <c r="E26" s="114" t="s">
        <v>513</v>
      </c>
      <c r="F26" s="114">
        <v>0</v>
      </c>
      <c r="G26" s="114">
        <v>0</v>
      </c>
      <c r="H26" s="140">
        <v>0</v>
      </c>
      <c r="I26" s="115" t="s">
        <v>513</v>
      </c>
      <c r="J26" s="116" t="s">
        <v>513</v>
      </c>
    </row>
    <row r="27" spans="1:15" s="110" customFormat="1" ht="24.95" customHeight="1" x14ac:dyDescent="0.2">
      <c r="A27" s="193" t="s">
        <v>161</v>
      </c>
      <c r="B27" s="199" t="s">
        <v>162</v>
      </c>
      <c r="C27" s="113">
        <v>3.2842582106455267</v>
      </c>
      <c r="D27" s="115">
        <v>87</v>
      </c>
      <c r="E27" s="114">
        <v>66</v>
      </c>
      <c r="F27" s="114">
        <v>101</v>
      </c>
      <c r="G27" s="114">
        <v>71</v>
      </c>
      <c r="H27" s="140">
        <v>80</v>
      </c>
      <c r="I27" s="115">
        <v>7</v>
      </c>
      <c r="J27" s="116">
        <v>8.75</v>
      </c>
    </row>
    <row r="28" spans="1:15" s="110" customFormat="1" ht="24.95" customHeight="1" x14ac:dyDescent="0.2">
      <c r="A28" s="193" t="s">
        <v>163</v>
      </c>
      <c r="B28" s="199" t="s">
        <v>164</v>
      </c>
      <c r="C28" s="113">
        <v>3.7750094375235936</v>
      </c>
      <c r="D28" s="115">
        <v>100</v>
      </c>
      <c r="E28" s="114">
        <v>41</v>
      </c>
      <c r="F28" s="114">
        <v>125</v>
      </c>
      <c r="G28" s="114">
        <v>57</v>
      </c>
      <c r="H28" s="140">
        <v>136</v>
      </c>
      <c r="I28" s="115">
        <v>-36</v>
      </c>
      <c r="J28" s="116">
        <v>-26.470588235294116</v>
      </c>
    </row>
    <row r="29" spans="1:15" s="110" customFormat="1" ht="24.95" customHeight="1" x14ac:dyDescent="0.2">
      <c r="A29" s="193">
        <v>86</v>
      </c>
      <c r="B29" s="199" t="s">
        <v>165</v>
      </c>
      <c r="C29" s="113">
        <v>7.4745186862967161</v>
      </c>
      <c r="D29" s="115">
        <v>198</v>
      </c>
      <c r="E29" s="114">
        <v>149</v>
      </c>
      <c r="F29" s="114">
        <v>207</v>
      </c>
      <c r="G29" s="114">
        <v>139</v>
      </c>
      <c r="H29" s="140">
        <v>145</v>
      </c>
      <c r="I29" s="115">
        <v>53</v>
      </c>
      <c r="J29" s="116">
        <v>36.551724137931032</v>
      </c>
    </row>
    <row r="30" spans="1:15" s="110" customFormat="1" ht="24.95" customHeight="1" x14ac:dyDescent="0.2">
      <c r="A30" s="193">
        <v>87.88</v>
      </c>
      <c r="B30" s="204" t="s">
        <v>166</v>
      </c>
      <c r="C30" s="113">
        <v>7.4367685919214797</v>
      </c>
      <c r="D30" s="115">
        <v>197</v>
      </c>
      <c r="E30" s="114">
        <v>168</v>
      </c>
      <c r="F30" s="114">
        <v>241</v>
      </c>
      <c r="G30" s="114">
        <v>199</v>
      </c>
      <c r="H30" s="140">
        <v>204</v>
      </c>
      <c r="I30" s="115">
        <v>-7</v>
      </c>
      <c r="J30" s="116">
        <v>-3.4313725490196076</v>
      </c>
    </row>
    <row r="31" spans="1:15" s="110" customFormat="1" ht="24.95" customHeight="1" x14ac:dyDescent="0.2">
      <c r="A31" s="193" t="s">
        <v>167</v>
      </c>
      <c r="B31" s="199" t="s">
        <v>168</v>
      </c>
      <c r="C31" s="113">
        <v>3.3597583993959983</v>
      </c>
      <c r="D31" s="115">
        <v>89</v>
      </c>
      <c r="E31" s="114">
        <v>84</v>
      </c>
      <c r="F31" s="114">
        <v>119</v>
      </c>
      <c r="G31" s="114">
        <v>61</v>
      </c>
      <c r="H31" s="140">
        <v>109</v>
      </c>
      <c r="I31" s="115">
        <v>-20</v>
      </c>
      <c r="J31" s="116">
        <v>-18.348623853211009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6.4175160437901093</v>
      </c>
      <c r="D34" s="115">
        <v>170</v>
      </c>
      <c r="E34" s="114">
        <v>117</v>
      </c>
      <c r="F34" s="114">
        <v>177</v>
      </c>
      <c r="G34" s="114">
        <v>73</v>
      </c>
      <c r="H34" s="140">
        <v>96</v>
      </c>
      <c r="I34" s="115">
        <v>74</v>
      </c>
      <c r="J34" s="116">
        <v>77.083333333333329</v>
      </c>
    </row>
    <row r="35" spans="1:10" s="110" customFormat="1" ht="24.95" customHeight="1" x14ac:dyDescent="0.2">
      <c r="A35" s="292" t="s">
        <v>171</v>
      </c>
      <c r="B35" s="293" t="s">
        <v>172</v>
      </c>
      <c r="C35" s="113">
        <v>20.196300490751227</v>
      </c>
      <c r="D35" s="115">
        <v>535</v>
      </c>
      <c r="E35" s="114">
        <v>383</v>
      </c>
      <c r="F35" s="114">
        <v>473</v>
      </c>
      <c r="G35" s="114">
        <v>391</v>
      </c>
      <c r="H35" s="140">
        <v>526</v>
      </c>
      <c r="I35" s="115">
        <v>9</v>
      </c>
      <c r="J35" s="116">
        <v>1.7110266159695817</v>
      </c>
    </row>
    <row r="36" spans="1:10" s="110" customFormat="1" ht="24.95" customHeight="1" x14ac:dyDescent="0.2">
      <c r="A36" s="294" t="s">
        <v>173</v>
      </c>
      <c r="B36" s="295" t="s">
        <v>174</v>
      </c>
      <c r="C36" s="125">
        <v>73.386183465458657</v>
      </c>
      <c r="D36" s="143">
        <v>1944</v>
      </c>
      <c r="E36" s="144">
        <v>1648</v>
      </c>
      <c r="F36" s="144">
        <v>1932</v>
      </c>
      <c r="G36" s="144">
        <v>1433</v>
      </c>
      <c r="H36" s="145">
        <v>1784</v>
      </c>
      <c r="I36" s="143">
        <v>160</v>
      </c>
      <c r="J36" s="146">
        <v>8.9686098654708513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1" t="s">
        <v>368</v>
      </c>
      <c r="B39" s="652"/>
      <c r="C39" s="652"/>
      <c r="D39" s="652"/>
      <c r="E39" s="652"/>
      <c r="F39" s="652"/>
      <c r="G39" s="652"/>
      <c r="H39" s="652"/>
      <c r="I39" s="652"/>
      <c r="J39" s="652"/>
    </row>
    <row r="40" spans="1:10" ht="31.5" customHeight="1" x14ac:dyDescent="0.2">
      <c r="A40" s="613" t="s">
        <v>225</v>
      </c>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68" t="s">
        <v>369</v>
      </c>
      <c r="B3" s="569"/>
      <c r="C3" s="569"/>
      <c r="D3" s="569"/>
      <c r="E3" s="569"/>
      <c r="F3" s="569"/>
      <c r="G3" s="569"/>
      <c r="H3" s="569"/>
      <c r="I3" s="569"/>
      <c r="J3" s="569"/>
      <c r="K3" s="569"/>
    </row>
    <row r="4" spans="1:17" s="94" customFormat="1" ht="12" customHeight="1" x14ac:dyDescent="0.2">
      <c r="A4" s="570" t="s">
        <v>92</v>
      </c>
      <c r="B4" s="570"/>
      <c r="C4" s="570"/>
      <c r="D4" s="570"/>
      <c r="E4" s="570"/>
      <c r="F4" s="570"/>
      <c r="G4" s="570"/>
      <c r="H4" s="570"/>
      <c r="I4" s="570"/>
      <c r="J4" s="570"/>
      <c r="K4" s="570"/>
    </row>
    <row r="5" spans="1:17" s="94" customFormat="1" ht="12" customHeight="1" x14ac:dyDescent="0.2">
      <c r="A5" s="571" t="s">
        <v>335</v>
      </c>
      <c r="B5" s="571"/>
      <c r="C5" s="571"/>
      <c r="D5" s="571"/>
      <c r="E5" s="571"/>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6" t="s">
        <v>332</v>
      </c>
      <c r="B7" s="575"/>
      <c r="C7" s="575"/>
      <c r="D7" s="580" t="s">
        <v>94</v>
      </c>
      <c r="E7" s="644" t="s">
        <v>370</v>
      </c>
      <c r="F7" s="645"/>
      <c r="G7" s="645"/>
      <c r="H7" s="645"/>
      <c r="I7" s="646"/>
      <c r="J7" s="586" t="s">
        <v>359</v>
      </c>
      <c r="K7" s="587"/>
      <c r="L7" s="96"/>
      <c r="M7" s="96"/>
      <c r="N7" s="96"/>
      <c r="O7" s="96"/>
      <c r="Q7" s="408"/>
    </row>
    <row r="8" spans="1:17" ht="21.75" customHeight="1" x14ac:dyDescent="0.2">
      <c r="A8" s="576"/>
      <c r="B8" s="577"/>
      <c r="C8" s="577"/>
      <c r="D8" s="581"/>
      <c r="E8" s="590" t="s">
        <v>335</v>
      </c>
      <c r="F8" s="590" t="s">
        <v>337</v>
      </c>
      <c r="G8" s="590" t="s">
        <v>338</v>
      </c>
      <c r="H8" s="590" t="s">
        <v>339</v>
      </c>
      <c r="I8" s="590" t="s">
        <v>340</v>
      </c>
      <c r="J8" s="588"/>
      <c r="K8" s="589"/>
    </row>
    <row r="9" spans="1:17" ht="12" customHeight="1" x14ac:dyDescent="0.2">
      <c r="A9" s="576"/>
      <c r="B9" s="577"/>
      <c r="C9" s="577"/>
      <c r="D9" s="581"/>
      <c r="E9" s="591"/>
      <c r="F9" s="591"/>
      <c r="G9" s="591"/>
      <c r="H9" s="591"/>
      <c r="I9" s="591"/>
      <c r="J9" s="98" t="s">
        <v>102</v>
      </c>
      <c r="K9" s="99" t="s">
        <v>103</v>
      </c>
    </row>
    <row r="10" spans="1:17" ht="12" customHeight="1" x14ac:dyDescent="0.2">
      <c r="A10" s="578"/>
      <c r="B10" s="579"/>
      <c r="C10" s="579"/>
      <c r="D10" s="582"/>
      <c r="E10" s="100">
        <v>1</v>
      </c>
      <c r="F10" s="100">
        <v>2</v>
      </c>
      <c r="G10" s="100">
        <v>3</v>
      </c>
      <c r="H10" s="100">
        <v>4</v>
      </c>
      <c r="I10" s="100">
        <v>5</v>
      </c>
      <c r="J10" s="100">
        <v>6</v>
      </c>
      <c r="K10" s="100">
        <v>7</v>
      </c>
    </row>
    <row r="11" spans="1:17" ht="18" customHeight="1" x14ac:dyDescent="0.2">
      <c r="A11" s="297" t="s">
        <v>104</v>
      </c>
      <c r="B11" s="298"/>
      <c r="C11" s="299"/>
      <c r="D11" s="262">
        <v>100</v>
      </c>
      <c r="E11" s="263">
        <v>2649</v>
      </c>
      <c r="F11" s="264">
        <v>2148</v>
      </c>
      <c r="G11" s="264">
        <v>2582</v>
      </c>
      <c r="H11" s="264">
        <v>1897</v>
      </c>
      <c r="I11" s="265">
        <v>2406</v>
      </c>
      <c r="J11" s="263">
        <v>243</v>
      </c>
      <c r="K11" s="266">
        <v>10.099750623441397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25.066062665156664</v>
      </c>
      <c r="E13" s="115">
        <v>664</v>
      </c>
      <c r="F13" s="114">
        <v>624</v>
      </c>
      <c r="G13" s="114">
        <v>757</v>
      </c>
      <c r="H13" s="114">
        <v>497</v>
      </c>
      <c r="I13" s="140">
        <v>597</v>
      </c>
      <c r="J13" s="115">
        <v>67</v>
      </c>
      <c r="K13" s="116">
        <v>11.222780569514239</v>
      </c>
    </row>
    <row r="14" spans="1:17" ht="15.95" customHeight="1" x14ac:dyDescent="0.2">
      <c r="A14" s="306" t="s">
        <v>230</v>
      </c>
      <c r="B14" s="307"/>
      <c r="C14" s="308"/>
      <c r="D14" s="113">
        <v>59.607399018497546</v>
      </c>
      <c r="E14" s="115">
        <v>1579</v>
      </c>
      <c r="F14" s="114">
        <v>1280</v>
      </c>
      <c r="G14" s="114">
        <v>1492</v>
      </c>
      <c r="H14" s="114">
        <v>1146</v>
      </c>
      <c r="I14" s="140">
        <v>1472</v>
      </c>
      <c r="J14" s="115">
        <v>107</v>
      </c>
      <c r="K14" s="116">
        <v>7.2690217391304346</v>
      </c>
    </row>
    <row r="15" spans="1:17" ht="15.95" customHeight="1" x14ac:dyDescent="0.2">
      <c r="A15" s="306" t="s">
        <v>231</v>
      </c>
      <c r="B15" s="307"/>
      <c r="C15" s="308"/>
      <c r="D15" s="113">
        <v>6.0022650056625144</v>
      </c>
      <c r="E15" s="115">
        <v>159</v>
      </c>
      <c r="F15" s="114">
        <v>103</v>
      </c>
      <c r="G15" s="114">
        <v>130</v>
      </c>
      <c r="H15" s="114">
        <v>123</v>
      </c>
      <c r="I15" s="140">
        <v>166</v>
      </c>
      <c r="J15" s="115">
        <v>-7</v>
      </c>
      <c r="K15" s="116">
        <v>-4.2168674698795181</v>
      </c>
    </row>
    <row r="16" spans="1:17" ht="15.95" customHeight="1" x14ac:dyDescent="0.2">
      <c r="A16" s="306" t="s">
        <v>232</v>
      </c>
      <c r="B16" s="307"/>
      <c r="C16" s="308"/>
      <c r="D16" s="113">
        <v>8.9845224613061525</v>
      </c>
      <c r="E16" s="115">
        <v>238</v>
      </c>
      <c r="F16" s="114">
        <v>134</v>
      </c>
      <c r="G16" s="114">
        <v>195</v>
      </c>
      <c r="H16" s="114">
        <v>128</v>
      </c>
      <c r="I16" s="140">
        <v>157</v>
      </c>
      <c r="J16" s="115">
        <v>81</v>
      </c>
      <c r="K16" s="116">
        <v>51.592356687898089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7.4367685919214797</v>
      </c>
      <c r="E18" s="115">
        <v>197</v>
      </c>
      <c r="F18" s="114">
        <v>114</v>
      </c>
      <c r="G18" s="114">
        <v>196</v>
      </c>
      <c r="H18" s="114">
        <v>95</v>
      </c>
      <c r="I18" s="140">
        <v>92</v>
      </c>
      <c r="J18" s="115">
        <v>105</v>
      </c>
      <c r="K18" s="116">
        <v>114.1304347826087</v>
      </c>
    </row>
    <row r="19" spans="1:11" ht="14.1" customHeight="1" x14ac:dyDescent="0.2">
      <c r="A19" s="306" t="s">
        <v>235</v>
      </c>
      <c r="B19" s="307" t="s">
        <v>236</v>
      </c>
      <c r="C19" s="308"/>
      <c r="D19" s="113">
        <v>6.0777651944129865</v>
      </c>
      <c r="E19" s="115">
        <v>161</v>
      </c>
      <c r="F19" s="114">
        <v>82</v>
      </c>
      <c r="G19" s="114">
        <v>160</v>
      </c>
      <c r="H19" s="114">
        <v>66</v>
      </c>
      <c r="I19" s="140">
        <v>71</v>
      </c>
      <c r="J19" s="115">
        <v>90</v>
      </c>
      <c r="K19" s="116">
        <v>126.7605633802817</v>
      </c>
    </row>
    <row r="20" spans="1:11" ht="14.1" customHeight="1" x14ac:dyDescent="0.2">
      <c r="A20" s="306">
        <v>12</v>
      </c>
      <c r="B20" s="307" t="s">
        <v>237</v>
      </c>
      <c r="C20" s="308"/>
      <c r="D20" s="113">
        <v>1.9630049075122689</v>
      </c>
      <c r="E20" s="115">
        <v>52</v>
      </c>
      <c r="F20" s="114">
        <v>64</v>
      </c>
      <c r="G20" s="114">
        <v>61</v>
      </c>
      <c r="H20" s="114">
        <v>30</v>
      </c>
      <c r="I20" s="140">
        <v>54</v>
      </c>
      <c r="J20" s="115">
        <v>-2</v>
      </c>
      <c r="K20" s="116">
        <v>-3.7037037037037037</v>
      </c>
    </row>
    <row r="21" spans="1:11" ht="14.1" customHeight="1" x14ac:dyDescent="0.2">
      <c r="A21" s="306">
        <v>21</v>
      </c>
      <c r="B21" s="307" t="s">
        <v>238</v>
      </c>
      <c r="C21" s="308"/>
      <c r="D21" s="113">
        <v>0.11325028312570781</v>
      </c>
      <c r="E21" s="115">
        <v>3</v>
      </c>
      <c r="F21" s="114">
        <v>3</v>
      </c>
      <c r="G21" s="114">
        <v>6</v>
      </c>
      <c r="H21" s="114" t="s">
        <v>513</v>
      </c>
      <c r="I21" s="140" t="s">
        <v>513</v>
      </c>
      <c r="J21" s="115" t="s">
        <v>513</v>
      </c>
      <c r="K21" s="116" t="s">
        <v>513</v>
      </c>
    </row>
    <row r="22" spans="1:11" ht="14.1" customHeight="1" x14ac:dyDescent="0.2">
      <c r="A22" s="306">
        <v>22</v>
      </c>
      <c r="B22" s="307" t="s">
        <v>239</v>
      </c>
      <c r="C22" s="308"/>
      <c r="D22" s="113">
        <v>1.6610041525103814</v>
      </c>
      <c r="E22" s="115">
        <v>44</v>
      </c>
      <c r="F22" s="114">
        <v>25</v>
      </c>
      <c r="G22" s="114">
        <v>29</v>
      </c>
      <c r="H22" s="114">
        <v>20</v>
      </c>
      <c r="I22" s="140">
        <v>28</v>
      </c>
      <c r="J22" s="115">
        <v>16</v>
      </c>
      <c r="K22" s="116">
        <v>57.142857142857146</v>
      </c>
    </row>
    <row r="23" spans="1:11" ht="14.1" customHeight="1" x14ac:dyDescent="0.2">
      <c r="A23" s="306">
        <v>23</v>
      </c>
      <c r="B23" s="307" t="s">
        <v>240</v>
      </c>
      <c r="C23" s="308"/>
      <c r="D23" s="113">
        <v>1.4722536806342015</v>
      </c>
      <c r="E23" s="115">
        <v>39</v>
      </c>
      <c r="F23" s="114">
        <v>46</v>
      </c>
      <c r="G23" s="114">
        <v>46</v>
      </c>
      <c r="H23" s="114">
        <v>36</v>
      </c>
      <c r="I23" s="140">
        <v>44</v>
      </c>
      <c r="J23" s="115">
        <v>-5</v>
      </c>
      <c r="K23" s="116">
        <v>-11.363636363636363</v>
      </c>
    </row>
    <row r="24" spans="1:11" ht="14.1" customHeight="1" x14ac:dyDescent="0.2">
      <c r="A24" s="306">
        <v>24</v>
      </c>
      <c r="B24" s="307" t="s">
        <v>241</v>
      </c>
      <c r="C24" s="308"/>
      <c r="D24" s="113">
        <v>1.6232540581351453</v>
      </c>
      <c r="E24" s="115">
        <v>43</v>
      </c>
      <c r="F24" s="114">
        <v>33</v>
      </c>
      <c r="G24" s="114">
        <v>38</v>
      </c>
      <c r="H24" s="114">
        <v>36</v>
      </c>
      <c r="I24" s="140">
        <v>47</v>
      </c>
      <c r="J24" s="115">
        <v>-4</v>
      </c>
      <c r="K24" s="116">
        <v>-8.5106382978723403</v>
      </c>
    </row>
    <row r="25" spans="1:11" ht="14.1" customHeight="1" x14ac:dyDescent="0.2">
      <c r="A25" s="306">
        <v>25</v>
      </c>
      <c r="B25" s="307" t="s">
        <v>242</v>
      </c>
      <c r="C25" s="308"/>
      <c r="D25" s="113">
        <v>2.8690071725179314</v>
      </c>
      <c r="E25" s="115">
        <v>76</v>
      </c>
      <c r="F25" s="114">
        <v>55</v>
      </c>
      <c r="G25" s="114">
        <v>62</v>
      </c>
      <c r="H25" s="114">
        <v>42</v>
      </c>
      <c r="I25" s="140">
        <v>95</v>
      </c>
      <c r="J25" s="115">
        <v>-19</v>
      </c>
      <c r="K25" s="116">
        <v>-20</v>
      </c>
    </row>
    <row r="26" spans="1:11" ht="14.1" customHeight="1" x14ac:dyDescent="0.2">
      <c r="A26" s="306">
        <v>26</v>
      </c>
      <c r="B26" s="307" t="s">
        <v>243</v>
      </c>
      <c r="C26" s="308"/>
      <c r="D26" s="113">
        <v>2.0762551906379767</v>
      </c>
      <c r="E26" s="115">
        <v>55</v>
      </c>
      <c r="F26" s="114">
        <v>30</v>
      </c>
      <c r="G26" s="114">
        <v>43</v>
      </c>
      <c r="H26" s="114">
        <v>69</v>
      </c>
      <c r="I26" s="140">
        <v>55</v>
      </c>
      <c r="J26" s="115">
        <v>0</v>
      </c>
      <c r="K26" s="116">
        <v>0</v>
      </c>
    </row>
    <row r="27" spans="1:11" ht="14.1" customHeight="1" x14ac:dyDescent="0.2">
      <c r="A27" s="306">
        <v>27</v>
      </c>
      <c r="B27" s="307" t="s">
        <v>244</v>
      </c>
      <c r="C27" s="308"/>
      <c r="D27" s="113">
        <v>0.56625141562853909</v>
      </c>
      <c r="E27" s="115">
        <v>15</v>
      </c>
      <c r="F27" s="114">
        <v>18</v>
      </c>
      <c r="G27" s="114">
        <v>16</v>
      </c>
      <c r="H27" s="114">
        <v>18</v>
      </c>
      <c r="I27" s="140">
        <v>13</v>
      </c>
      <c r="J27" s="115">
        <v>2</v>
      </c>
      <c r="K27" s="116">
        <v>15.384615384615385</v>
      </c>
    </row>
    <row r="28" spans="1:11" ht="14.1" customHeight="1" x14ac:dyDescent="0.2">
      <c r="A28" s="306">
        <v>28</v>
      </c>
      <c r="B28" s="307" t="s">
        <v>245</v>
      </c>
      <c r="C28" s="308"/>
      <c r="D28" s="113" t="s">
        <v>513</v>
      </c>
      <c r="E28" s="115" t="s">
        <v>513</v>
      </c>
      <c r="F28" s="114" t="s">
        <v>513</v>
      </c>
      <c r="G28" s="114" t="s">
        <v>513</v>
      </c>
      <c r="H28" s="114">
        <v>3</v>
      </c>
      <c r="I28" s="140">
        <v>3</v>
      </c>
      <c r="J28" s="115" t="s">
        <v>513</v>
      </c>
      <c r="K28" s="116" t="s">
        <v>513</v>
      </c>
    </row>
    <row r="29" spans="1:11" ht="14.1" customHeight="1" x14ac:dyDescent="0.2">
      <c r="A29" s="306">
        <v>29</v>
      </c>
      <c r="B29" s="307" t="s">
        <v>246</v>
      </c>
      <c r="C29" s="308"/>
      <c r="D29" s="113">
        <v>4.9452623631559076</v>
      </c>
      <c r="E29" s="115">
        <v>131</v>
      </c>
      <c r="F29" s="114">
        <v>147</v>
      </c>
      <c r="G29" s="114">
        <v>154</v>
      </c>
      <c r="H29" s="114">
        <v>106</v>
      </c>
      <c r="I29" s="140">
        <v>125</v>
      </c>
      <c r="J29" s="115">
        <v>6</v>
      </c>
      <c r="K29" s="116">
        <v>4.8</v>
      </c>
    </row>
    <row r="30" spans="1:11" ht="14.1" customHeight="1" x14ac:dyDescent="0.2">
      <c r="A30" s="306" t="s">
        <v>247</v>
      </c>
      <c r="B30" s="307" t="s">
        <v>248</v>
      </c>
      <c r="C30" s="308"/>
      <c r="D30" s="113">
        <v>1.6232540581351453</v>
      </c>
      <c r="E30" s="115">
        <v>43</v>
      </c>
      <c r="F30" s="114">
        <v>25</v>
      </c>
      <c r="G30" s="114">
        <v>34</v>
      </c>
      <c r="H30" s="114">
        <v>22</v>
      </c>
      <c r="I30" s="140">
        <v>23</v>
      </c>
      <c r="J30" s="115">
        <v>20</v>
      </c>
      <c r="K30" s="116">
        <v>86.956521739130437</v>
      </c>
    </row>
    <row r="31" spans="1:11" ht="14.1" customHeight="1" x14ac:dyDescent="0.2">
      <c r="A31" s="306" t="s">
        <v>249</v>
      </c>
      <c r="B31" s="307" t="s">
        <v>250</v>
      </c>
      <c r="C31" s="308"/>
      <c r="D31" s="113">
        <v>3.3220083050207627</v>
      </c>
      <c r="E31" s="115">
        <v>88</v>
      </c>
      <c r="F31" s="114">
        <v>122</v>
      </c>
      <c r="G31" s="114">
        <v>120</v>
      </c>
      <c r="H31" s="114">
        <v>84</v>
      </c>
      <c r="I31" s="140">
        <v>102</v>
      </c>
      <c r="J31" s="115">
        <v>-14</v>
      </c>
      <c r="K31" s="116">
        <v>-13.725490196078431</v>
      </c>
    </row>
    <row r="32" spans="1:11" ht="14.1" customHeight="1" x14ac:dyDescent="0.2">
      <c r="A32" s="306">
        <v>31</v>
      </c>
      <c r="B32" s="307" t="s">
        <v>251</v>
      </c>
      <c r="C32" s="308"/>
      <c r="D32" s="113">
        <v>0.45300113250283125</v>
      </c>
      <c r="E32" s="115">
        <v>12</v>
      </c>
      <c r="F32" s="114">
        <v>14</v>
      </c>
      <c r="G32" s="114">
        <v>6</v>
      </c>
      <c r="H32" s="114">
        <v>8</v>
      </c>
      <c r="I32" s="140">
        <v>9</v>
      </c>
      <c r="J32" s="115">
        <v>3</v>
      </c>
      <c r="K32" s="116">
        <v>33.333333333333336</v>
      </c>
    </row>
    <row r="33" spans="1:11" ht="14.1" customHeight="1" x14ac:dyDescent="0.2">
      <c r="A33" s="306">
        <v>32</v>
      </c>
      <c r="B33" s="307" t="s">
        <v>252</v>
      </c>
      <c r="C33" s="308"/>
      <c r="D33" s="113">
        <v>3.699509248773122</v>
      </c>
      <c r="E33" s="115">
        <v>98</v>
      </c>
      <c r="F33" s="114">
        <v>74</v>
      </c>
      <c r="G33" s="114">
        <v>87</v>
      </c>
      <c r="H33" s="114">
        <v>65</v>
      </c>
      <c r="I33" s="140">
        <v>104</v>
      </c>
      <c r="J33" s="115">
        <v>-6</v>
      </c>
      <c r="K33" s="116">
        <v>-5.7692307692307692</v>
      </c>
    </row>
    <row r="34" spans="1:11" ht="14.1" customHeight="1" x14ac:dyDescent="0.2">
      <c r="A34" s="306">
        <v>33</v>
      </c>
      <c r="B34" s="307" t="s">
        <v>253</v>
      </c>
      <c r="C34" s="308"/>
      <c r="D34" s="113">
        <v>4.6810117025292559</v>
      </c>
      <c r="E34" s="115">
        <v>124</v>
      </c>
      <c r="F34" s="114">
        <v>136</v>
      </c>
      <c r="G34" s="114">
        <v>150</v>
      </c>
      <c r="H34" s="114">
        <v>75</v>
      </c>
      <c r="I34" s="140">
        <v>104</v>
      </c>
      <c r="J34" s="115">
        <v>20</v>
      </c>
      <c r="K34" s="116">
        <v>19.23076923076923</v>
      </c>
    </row>
    <row r="35" spans="1:11" ht="14.1" customHeight="1" x14ac:dyDescent="0.2">
      <c r="A35" s="306">
        <v>34</v>
      </c>
      <c r="B35" s="307" t="s">
        <v>254</v>
      </c>
      <c r="C35" s="308"/>
      <c r="D35" s="113">
        <v>2.944507361268403</v>
      </c>
      <c r="E35" s="115">
        <v>78</v>
      </c>
      <c r="F35" s="114">
        <v>45</v>
      </c>
      <c r="G35" s="114">
        <v>37</v>
      </c>
      <c r="H35" s="114">
        <v>54</v>
      </c>
      <c r="I35" s="140">
        <v>77</v>
      </c>
      <c r="J35" s="115">
        <v>1</v>
      </c>
      <c r="K35" s="116">
        <v>1.2987012987012987</v>
      </c>
    </row>
    <row r="36" spans="1:11" ht="14.1" customHeight="1" x14ac:dyDescent="0.2">
      <c r="A36" s="306">
        <v>41</v>
      </c>
      <c r="B36" s="307" t="s">
        <v>255</v>
      </c>
      <c r="C36" s="308"/>
      <c r="D36" s="113">
        <v>0.64175160437901091</v>
      </c>
      <c r="E36" s="115">
        <v>17</v>
      </c>
      <c r="F36" s="114">
        <v>9</v>
      </c>
      <c r="G36" s="114">
        <v>17</v>
      </c>
      <c r="H36" s="114">
        <v>15</v>
      </c>
      <c r="I36" s="140">
        <v>8</v>
      </c>
      <c r="J36" s="115">
        <v>9</v>
      </c>
      <c r="K36" s="116">
        <v>112.5</v>
      </c>
    </row>
    <row r="37" spans="1:11" ht="14.1" customHeight="1" x14ac:dyDescent="0.2">
      <c r="A37" s="306">
        <v>42</v>
      </c>
      <c r="B37" s="307" t="s">
        <v>256</v>
      </c>
      <c r="C37" s="308"/>
      <c r="D37" s="113" t="s">
        <v>513</v>
      </c>
      <c r="E37" s="115" t="s">
        <v>513</v>
      </c>
      <c r="F37" s="114">
        <v>0</v>
      </c>
      <c r="G37" s="114">
        <v>4</v>
      </c>
      <c r="H37" s="114">
        <v>0</v>
      </c>
      <c r="I37" s="140">
        <v>0</v>
      </c>
      <c r="J37" s="115" t="s">
        <v>513</v>
      </c>
      <c r="K37" s="116" t="s">
        <v>513</v>
      </c>
    </row>
    <row r="38" spans="1:11" ht="14.1" customHeight="1" x14ac:dyDescent="0.2">
      <c r="A38" s="306">
        <v>43</v>
      </c>
      <c r="B38" s="307" t="s">
        <v>257</v>
      </c>
      <c r="C38" s="308"/>
      <c r="D38" s="113">
        <v>0.9060022650056625</v>
      </c>
      <c r="E38" s="115">
        <v>24</v>
      </c>
      <c r="F38" s="114">
        <v>14</v>
      </c>
      <c r="G38" s="114">
        <v>20</v>
      </c>
      <c r="H38" s="114">
        <v>11</v>
      </c>
      <c r="I38" s="140">
        <v>15</v>
      </c>
      <c r="J38" s="115">
        <v>9</v>
      </c>
      <c r="K38" s="116">
        <v>60</v>
      </c>
    </row>
    <row r="39" spans="1:11" ht="14.1" customHeight="1" x14ac:dyDescent="0.2">
      <c r="A39" s="306">
        <v>51</v>
      </c>
      <c r="B39" s="307" t="s">
        <v>258</v>
      </c>
      <c r="C39" s="308"/>
      <c r="D39" s="113">
        <v>2.6802567006417517</v>
      </c>
      <c r="E39" s="115">
        <v>71</v>
      </c>
      <c r="F39" s="114">
        <v>61</v>
      </c>
      <c r="G39" s="114">
        <v>68</v>
      </c>
      <c r="H39" s="114">
        <v>48</v>
      </c>
      <c r="I39" s="140">
        <v>128</v>
      </c>
      <c r="J39" s="115">
        <v>-57</v>
      </c>
      <c r="K39" s="116">
        <v>-44.53125</v>
      </c>
    </row>
    <row r="40" spans="1:11" ht="14.1" customHeight="1" x14ac:dyDescent="0.2">
      <c r="A40" s="306" t="s">
        <v>259</v>
      </c>
      <c r="B40" s="307" t="s">
        <v>260</v>
      </c>
      <c r="C40" s="308"/>
      <c r="D40" s="113">
        <v>2.4160060400151</v>
      </c>
      <c r="E40" s="115">
        <v>64</v>
      </c>
      <c r="F40" s="114">
        <v>51</v>
      </c>
      <c r="G40" s="114">
        <v>58</v>
      </c>
      <c r="H40" s="114">
        <v>48</v>
      </c>
      <c r="I40" s="140">
        <v>120</v>
      </c>
      <c r="J40" s="115">
        <v>-56</v>
      </c>
      <c r="K40" s="116">
        <v>-46.666666666666664</v>
      </c>
    </row>
    <row r="41" spans="1:11" ht="14.1" customHeight="1" x14ac:dyDescent="0.2">
      <c r="A41" s="306"/>
      <c r="B41" s="307" t="s">
        <v>261</v>
      </c>
      <c r="C41" s="308"/>
      <c r="D41" s="113">
        <v>1.3967534918837297</v>
      </c>
      <c r="E41" s="115">
        <v>37</v>
      </c>
      <c r="F41" s="114">
        <v>27</v>
      </c>
      <c r="G41" s="114">
        <v>39</v>
      </c>
      <c r="H41" s="114">
        <v>34</v>
      </c>
      <c r="I41" s="140">
        <v>37</v>
      </c>
      <c r="J41" s="115">
        <v>0</v>
      </c>
      <c r="K41" s="116">
        <v>0</v>
      </c>
    </row>
    <row r="42" spans="1:11" ht="14.1" customHeight="1" x14ac:dyDescent="0.2">
      <c r="A42" s="306">
        <v>52</v>
      </c>
      <c r="B42" s="307" t="s">
        <v>262</v>
      </c>
      <c r="C42" s="308"/>
      <c r="D42" s="113">
        <v>3.699509248773122</v>
      </c>
      <c r="E42" s="115">
        <v>98</v>
      </c>
      <c r="F42" s="114">
        <v>67</v>
      </c>
      <c r="G42" s="114">
        <v>77</v>
      </c>
      <c r="H42" s="114">
        <v>77</v>
      </c>
      <c r="I42" s="140">
        <v>115</v>
      </c>
      <c r="J42" s="115">
        <v>-17</v>
      </c>
      <c r="K42" s="116">
        <v>-14.782608695652174</v>
      </c>
    </row>
    <row r="43" spans="1:11" ht="14.1" customHeight="1" x14ac:dyDescent="0.2">
      <c r="A43" s="306" t="s">
        <v>263</v>
      </c>
      <c r="B43" s="307" t="s">
        <v>264</v>
      </c>
      <c r="C43" s="308"/>
      <c r="D43" s="113">
        <v>3.3597583993959983</v>
      </c>
      <c r="E43" s="115">
        <v>89</v>
      </c>
      <c r="F43" s="114">
        <v>54</v>
      </c>
      <c r="G43" s="114">
        <v>70</v>
      </c>
      <c r="H43" s="114">
        <v>68</v>
      </c>
      <c r="I43" s="140">
        <v>94</v>
      </c>
      <c r="J43" s="115">
        <v>-5</v>
      </c>
      <c r="K43" s="116">
        <v>-5.3191489361702127</v>
      </c>
    </row>
    <row r="44" spans="1:11" ht="14.1" customHeight="1" x14ac:dyDescent="0.2">
      <c r="A44" s="306">
        <v>53</v>
      </c>
      <c r="B44" s="307" t="s">
        <v>265</v>
      </c>
      <c r="C44" s="308"/>
      <c r="D44" s="113">
        <v>0.22650056625141562</v>
      </c>
      <c r="E44" s="115">
        <v>6</v>
      </c>
      <c r="F44" s="114">
        <v>10</v>
      </c>
      <c r="G44" s="114">
        <v>11</v>
      </c>
      <c r="H44" s="114">
        <v>11</v>
      </c>
      <c r="I44" s="140">
        <v>6</v>
      </c>
      <c r="J44" s="115">
        <v>0</v>
      </c>
      <c r="K44" s="116">
        <v>0</v>
      </c>
    </row>
    <row r="45" spans="1:11" ht="14.1" customHeight="1" x14ac:dyDescent="0.2">
      <c r="A45" s="306" t="s">
        <v>266</v>
      </c>
      <c r="B45" s="307" t="s">
        <v>267</v>
      </c>
      <c r="C45" s="308"/>
      <c r="D45" s="113">
        <v>0.15100037750094375</v>
      </c>
      <c r="E45" s="115">
        <v>4</v>
      </c>
      <c r="F45" s="114">
        <v>8</v>
      </c>
      <c r="G45" s="114">
        <v>7</v>
      </c>
      <c r="H45" s="114">
        <v>6</v>
      </c>
      <c r="I45" s="140">
        <v>6</v>
      </c>
      <c r="J45" s="115">
        <v>-2</v>
      </c>
      <c r="K45" s="116">
        <v>-33.333333333333336</v>
      </c>
    </row>
    <row r="46" spans="1:11" ht="14.1" customHeight="1" x14ac:dyDescent="0.2">
      <c r="A46" s="306">
        <v>54</v>
      </c>
      <c r="B46" s="307" t="s">
        <v>268</v>
      </c>
      <c r="C46" s="308"/>
      <c r="D46" s="113">
        <v>3.2087580218950547</v>
      </c>
      <c r="E46" s="115">
        <v>85</v>
      </c>
      <c r="F46" s="114">
        <v>151</v>
      </c>
      <c r="G46" s="114">
        <v>147</v>
      </c>
      <c r="H46" s="114">
        <v>103</v>
      </c>
      <c r="I46" s="140">
        <v>95</v>
      </c>
      <c r="J46" s="115">
        <v>-10</v>
      </c>
      <c r="K46" s="116">
        <v>-10.526315789473685</v>
      </c>
    </row>
    <row r="47" spans="1:11" ht="14.1" customHeight="1" x14ac:dyDescent="0.2">
      <c r="A47" s="306">
        <v>61</v>
      </c>
      <c r="B47" s="307" t="s">
        <v>269</v>
      </c>
      <c r="C47" s="308"/>
      <c r="D47" s="113">
        <v>1.0947527368818422</v>
      </c>
      <c r="E47" s="115">
        <v>29</v>
      </c>
      <c r="F47" s="114">
        <v>20</v>
      </c>
      <c r="G47" s="114">
        <v>32</v>
      </c>
      <c r="H47" s="114">
        <v>23</v>
      </c>
      <c r="I47" s="140">
        <v>52</v>
      </c>
      <c r="J47" s="115">
        <v>-23</v>
      </c>
      <c r="K47" s="116">
        <v>-44.230769230769234</v>
      </c>
    </row>
    <row r="48" spans="1:11" ht="14.1" customHeight="1" x14ac:dyDescent="0.2">
      <c r="A48" s="306">
        <v>62</v>
      </c>
      <c r="B48" s="307" t="s">
        <v>270</v>
      </c>
      <c r="C48" s="308"/>
      <c r="D48" s="113">
        <v>16.496791241978105</v>
      </c>
      <c r="E48" s="115">
        <v>437</v>
      </c>
      <c r="F48" s="114">
        <v>248</v>
      </c>
      <c r="G48" s="114">
        <v>282</v>
      </c>
      <c r="H48" s="114">
        <v>225</v>
      </c>
      <c r="I48" s="140">
        <v>232</v>
      </c>
      <c r="J48" s="115">
        <v>205</v>
      </c>
      <c r="K48" s="116">
        <v>88.362068965517238</v>
      </c>
    </row>
    <row r="49" spans="1:11" ht="14.1" customHeight="1" x14ac:dyDescent="0.2">
      <c r="A49" s="306">
        <v>63</v>
      </c>
      <c r="B49" s="307" t="s">
        <v>271</v>
      </c>
      <c r="C49" s="308"/>
      <c r="D49" s="113">
        <v>5.3227633069082669</v>
      </c>
      <c r="E49" s="115">
        <v>141</v>
      </c>
      <c r="F49" s="114">
        <v>214</v>
      </c>
      <c r="G49" s="114">
        <v>171</v>
      </c>
      <c r="H49" s="114">
        <v>120</v>
      </c>
      <c r="I49" s="140">
        <v>137</v>
      </c>
      <c r="J49" s="115">
        <v>4</v>
      </c>
      <c r="K49" s="116">
        <v>2.9197080291970803</v>
      </c>
    </row>
    <row r="50" spans="1:11" ht="14.1" customHeight="1" x14ac:dyDescent="0.2">
      <c r="A50" s="306" t="s">
        <v>272</v>
      </c>
      <c r="B50" s="307" t="s">
        <v>273</v>
      </c>
      <c r="C50" s="308"/>
      <c r="D50" s="113">
        <v>1.0947527368818422</v>
      </c>
      <c r="E50" s="115">
        <v>29</v>
      </c>
      <c r="F50" s="114">
        <v>52</v>
      </c>
      <c r="G50" s="114">
        <v>36</v>
      </c>
      <c r="H50" s="114">
        <v>28</v>
      </c>
      <c r="I50" s="140">
        <v>29</v>
      </c>
      <c r="J50" s="115">
        <v>0</v>
      </c>
      <c r="K50" s="116">
        <v>0</v>
      </c>
    </row>
    <row r="51" spans="1:11" ht="14.1" customHeight="1" x14ac:dyDescent="0.2">
      <c r="A51" s="306" t="s">
        <v>274</v>
      </c>
      <c r="B51" s="307" t="s">
        <v>275</v>
      </c>
      <c r="C51" s="308"/>
      <c r="D51" s="113">
        <v>3.8882597206493017</v>
      </c>
      <c r="E51" s="115">
        <v>103</v>
      </c>
      <c r="F51" s="114">
        <v>146</v>
      </c>
      <c r="G51" s="114">
        <v>117</v>
      </c>
      <c r="H51" s="114">
        <v>83</v>
      </c>
      <c r="I51" s="140">
        <v>97</v>
      </c>
      <c r="J51" s="115">
        <v>6</v>
      </c>
      <c r="K51" s="116">
        <v>6.1855670103092786</v>
      </c>
    </row>
    <row r="52" spans="1:11" ht="14.1" customHeight="1" x14ac:dyDescent="0.2">
      <c r="A52" s="306">
        <v>71</v>
      </c>
      <c r="B52" s="307" t="s">
        <v>276</v>
      </c>
      <c r="C52" s="308"/>
      <c r="D52" s="113">
        <v>6.5685164212910534</v>
      </c>
      <c r="E52" s="115">
        <v>174</v>
      </c>
      <c r="F52" s="114">
        <v>116</v>
      </c>
      <c r="G52" s="114">
        <v>129</v>
      </c>
      <c r="H52" s="114">
        <v>114</v>
      </c>
      <c r="I52" s="140">
        <v>171</v>
      </c>
      <c r="J52" s="115">
        <v>3</v>
      </c>
      <c r="K52" s="116">
        <v>1.7543859649122806</v>
      </c>
    </row>
    <row r="53" spans="1:11" ht="14.1" customHeight="1" x14ac:dyDescent="0.2">
      <c r="A53" s="306" t="s">
        <v>277</v>
      </c>
      <c r="B53" s="307" t="s">
        <v>278</v>
      </c>
      <c r="C53" s="308"/>
      <c r="D53" s="113">
        <v>1.6232540581351453</v>
      </c>
      <c r="E53" s="115">
        <v>43</v>
      </c>
      <c r="F53" s="114">
        <v>26</v>
      </c>
      <c r="G53" s="114">
        <v>24</v>
      </c>
      <c r="H53" s="114">
        <v>37</v>
      </c>
      <c r="I53" s="140">
        <v>40</v>
      </c>
      <c r="J53" s="115">
        <v>3</v>
      </c>
      <c r="K53" s="116">
        <v>7.5</v>
      </c>
    </row>
    <row r="54" spans="1:11" ht="14.1" customHeight="1" x14ac:dyDescent="0.2">
      <c r="A54" s="306" t="s">
        <v>279</v>
      </c>
      <c r="B54" s="307" t="s">
        <v>280</v>
      </c>
      <c r="C54" s="308"/>
      <c r="D54" s="113">
        <v>4.3035107587768966</v>
      </c>
      <c r="E54" s="115">
        <v>114</v>
      </c>
      <c r="F54" s="114">
        <v>82</v>
      </c>
      <c r="G54" s="114">
        <v>89</v>
      </c>
      <c r="H54" s="114">
        <v>70</v>
      </c>
      <c r="I54" s="140">
        <v>122</v>
      </c>
      <c r="J54" s="115">
        <v>-8</v>
      </c>
      <c r="K54" s="116">
        <v>-6.557377049180328</v>
      </c>
    </row>
    <row r="55" spans="1:11" ht="14.1" customHeight="1" x14ac:dyDescent="0.2">
      <c r="A55" s="306">
        <v>72</v>
      </c>
      <c r="B55" s="307" t="s">
        <v>281</v>
      </c>
      <c r="C55" s="308"/>
      <c r="D55" s="113">
        <v>1.3967534918837297</v>
      </c>
      <c r="E55" s="115">
        <v>37</v>
      </c>
      <c r="F55" s="114">
        <v>22</v>
      </c>
      <c r="G55" s="114">
        <v>38</v>
      </c>
      <c r="H55" s="114">
        <v>26</v>
      </c>
      <c r="I55" s="140">
        <v>29</v>
      </c>
      <c r="J55" s="115">
        <v>8</v>
      </c>
      <c r="K55" s="116">
        <v>27.586206896551722</v>
      </c>
    </row>
    <row r="56" spans="1:11" ht="14.1" customHeight="1" x14ac:dyDescent="0.2">
      <c r="A56" s="306" t="s">
        <v>282</v>
      </c>
      <c r="B56" s="307" t="s">
        <v>283</v>
      </c>
      <c r="C56" s="308"/>
      <c r="D56" s="113">
        <v>0.67950169875424693</v>
      </c>
      <c r="E56" s="115">
        <v>18</v>
      </c>
      <c r="F56" s="114">
        <v>11</v>
      </c>
      <c r="G56" s="114">
        <v>18</v>
      </c>
      <c r="H56" s="114">
        <v>15</v>
      </c>
      <c r="I56" s="140">
        <v>8</v>
      </c>
      <c r="J56" s="115">
        <v>10</v>
      </c>
      <c r="K56" s="116">
        <v>125</v>
      </c>
    </row>
    <row r="57" spans="1:11" ht="14.1" customHeight="1" x14ac:dyDescent="0.2">
      <c r="A57" s="306" t="s">
        <v>284</v>
      </c>
      <c r="B57" s="307" t="s">
        <v>285</v>
      </c>
      <c r="C57" s="308"/>
      <c r="D57" s="113">
        <v>0.41525103812759534</v>
      </c>
      <c r="E57" s="115">
        <v>11</v>
      </c>
      <c r="F57" s="114">
        <v>4</v>
      </c>
      <c r="G57" s="114">
        <v>10</v>
      </c>
      <c r="H57" s="114">
        <v>6</v>
      </c>
      <c r="I57" s="140">
        <v>7</v>
      </c>
      <c r="J57" s="115">
        <v>4</v>
      </c>
      <c r="K57" s="116">
        <v>57.142857142857146</v>
      </c>
    </row>
    <row r="58" spans="1:11" ht="14.1" customHeight="1" x14ac:dyDescent="0.2">
      <c r="A58" s="306">
        <v>73</v>
      </c>
      <c r="B58" s="307" t="s">
        <v>286</v>
      </c>
      <c r="C58" s="308"/>
      <c r="D58" s="113">
        <v>1.5477538693846735</v>
      </c>
      <c r="E58" s="115">
        <v>41</v>
      </c>
      <c r="F58" s="114">
        <v>26</v>
      </c>
      <c r="G58" s="114">
        <v>41</v>
      </c>
      <c r="H58" s="114">
        <v>34</v>
      </c>
      <c r="I58" s="140">
        <v>22</v>
      </c>
      <c r="J58" s="115">
        <v>19</v>
      </c>
      <c r="K58" s="116">
        <v>86.36363636363636</v>
      </c>
    </row>
    <row r="59" spans="1:11" ht="14.1" customHeight="1" x14ac:dyDescent="0.2">
      <c r="A59" s="306" t="s">
        <v>287</v>
      </c>
      <c r="B59" s="307" t="s">
        <v>288</v>
      </c>
      <c r="C59" s="308"/>
      <c r="D59" s="113">
        <v>1.3590033975084939</v>
      </c>
      <c r="E59" s="115">
        <v>36</v>
      </c>
      <c r="F59" s="114">
        <v>25</v>
      </c>
      <c r="G59" s="114">
        <v>39</v>
      </c>
      <c r="H59" s="114">
        <v>24</v>
      </c>
      <c r="I59" s="140">
        <v>19</v>
      </c>
      <c r="J59" s="115">
        <v>17</v>
      </c>
      <c r="K59" s="116">
        <v>89.473684210526315</v>
      </c>
    </row>
    <row r="60" spans="1:11" ht="14.1" customHeight="1" x14ac:dyDescent="0.2">
      <c r="A60" s="306">
        <v>81</v>
      </c>
      <c r="B60" s="307" t="s">
        <v>289</v>
      </c>
      <c r="C60" s="308"/>
      <c r="D60" s="113">
        <v>7.7387693469233669</v>
      </c>
      <c r="E60" s="115">
        <v>205</v>
      </c>
      <c r="F60" s="114">
        <v>143</v>
      </c>
      <c r="G60" s="114">
        <v>223</v>
      </c>
      <c r="H60" s="114">
        <v>162</v>
      </c>
      <c r="I60" s="140">
        <v>150</v>
      </c>
      <c r="J60" s="115">
        <v>55</v>
      </c>
      <c r="K60" s="116">
        <v>36.666666666666664</v>
      </c>
    </row>
    <row r="61" spans="1:11" ht="14.1" customHeight="1" x14ac:dyDescent="0.2">
      <c r="A61" s="306" t="s">
        <v>290</v>
      </c>
      <c r="B61" s="307" t="s">
        <v>291</v>
      </c>
      <c r="C61" s="308"/>
      <c r="D61" s="113">
        <v>2.7557568893922233</v>
      </c>
      <c r="E61" s="115">
        <v>73</v>
      </c>
      <c r="F61" s="114">
        <v>40</v>
      </c>
      <c r="G61" s="114">
        <v>84</v>
      </c>
      <c r="H61" s="114">
        <v>58</v>
      </c>
      <c r="I61" s="140">
        <v>59</v>
      </c>
      <c r="J61" s="115">
        <v>14</v>
      </c>
      <c r="K61" s="116">
        <v>23.728813559322035</v>
      </c>
    </row>
    <row r="62" spans="1:11" ht="14.1" customHeight="1" x14ac:dyDescent="0.2">
      <c r="A62" s="306" t="s">
        <v>292</v>
      </c>
      <c r="B62" s="307" t="s">
        <v>293</v>
      </c>
      <c r="C62" s="308"/>
      <c r="D62" s="113">
        <v>1.5855039637599093</v>
      </c>
      <c r="E62" s="115">
        <v>42</v>
      </c>
      <c r="F62" s="114">
        <v>49</v>
      </c>
      <c r="G62" s="114">
        <v>72</v>
      </c>
      <c r="H62" s="114">
        <v>53</v>
      </c>
      <c r="I62" s="140">
        <v>24</v>
      </c>
      <c r="J62" s="115">
        <v>18</v>
      </c>
      <c r="K62" s="116">
        <v>75</v>
      </c>
    </row>
    <row r="63" spans="1:11" ht="14.1" customHeight="1" x14ac:dyDescent="0.2">
      <c r="A63" s="306"/>
      <c r="B63" s="307" t="s">
        <v>294</v>
      </c>
      <c r="C63" s="308"/>
      <c r="D63" s="113">
        <v>1.3967534918837297</v>
      </c>
      <c r="E63" s="115">
        <v>37</v>
      </c>
      <c r="F63" s="114">
        <v>32</v>
      </c>
      <c r="G63" s="114">
        <v>65</v>
      </c>
      <c r="H63" s="114">
        <v>39</v>
      </c>
      <c r="I63" s="140">
        <v>23</v>
      </c>
      <c r="J63" s="115">
        <v>14</v>
      </c>
      <c r="K63" s="116">
        <v>60.869565217391305</v>
      </c>
    </row>
    <row r="64" spans="1:11" ht="14.1" customHeight="1" x14ac:dyDescent="0.2">
      <c r="A64" s="306" t="s">
        <v>295</v>
      </c>
      <c r="B64" s="307" t="s">
        <v>296</v>
      </c>
      <c r="C64" s="308"/>
      <c r="D64" s="113">
        <v>1.4722536806342015</v>
      </c>
      <c r="E64" s="115">
        <v>39</v>
      </c>
      <c r="F64" s="114">
        <v>14</v>
      </c>
      <c r="G64" s="114">
        <v>33</v>
      </c>
      <c r="H64" s="114">
        <v>10</v>
      </c>
      <c r="I64" s="140">
        <v>23</v>
      </c>
      <c r="J64" s="115">
        <v>16</v>
      </c>
      <c r="K64" s="116">
        <v>69.565217391304344</v>
      </c>
    </row>
    <row r="65" spans="1:11" ht="14.1" customHeight="1" x14ac:dyDescent="0.2">
      <c r="A65" s="306" t="s">
        <v>297</v>
      </c>
      <c r="B65" s="307" t="s">
        <v>298</v>
      </c>
      <c r="C65" s="308"/>
      <c r="D65" s="113">
        <v>0.83050207625519068</v>
      </c>
      <c r="E65" s="115">
        <v>22</v>
      </c>
      <c r="F65" s="114">
        <v>17</v>
      </c>
      <c r="G65" s="114">
        <v>14</v>
      </c>
      <c r="H65" s="114">
        <v>18</v>
      </c>
      <c r="I65" s="140">
        <v>22</v>
      </c>
      <c r="J65" s="115">
        <v>0</v>
      </c>
      <c r="K65" s="116">
        <v>0</v>
      </c>
    </row>
    <row r="66" spans="1:11" ht="14.1" customHeight="1" x14ac:dyDescent="0.2">
      <c r="A66" s="306">
        <v>82</v>
      </c>
      <c r="B66" s="307" t="s">
        <v>299</v>
      </c>
      <c r="C66" s="308"/>
      <c r="D66" s="113">
        <v>3.586258965647414</v>
      </c>
      <c r="E66" s="115">
        <v>95</v>
      </c>
      <c r="F66" s="114">
        <v>111</v>
      </c>
      <c r="G66" s="114">
        <v>97</v>
      </c>
      <c r="H66" s="114">
        <v>109</v>
      </c>
      <c r="I66" s="140">
        <v>119</v>
      </c>
      <c r="J66" s="115">
        <v>-24</v>
      </c>
      <c r="K66" s="116">
        <v>-20.168067226890756</v>
      </c>
    </row>
    <row r="67" spans="1:11" ht="14.1" customHeight="1" x14ac:dyDescent="0.2">
      <c r="A67" s="306" t="s">
        <v>300</v>
      </c>
      <c r="B67" s="307" t="s">
        <v>301</v>
      </c>
      <c r="C67" s="308"/>
      <c r="D67" s="113">
        <v>2.5670064175160436</v>
      </c>
      <c r="E67" s="115">
        <v>68</v>
      </c>
      <c r="F67" s="114">
        <v>83</v>
      </c>
      <c r="G67" s="114">
        <v>66</v>
      </c>
      <c r="H67" s="114">
        <v>86</v>
      </c>
      <c r="I67" s="140">
        <v>58</v>
      </c>
      <c r="J67" s="115">
        <v>10</v>
      </c>
      <c r="K67" s="116">
        <v>17.241379310344829</v>
      </c>
    </row>
    <row r="68" spans="1:11" ht="14.1" customHeight="1" x14ac:dyDescent="0.2">
      <c r="A68" s="306" t="s">
        <v>302</v>
      </c>
      <c r="B68" s="307" t="s">
        <v>303</v>
      </c>
      <c r="C68" s="308"/>
      <c r="D68" s="113">
        <v>0.52850132125330318</v>
      </c>
      <c r="E68" s="115">
        <v>14</v>
      </c>
      <c r="F68" s="114">
        <v>17</v>
      </c>
      <c r="G68" s="114">
        <v>17</v>
      </c>
      <c r="H68" s="114">
        <v>15</v>
      </c>
      <c r="I68" s="140">
        <v>42</v>
      </c>
      <c r="J68" s="115">
        <v>-28</v>
      </c>
      <c r="K68" s="116">
        <v>-66.666666666666671</v>
      </c>
    </row>
    <row r="69" spans="1:11" ht="14.1" customHeight="1" x14ac:dyDescent="0.2">
      <c r="A69" s="306">
        <v>83</v>
      </c>
      <c r="B69" s="307" t="s">
        <v>304</v>
      </c>
      <c r="C69" s="308"/>
      <c r="D69" s="113">
        <v>5.1340128350320873</v>
      </c>
      <c r="E69" s="115">
        <v>136</v>
      </c>
      <c r="F69" s="114">
        <v>92</v>
      </c>
      <c r="G69" s="114">
        <v>205</v>
      </c>
      <c r="H69" s="114">
        <v>108</v>
      </c>
      <c r="I69" s="140">
        <v>202</v>
      </c>
      <c r="J69" s="115">
        <v>-66</v>
      </c>
      <c r="K69" s="116">
        <v>-32.67326732673267</v>
      </c>
    </row>
    <row r="70" spans="1:11" ht="14.1" customHeight="1" x14ac:dyDescent="0.2">
      <c r="A70" s="306" t="s">
        <v>305</v>
      </c>
      <c r="B70" s="307" t="s">
        <v>306</v>
      </c>
      <c r="C70" s="308"/>
      <c r="D70" s="113">
        <v>4.3412608531521331</v>
      </c>
      <c r="E70" s="115">
        <v>115</v>
      </c>
      <c r="F70" s="114">
        <v>76</v>
      </c>
      <c r="G70" s="114">
        <v>180</v>
      </c>
      <c r="H70" s="114">
        <v>90</v>
      </c>
      <c r="I70" s="140">
        <v>181</v>
      </c>
      <c r="J70" s="115">
        <v>-66</v>
      </c>
      <c r="K70" s="116">
        <v>-36.464088397790057</v>
      </c>
    </row>
    <row r="71" spans="1:11" ht="14.1" customHeight="1" x14ac:dyDescent="0.2">
      <c r="A71" s="306"/>
      <c r="B71" s="307" t="s">
        <v>307</v>
      </c>
      <c r="C71" s="308"/>
      <c r="D71" s="113">
        <v>2.6425066062665157</v>
      </c>
      <c r="E71" s="115">
        <v>70</v>
      </c>
      <c r="F71" s="114">
        <v>37</v>
      </c>
      <c r="G71" s="114">
        <v>131</v>
      </c>
      <c r="H71" s="114">
        <v>54</v>
      </c>
      <c r="I71" s="140">
        <v>123</v>
      </c>
      <c r="J71" s="115">
        <v>-53</v>
      </c>
      <c r="K71" s="116">
        <v>-43.08943089430894</v>
      </c>
    </row>
    <row r="72" spans="1:11" ht="14.1" customHeight="1" x14ac:dyDescent="0.2">
      <c r="A72" s="306">
        <v>84</v>
      </c>
      <c r="B72" s="307" t="s">
        <v>308</v>
      </c>
      <c r="C72" s="308"/>
      <c r="D72" s="113">
        <v>2.0385050962627407</v>
      </c>
      <c r="E72" s="115">
        <v>54</v>
      </c>
      <c r="F72" s="114">
        <v>15</v>
      </c>
      <c r="G72" s="114">
        <v>71</v>
      </c>
      <c r="H72" s="114">
        <v>37</v>
      </c>
      <c r="I72" s="140">
        <v>50</v>
      </c>
      <c r="J72" s="115">
        <v>4</v>
      </c>
      <c r="K72" s="116">
        <v>8</v>
      </c>
    </row>
    <row r="73" spans="1:11" ht="14.1" customHeight="1" x14ac:dyDescent="0.2">
      <c r="A73" s="306" t="s">
        <v>309</v>
      </c>
      <c r="B73" s="307" t="s">
        <v>310</v>
      </c>
      <c r="C73" s="308"/>
      <c r="D73" s="113">
        <v>1.4722536806342015</v>
      </c>
      <c r="E73" s="115">
        <v>39</v>
      </c>
      <c r="F73" s="114">
        <v>10</v>
      </c>
      <c r="G73" s="114">
        <v>47</v>
      </c>
      <c r="H73" s="114">
        <v>25</v>
      </c>
      <c r="I73" s="140">
        <v>34</v>
      </c>
      <c r="J73" s="115">
        <v>5</v>
      </c>
      <c r="K73" s="116">
        <v>14.705882352941176</v>
      </c>
    </row>
    <row r="74" spans="1:11" ht="14.1" customHeight="1" x14ac:dyDescent="0.2">
      <c r="A74" s="306" t="s">
        <v>311</v>
      </c>
      <c r="B74" s="307" t="s">
        <v>312</v>
      </c>
      <c r="C74" s="308"/>
      <c r="D74" s="113">
        <v>0.3020007550018875</v>
      </c>
      <c r="E74" s="115">
        <v>8</v>
      </c>
      <c r="F74" s="114" t="s">
        <v>513</v>
      </c>
      <c r="G74" s="114">
        <v>7</v>
      </c>
      <c r="H74" s="114">
        <v>5</v>
      </c>
      <c r="I74" s="140">
        <v>6</v>
      </c>
      <c r="J74" s="115">
        <v>2</v>
      </c>
      <c r="K74" s="116">
        <v>33.333333333333336</v>
      </c>
    </row>
    <row r="75" spans="1:11" ht="14.1" customHeight="1" x14ac:dyDescent="0.2">
      <c r="A75" s="306" t="s">
        <v>313</v>
      </c>
      <c r="B75" s="307" t="s">
        <v>314</v>
      </c>
      <c r="C75" s="308"/>
      <c r="D75" s="113">
        <v>0</v>
      </c>
      <c r="E75" s="115">
        <v>0</v>
      </c>
      <c r="F75" s="114" t="s">
        <v>513</v>
      </c>
      <c r="G75" s="114" t="s">
        <v>513</v>
      </c>
      <c r="H75" s="114" t="s">
        <v>513</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v>3</v>
      </c>
      <c r="J76" s="115" t="s">
        <v>513</v>
      </c>
      <c r="K76" s="116" t="s">
        <v>513</v>
      </c>
    </row>
    <row r="77" spans="1:11" ht="14.1" customHeight="1" x14ac:dyDescent="0.2">
      <c r="A77" s="306">
        <v>92</v>
      </c>
      <c r="B77" s="307" t="s">
        <v>316</v>
      </c>
      <c r="C77" s="308"/>
      <c r="D77" s="113">
        <v>0.37750094375235937</v>
      </c>
      <c r="E77" s="115">
        <v>10</v>
      </c>
      <c r="F77" s="114">
        <v>7</v>
      </c>
      <c r="G77" s="114" t="s">
        <v>513</v>
      </c>
      <c r="H77" s="114">
        <v>6</v>
      </c>
      <c r="I77" s="140">
        <v>3</v>
      </c>
      <c r="J77" s="115">
        <v>7</v>
      </c>
      <c r="K77" s="116">
        <v>233.33333333333334</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0.22650056625141562</v>
      </c>
      <c r="E79" s="115">
        <v>6</v>
      </c>
      <c r="F79" s="114">
        <v>7</v>
      </c>
      <c r="G79" s="114">
        <v>3</v>
      </c>
      <c r="H79" s="114">
        <v>4</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0.33975084937712347</v>
      </c>
      <c r="E81" s="143">
        <v>9</v>
      </c>
      <c r="F81" s="144">
        <v>7</v>
      </c>
      <c r="G81" s="144">
        <v>8</v>
      </c>
      <c r="H81" s="144">
        <v>3</v>
      </c>
      <c r="I81" s="145">
        <v>14</v>
      </c>
      <c r="J81" s="143">
        <v>-5</v>
      </c>
      <c r="K81" s="146">
        <v>-35.714285714285715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5" t="s">
        <v>371</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68" t="s">
        <v>372</v>
      </c>
      <c r="B3" s="569"/>
      <c r="C3" s="569"/>
      <c r="D3" s="569"/>
      <c r="E3" s="569"/>
      <c r="F3" s="569"/>
      <c r="G3" s="569"/>
      <c r="H3" s="569"/>
      <c r="I3" s="569"/>
      <c r="J3" s="569"/>
      <c r="K3" s="569"/>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2" t="s">
        <v>374</v>
      </c>
      <c r="B5" s="662"/>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0" t="s">
        <v>375</v>
      </c>
      <c r="B7" s="663" t="s">
        <v>376</v>
      </c>
      <c r="C7" s="663"/>
      <c r="D7" s="663"/>
      <c r="E7" s="663"/>
      <c r="F7" s="663"/>
      <c r="G7" s="663"/>
      <c r="H7" s="664"/>
      <c r="I7" s="663" t="s">
        <v>377</v>
      </c>
      <c r="J7" s="663"/>
      <c r="K7" s="664"/>
      <c r="L7" s="659" t="s">
        <v>378</v>
      </c>
      <c r="M7" s="660"/>
    </row>
    <row r="8" spans="1:13" ht="23.85" customHeight="1" x14ac:dyDescent="0.2">
      <c r="A8" s="581"/>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2"/>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23000</v>
      </c>
      <c r="C10" s="114">
        <v>11626</v>
      </c>
      <c r="D10" s="114">
        <v>11374</v>
      </c>
      <c r="E10" s="114">
        <v>16314</v>
      </c>
      <c r="F10" s="114">
        <v>6196</v>
      </c>
      <c r="G10" s="114">
        <v>3042</v>
      </c>
      <c r="H10" s="114">
        <v>5862</v>
      </c>
      <c r="I10" s="115">
        <v>9197</v>
      </c>
      <c r="J10" s="114">
        <v>7034</v>
      </c>
      <c r="K10" s="114">
        <v>2163</v>
      </c>
      <c r="L10" s="423">
        <v>1819</v>
      </c>
      <c r="M10" s="424">
        <v>1926</v>
      </c>
    </row>
    <row r="11" spans="1:13" ht="11.1" customHeight="1" x14ac:dyDescent="0.2">
      <c r="A11" s="422" t="s">
        <v>387</v>
      </c>
      <c r="B11" s="115">
        <v>23547</v>
      </c>
      <c r="C11" s="114">
        <v>11977</v>
      </c>
      <c r="D11" s="114">
        <v>11570</v>
      </c>
      <c r="E11" s="114">
        <v>16734</v>
      </c>
      <c r="F11" s="114">
        <v>6320</v>
      </c>
      <c r="G11" s="114">
        <v>3008</v>
      </c>
      <c r="H11" s="114">
        <v>6085</v>
      </c>
      <c r="I11" s="115">
        <v>9701</v>
      </c>
      <c r="J11" s="114">
        <v>7399</v>
      </c>
      <c r="K11" s="114">
        <v>2302</v>
      </c>
      <c r="L11" s="423">
        <v>2138</v>
      </c>
      <c r="M11" s="424">
        <v>1570</v>
      </c>
    </row>
    <row r="12" spans="1:13" ht="11.1" customHeight="1" x14ac:dyDescent="0.2">
      <c r="A12" s="422" t="s">
        <v>388</v>
      </c>
      <c r="B12" s="115">
        <v>24074</v>
      </c>
      <c r="C12" s="114">
        <v>12309</v>
      </c>
      <c r="D12" s="114">
        <v>11765</v>
      </c>
      <c r="E12" s="114">
        <v>17187</v>
      </c>
      <c r="F12" s="114">
        <v>6392</v>
      </c>
      <c r="G12" s="114">
        <v>3331</v>
      </c>
      <c r="H12" s="114">
        <v>6216</v>
      </c>
      <c r="I12" s="115">
        <v>9649</v>
      </c>
      <c r="J12" s="114">
        <v>7247</v>
      </c>
      <c r="K12" s="114">
        <v>2402</v>
      </c>
      <c r="L12" s="423">
        <v>2801</v>
      </c>
      <c r="M12" s="424">
        <v>2341</v>
      </c>
    </row>
    <row r="13" spans="1:13" s="110" customFormat="1" ht="11.1" customHeight="1" x14ac:dyDescent="0.2">
      <c r="A13" s="422" t="s">
        <v>389</v>
      </c>
      <c r="B13" s="115">
        <v>23466</v>
      </c>
      <c r="C13" s="114">
        <v>11927</v>
      </c>
      <c r="D13" s="114">
        <v>11539</v>
      </c>
      <c r="E13" s="114">
        <v>16613</v>
      </c>
      <c r="F13" s="114">
        <v>6362</v>
      </c>
      <c r="G13" s="114">
        <v>3151</v>
      </c>
      <c r="H13" s="114">
        <v>6162</v>
      </c>
      <c r="I13" s="115">
        <v>9480</v>
      </c>
      <c r="J13" s="114">
        <v>7145</v>
      </c>
      <c r="K13" s="114">
        <v>2335</v>
      </c>
      <c r="L13" s="423">
        <v>1360</v>
      </c>
      <c r="M13" s="424">
        <v>2009</v>
      </c>
    </row>
    <row r="14" spans="1:13" ht="15" customHeight="1" x14ac:dyDescent="0.2">
      <c r="A14" s="422" t="s">
        <v>390</v>
      </c>
      <c r="B14" s="115">
        <v>23480</v>
      </c>
      <c r="C14" s="114">
        <v>11911</v>
      </c>
      <c r="D14" s="114">
        <v>11569</v>
      </c>
      <c r="E14" s="114">
        <v>15964</v>
      </c>
      <c r="F14" s="114">
        <v>7059</v>
      </c>
      <c r="G14" s="114">
        <v>2988</v>
      </c>
      <c r="H14" s="114">
        <v>6298</v>
      </c>
      <c r="I14" s="115">
        <v>9517</v>
      </c>
      <c r="J14" s="114">
        <v>7125</v>
      </c>
      <c r="K14" s="114">
        <v>2392</v>
      </c>
      <c r="L14" s="423">
        <v>1957</v>
      </c>
      <c r="M14" s="424">
        <v>2034</v>
      </c>
    </row>
    <row r="15" spans="1:13" ht="11.1" customHeight="1" x14ac:dyDescent="0.2">
      <c r="A15" s="422" t="s">
        <v>387</v>
      </c>
      <c r="B15" s="115">
        <v>23983</v>
      </c>
      <c r="C15" s="114">
        <v>12222</v>
      </c>
      <c r="D15" s="114">
        <v>11761</v>
      </c>
      <c r="E15" s="114">
        <v>16141</v>
      </c>
      <c r="F15" s="114">
        <v>7395</v>
      </c>
      <c r="G15" s="114">
        <v>2888</v>
      </c>
      <c r="H15" s="114">
        <v>6533</v>
      </c>
      <c r="I15" s="115">
        <v>10034</v>
      </c>
      <c r="J15" s="114">
        <v>7433</v>
      </c>
      <c r="K15" s="114">
        <v>2601</v>
      </c>
      <c r="L15" s="423">
        <v>2093</v>
      </c>
      <c r="M15" s="424">
        <v>1564</v>
      </c>
    </row>
    <row r="16" spans="1:13" ht="11.1" customHeight="1" x14ac:dyDescent="0.2">
      <c r="A16" s="422" t="s">
        <v>388</v>
      </c>
      <c r="B16" s="115">
        <v>24575</v>
      </c>
      <c r="C16" s="114">
        <v>12583</v>
      </c>
      <c r="D16" s="114">
        <v>11992</v>
      </c>
      <c r="E16" s="114">
        <v>16939</v>
      </c>
      <c r="F16" s="114">
        <v>7509</v>
      </c>
      <c r="G16" s="114">
        <v>3319</v>
      </c>
      <c r="H16" s="114">
        <v>6660</v>
      </c>
      <c r="I16" s="115">
        <v>10073</v>
      </c>
      <c r="J16" s="114">
        <v>7416</v>
      </c>
      <c r="K16" s="114">
        <v>2657</v>
      </c>
      <c r="L16" s="423">
        <v>2808</v>
      </c>
      <c r="M16" s="424">
        <v>2254</v>
      </c>
    </row>
    <row r="17" spans="1:13" s="110" customFormat="1" ht="11.1" customHeight="1" x14ac:dyDescent="0.2">
      <c r="A17" s="422" t="s">
        <v>389</v>
      </c>
      <c r="B17" s="115">
        <v>23978</v>
      </c>
      <c r="C17" s="114">
        <v>12193</v>
      </c>
      <c r="D17" s="114">
        <v>11785</v>
      </c>
      <c r="E17" s="114">
        <v>16595</v>
      </c>
      <c r="F17" s="114">
        <v>7356</v>
      </c>
      <c r="G17" s="114">
        <v>3147</v>
      </c>
      <c r="H17" s="114">
        <v>6579</v>
      </c>
      <c r="I17" s="115">
        <v>9718</v>
      </c>
      <c r="J17" s="114">
        <v>7122</v>
      </c>
      <c r="K17" s="114">
        <v>2596</v>
      </c>
      <c r="L17" s="423">
        <v>1407</v>
      </c>
      <c r="M17" s="424">
        <v>1939</v>
      </c>
    </row>
    <row r="18" spans="1:13" ht="15" customHeight="1" x14ac:dyDescent="0.2">
      <c r="A18" s="422" t="s">
        <v>391</v>
      </c>
      <c r="B18" s="115">
        <v>24043</v>
      </c>
      <c r="C18" s="114">
        <v>12173</v>
      </c>
      <c r="D18" s="114">
        <v>11870</v>
      </c>
      <c r="E18" s="114">
        <v>16413</v>
      </c>
      <c r="F18" s="114">
        <v>7557</v>
      </c>
      <c r="G18" s="114">
        <v>3049</v>
      </c>
      <c r="H18" s="114">
        <v>6731</v>
      </c>
      <c r="I18" s="115">
        <v>9618</v>
      </c>
      <c r="J18" s="114">
        <v>7011</v>
      </c>
      <c r="K18" s="114">
        <v>2607</v>
      </c>
      <c r="L18" s="423">
        <v>2088</v>
      </c>
      <c r="M18" s="424">
        <v>2036</v>
      </c>
    </row>
    <row r="19" spans="1:13" ht="11.1" customHeight="1" x14ac:dyDescent="0.2">
      <c r="A19" s="422" t="s">
        <v>387</v>
      </c>
      <c r="B19" s="115">
        <v>24412</v>
      </c>
      <c r="C19" s="114">
        <v>12400</v>
      </c>
      <c r="D19" s="114">
        <v>12012</v>
      </c>
      <c r="E19" s="114">
        <v>16529</v>
      </c>
      <c r="F19" s="114">
        <v>7815</v>
      </c>
      <c r="G19" s="114">
        <v>2996</v>
      </c>
      <c r="H19" s="114">
        <v>6945</v>
      </c>
      <c r="I19" s="115">
        <v>10084</v>
      </c>
      <c r="J19" s="114">
        <v>7278</v>
      </c>
      <c r="K19" s="114">
        <v>2806</v>
      </c>
      <c r="L19" s="423">
        <v>2037</v>
      </c>
      <c r="M19" s="424">
        <v>1734</v>
      </c>
    </row>
    <row r="20" spans="1:13" ht="11.1" customHeight="1" x14ac:dyDescent="0.2">
      <c r="A20" s="422" t="s">
        <v>388</v>
      </c>
      <c r="B20" s="115">
        <v>25017</v>
      </c>
      <c r="C20" s="114">
        <v>12730</v>
      </c>
      <c r="D20" s="114">
        <v>12287</v>
      </c>
      <c r="E20" s="114">
        <v>17006</v>
      </c>
      <c r="F20" s="114">
        <v>7966</v>
      </c>
      <c r="G20" s="114">
        <v>3354</v>
      </c>
      <c r="H20" s="114">
        <v>7079</v>
      </c>
      <c r="I20" s="115">
        <v>10050</v>
      </c>
      <c r="J20" s="114">
        <v>7179</v>
      </c>
      <c r="K20" s="114">
        <v>2871</v>
      </c>
      <c r="L20" s="423">
        <v>2556</v>
      </c>
      <c r="M20" s="424">
        <v>2063</v>
      </c>
    </row>
    <row r="21" spans="1:13" s="110" customFormat="1" ht="11.1" customHeight="1" x14ac:dyDescent="0.2">
      <c r="A21" s="422" t="s">
        <v>389</v>
      </c>
      <c r="B21" s="115">
        <v>24405</v>
      </c>
      <c r="C21" s="114">
        <v>12342</v>
      </c>
      <c r="D21" s="114">
        <v>12063</v>
      </c>
      <c r="E21" s="114">
        <v>16549</v>
      </c>
      <c r="F21" s="114">
        <v>7830</v>
      </c>
      <c r="G21" s="114">
        <v>3170</v>
      </c>
      <c r="H21" s="114">
        <v>6993</v>
      </c>
      <c r="I21" s="115">
        <v>9688</v>
      </c>
      <c r="J21" s="114">
        <v>7009</v>
      </c>
      <c r="K21" s="114">
        <v>2679</v>
      </c>
      <c r="L21" s="423">
        <v>1341</v>
      </c>
      <c r="M21" s="424">
        <v>2016</v>
      </c>
    </row>
    <row r="22" spans="1:13" ht="15" customHeight="1" x14ac:dyDescent="0.2">
      <c r="A22" s="422" t="s">
        <v>392</v>
      </c>
      <c r="B22" s="115">
        <v>24144</v>
      </c>
      <c r="C22" s="114">
        <v>12173</v>
      </c>
      <c r="D22" s="114">
        <v>11971</v>
      </c>
      <c r="E22" s="114">
        <v>16241</v>
      </c>
      <c r="F22" s="114">
        <v>7834</v>
      </c>
      <c r="G22" s="114">
        <v>2964</v>
      </c>
      <c r="H22" s="114">
        <v>7052</v>
      </c>
      <c r="I22" s="115">
        <v>9639</v>
      </c>
      <c r="J22" s="114">
        <v>7004</v>
      </c>
      <c r="K22" s="114">
        <v>2635</v>
      </c>
      <c r="L22" s="423">
        <v>1948</v>
      </c>
      <c r="M22" s="424">
        <v>2216</v>
      </c>
    </row>
    <row r="23" spans="1:13" ht="11.1" customHeight="1" x14ac:dyDescent="0.2">
      <c r="A23" s="422" t="s">
        <v>387</v>
      </c>
      <c r="B23" s="115">
        <v>24598</v>
      </c>
      <c r="C23" s="114">
        <v>12480</v>
      </c>
      <c r="D23" s="114">
        <v>12118</v>
      </c>
      <c r="E23" s="114">
        <v>16427</v>
      </c>
      <c r="F23" s="114">
        <v>8080</v>
      </c>
      <c r="G23" s="114">
        <v>2922</v>
      </c>
      <c r="H23" s="114">
        <v>7258</v>
      </c>
      <c r="I23" s="115">
        <v>10337</v>
      </c>
      <c r="J23" s="114">
        <v>7430</v>
      </c>
      <c r="K23" s="114">
        <v>2907</v>
      </c>
      <c r="L23" s="423">
        <v>2092</v>
      </c>
      <c r="M23" s="424">
        <v>1669</v>
      </c>
    </row>
    <row r="24" spans="1:13" ht="11.1" customHeight="1" x14ac:dyDescent="0.2">
      <c r="A24" s="422" t="s">
        <v>388</v>
      </c>
      <c r="B24" s="115">
        <v>25042</v>
      </c>
      <c r="C24" s="114">
        <v>12684</v>
      </c>
      <c r="D24" s="114">
        <v>12358</v>
      </c>
      <c r="E24" s="114">
        <v>16326</v>
      </c>
      <c r="F24" s="114">
        <v>8181</v>
      </c>
      <c r="G24" s="114">
        <v>3220</v>
      </c>
      <c r="H24" s="114">
        <v>7358</v>
      </c>
      <c r="I24" s="115">
        <v>10380</v>
      </c>
      <c r="J24" s="114">
        <v>7360</v>
      </c>
      <c r="K24" s="114">
        <v>3020</v>
      </c>
      <c r="L24" s="423">
        <v>2789</v>
      </c>
      <c r="M24" s="424">
        <v>2458</v>
      </c>
    </row>
    <row r="25" spans="1:13" s="110" customFormat="1" ht="11.1" customHeight="1" x14ac:dyDescent="0.2">
      <c r="A25" s="422" t="s">
        <v>389</v>
      </c>
      <c r="B25" s="115">
        <v>24555</v>
      </c>
      <c r="C25" s="114">
        <v>12366</v>
      </c>
      <c r="D25" s="114">
        <v>12189</v>
      </c>
      <c r="E25" s="114">
        <v>15850</v>
      </c>
      <c r="F25" s="114">
        <v>8173</v>
      </c>
      <c r="G25" s="114">
        <v>3066</v>
      </c>
      <c r="H25" s="114">
        <v>7331</v>
      </c>
      <c r="I25" s="115">
        <v>10232</v>
      </c>
      <c r="J25" s="114">
        <v>7325</v>
      </c>
      <c r="K25" s="114">
        <v>2907</v>
      </c>
      <c r="L25" s="423">
        <v>1353</v>
      </c>
      <c r="M25" s="424">
        <v>1940</v>
      </c>
    </row>
    <row r="26" spans="1:13" ht="15" customHeight="1" x14ac:dyDescent="0.2">
      <c r="A26" s="422" t="s">
        <v>393</v>
      </c>
      <c r="B26" s="115">
        <v>24381</v>
      </c>
      <c r="C26" s="114">
        <v>12312</v>
      </c>
      <c r="D26" s="114">
        <v>12069</v>
      </c>
      <c r="E26" s="114">
        <v>15792</v>
      </c>
      <c r="F26" s="114">
        <v>8066</v>
      </c>
      <c r="G26" s="114">
        <v>2894</v>
      </c>
      <c r="H26" s="114">
        <v>7452</v>
      </c>
      <c r="I26" s="115">
        <v>10110</v>
      </c>
      <c r="J26" s="114">
        <v>7224</v>
      </c>
      <c r="K26" s="114">
        <v>2886</v>
      </c>
      <c r="L26" s="423">
        <v>2071</v>
      </c>
      <c r="M26" s="424">
        <v>2117</v>
      </c>
    </row>
    <row r="27" spans="1:13" ht="11.1" customHeight="1" x14ac:dyDescent="0.2">
      <c r="A27" s="422" t="s">
        <v>387</v>
      </c>
      <c r="B27" s="115">
        <v>24986</v>
      </c>
      <c r="C27" s="114">
        <v>12624</v>
      </c>
      <c r="D27" s="114">
        <v>12362</v>
      </c>
      <c r="E27" s="114">
        <v>16097</v>
      </c>
      <c r="F27" s="114">
        <v>8370</v>
      </c>
      <c r="G27" s="114">
        <v>2874</v>
      </c>
      <c r="H27" s="114">
        <v>7780</v>
      </c>
      <c r="I27" s="115">
        <v>10720</v>
      </c>
      <c r="J27" s="114">
        <v>7633</v>
      </c>
      <c r="K27" s="114">
        <v>3087</v>
      </c>
      <c r="L27" s="423">
        <v>2076</v>
      </c>
      <c r="M27" s="424">
        <v>1447</v>
      </c>
    </row>
    <row r="28" spans="1:13" ht="11.1" customHeight="1" x14ac:dyDescent="0.2">
      <c r="A28" s="422" t="s">
        <v>388</v>
      </c>
      <c r="B28" s="115">
        <v>25215</v>
      </c>
      <c r="C28" s="114">
        <v>12726</v>
      </c>
      <c r="D28" s="114">
        <v>12489</v>
      </c>
      <c r="E28" s="114">
        <v>16590</v>
      </c>
      <c r="F28" s="114">
        <v>8530</v>
      </c>
      <c r="G28" s="114">
        <v>3077</v>
      </c>
      <c r="H28" s="114">
        <v>7824</v>
      </c>
      <c r="I28" s="115">
        <v>10862</v>
      </c>
      <c r="J28" s="114">
        <v>7650</v>
      </c>
      <c r="K28" s="114">
        <v>3212</v>
      </c>
      <c r="L28" s="423">
        <v>2615</v>
      </c>
      <c r="M28" s="424">
        <v>2428</v>
      </c>
    </row>
    <row r="29" spans="1:13" s="110" customFormat="1" ht="11.1" customHeight="1" x14ac:dyDescent="0.2">
      <c r="A29" s="422" t="s">
        <v>389</v>
      </c>
      <c r="B29" s="115">
        <v>24721</v>
      </c>
      <c r="C29" s="114">
        <v>12468</v>
      </c>
      <c r="D29" s="114">
        <v>12253</v>
      </c>
      <c r="E29" s="114">
        <v>16353</v>
      </c>
      <c r="F29" s="114">
        <v>8349</v>
      </c>
      <c r="G29" s="114">
        <v>2891</v>
      </c>
      <c r="H29" s="114">
        <v>7828</v>
      </c>
      <c r="I29" s="115">
        <v>10398</v>
      </c>
      <c r="J29" s="114">
        <v>7331</v>
      </c>
      <c r="K29" s="114">
        <v>3067</v>
      </c>
      <c r="L29" s="423">
        <v>1400</v>
      </c>
      <c r="M29" s="424">
        <v>1974</v>
      </c>
    </row>
    <row r="30" spans="1:13" ht="15" customHeight="1" x14ac:dyDescent="0.2">
      <c r="A30" s="422" t="s">
        <v>394</v>
      </c>
      <c r="B30" s="115">
        <v>24948</v>
      </c>
      <c r="C30" s="114">
        <v>12597</v>
      </c>
      <c r="D30" s="114">
        <v>12351</v>
      </c>
      <c r="E30" s="114">
        <v>16383</v>
      </c>
      <c r="F30" s="114">
        <v>8552</v>
      </c>
      <c r="G30" s="114">
        <v>2808</v>
      </c>
      <c r="H30" s="114">
        <v>7942</v>
      </c>
      <c r="I30" s="115">
        <v>10187</v>
      </c>
      <c r="J30" s="114">
        <v>7112</v>
      </c>
      <c r="K30" s="114">
        <v>3075</v>
      </c>
      <c r="L30" s="423">
        <v>2437</v>
      </c>
      <c r="M30" s="424">
        <v>2203</v>
      </c>
    </row>
    <row r="31" spans="1:13" ht="11.1" customHeight="1" x14ac:dyDescent="0.2">
      <c r="A31" s="422" t="s">
        <v>387</v>
      </c>
      <c r="B31" s="115">
        <v>25385</v>
      </c>
      <c r="C31" s="114">
        <v>12792</v>
      </c>
      <c r="D31" s="114">
        <v>12593</v>
      </c>
      <c r="E31" s="114">
        <v>16562</v>
      </c>
      <c r="F31" s="114">
        <v>8812</v>
      </c>
      <c r="G31" s="114">
        <v>2736</v>
      </c>
      <c r="H31" s="114">
        <v>8204</v>
      </c>
      <c r="I31" s="115">
        <v>10625</v>
      </c>
      <c r="J31" s="114">
        <v>7382</v>
      </c>
      <c r="K31" s="114">
        <v>3243</v>
      </c>
      <c r="L31" s="423">
        <v>2197</v>
      </c>
      <c r="M31" s="424">
        <v>1746</v>
      </c>
    </row>
    <row r="32" spans="1:13" ht="11.1" customHeight="1" x14ac:dyDescent="0.2">
      <c r="A32" s="422" t="s">
        <v>388</v>
      </c>
      <c r="B32" s="115">
        <v>26009</v>
      </c>
      <c r="C32" s="114">
        <v>13117</v>
      </c>
      <c r="D32" s="114">
        <v>12892</v>
      </c>
      <c r="E32" s="114">
        <v>16932</v>
      </c>
      <c r="F32" s="114">
        <v>9075</v>
      </c>
      <c r="G32" s="114">
        <v>2990</v>
      </c>
      <c r="H32" s="114">
        <v>8398</v>
      </c>
      <c r="I32" s="115">
        <v>10773</v>
      </c>
      <c r="J32" s="114">
        <v>7402</v>
      </c>
      <c r="K32" s="114">
        <v>3371</v>
      </c>
      <c r="L32" s="423">
        <v>2830</v>
      </c>
      <c r="M32" s="424">
        <v>2352</v>
      </c>
    </row>
    <row r="33" spans="1:13" s="110" customFormat="1" ht="11.1" customHeight="1" x14ac:dyDescent="0.2">
      <c r="A33" s="422" t="s">
        <v>389</v>
      </c>
      <c r="B33" s="115">
        <v>25539</v>
      </c>
      <c r="C33" s="114">
        <v>12852</v>
      </c>
      <c r="D33" s="114">
        <v>12687</v>
      </c>
      <c r="E33" s="114">
        <v>16596</v>
      </c>
      <c r="F33" s="114">
        <v>8940</v>
      </c>
      <c r="G33" s="114">
        <v>2896</v>
      </c>
      <c r="H33" s="114">
        <v>8339</v>
      </c>
      <c r="I33" s="115">
        <v>10426</v>
      </c>
      <c r="J33" s="114">
        <v>7165</v>
      </c>
      <c r="K33" s="114">
        <v>3261</v>
      </c>
      <c r="L33" s="423">
        <v>1571</v>
      </c>
      <c r="M33" s="424">
        <v>2164</v>
      </c>
    </row>
    <row r="34" spans="1:13" ht="15" customHeight="1" x14ac:dyDescent="0.2">
      <c r="A34" s="422" t="s">
        <v>395</v>
      </c>
      <c r="B34" s="115">
        <v>25604</v>
      </c>
      <c r="C34" s="114">
        <v>12862</v>
      </c>
      <c r="D34" s="114">
        <v>12742</v>
      </c>
      <c r="E34" s="114">
        <v>16512</v>
      </c>
      <c r="F34" s="114">
        <v>9092</v>
      </c>
      <c r="G34" s="114">
        <v>2734</v>
      </c>
      <c r="H34" s="114">
        <v>8497</v>
      </c>
      <c r="I34" s="115">
        <v>10432</v>
      </c>
      <c r="J34" s="114">
        <v>7189</v>
      </c>
      <c r="K34" s="114">
        <v>3243</v>
      </c>
      <c r="L34" s="423">
        <v>2133</v>
      </c>
      <c r="M34" s="424">
        <v>2086</v>
      </c>
    </row>
    <row r="35" spans="1:13" ht="11.1" customHeight="1" x14ac:dyDescent="0.2">
      <c r="A35" s="422" t="s">
        <v>387</v>
      </c>
      <c r="B35" s="115">
        <v>26063</v>
      </c>
      <c r="C35" s="114">
        <v>13106</v>
      </c>
      <c r="D35" s="114">
        <v>12957</v>
      </c>
      <c r="E35" s="114">
        <v>16705</v>
      </c>
      <c r="F35" s="114">
        <v>9358</v>
      </c>
      <c r="G35" s="114">
        <v>2715</v>
      </c>
      <c r="H35" s="114">
        <v>8750</v>
      </c>
      <c r="I35" s="115">
        <v>11047</v>
      </c>
      <c r="J35" s="114">
        <v>7541</v>
      </c>
      <c r="K35" s="114">
        <v>3506</v>
      </c>
      <c r="L35" s="423">
        <v>2152</v>
      </c>
      <c r="M35" s="424">
        <v>1715</v>
      </c>
    </row>
    <row r="36" spans="1:13" ht="11.1" customHeight="1" x14ac:dyDescent="0.2">
      <c r="A36" s="422" t="s">
        <v>388</v>
      </c>
      <c r="B36" s="115">
        <v>26710</v>
      </c>
      <c r="C36" s="114">
        <v>13490</v>
      </c>
      <c r="D36" s="114">
        <v>13220</v>
      </c>
      <c r="E36" s="114">
        <v>17093</v>
      </c>
      <c r="F36" s="114">
        <v>9617</v>
      </c>
      <c r="G36" s="114">
        <v>3054</v>
      </c>
      <c r="H36" s="114">
        <v>8903</v>
      </c>
      <c r="I36" s="115">
        <v>10951</v>
      </c>
      <c r="J36" s="114">
        <v>7354</v>
      </c>
      <c r="K36" s="114">
        <v>3597</v>
      </c>
      <c r="L36" s="423">
        <v>2842</v>
      </c>
      <c r="M36" s="424">
        <v>2402</v>
      </c>
    </row>
    <row r="37" spans="1:13" s="110" customFormat="1" ht="11.1" customHeight="1" x14ac:dyDescent="0.2">
      <c r="A37" s="422" t="s">
        <v>389</v>
      </c>
      <c r="B37" s="115">
        <v>26360</v>
      </c>
      <c r="C37" s="114">
        <v>13329</v>
      </c>
      <c r="D37" s="114">
        <v>13031</v>
      </c>
      <c r="E37" s="114">
        <v>16789</v>
      </c>
      <c r="F37" s="114">
        <v>9571</v>
      </c>
      <c r="G37" s="114">
        <v>2934</v>
      </c>
      <c r="H37" s="114">
        <v>8851</v>
      </c>
      <c r="I37" s="115">
        <v>10557</v>
      </c>
      <c r="J37" s="114">
        <v>7130</v>
      </c>
      <c r="K37" s="114">
        <v>3427</v>
      </c>
      <c r="L37" s="423">
        <v>1621</v>
      </c>
      <c r="M37" s="424">
        <v>2020</v>
      </c>
    </row>
    <row r="38" spans="1:13" ht="15" customHeight="1" x14ac:dyDescent="0.2">
      <c r="A38" s="425" t="s">
        <v>396</v>
      </c>
      <c r="B38" s="115">
        <v>26255</v>
      </c>
      <c r="C38" s="114">
        <v>13236</v>
      </c>
      <c r="D38" s="114">
        <v>13019</v>
      </c>
      <c r="E38" s="114">
        <v>16659</v>
      </c>
      <c r="F38" s="114">
        <v>9596</v>
      </c>
      <c r="G38" s="114">
        <v>2810</v>
      </c>
      <c r="H38" s="114">
        <v>8955</v>
      </c>
      <c r="I38" s="115">
        <v>10454</v>
      </c>
      <c r="J38" s="114">
        <v>7063</v>
      </c>
      <c r="K38" s="114">
        <v>3391</v>
      </c>
      <c r="L38" s="423">
        <v>2340</v>
      </c>
      <c r="M38" s="424">
        <v>2387</v>
      </c>
    </row>
    <row r="39" spans="1:13" ht="11.1" customHeight="1" x14ac:dyDescent="0.2">
      <c r="A39" s="422" t="s">
        <v>387</v>
      </c>
      <c r="B39" s="115">
        <v>26753</v>
      </c>
      <c r="C39" s="114">
        <v>13431</v>
      </c>
      <c r="D39" s="114">
        <v>13322</v>
      </c>
      <c r="E39" s="114">
        <v>16876</v>
      </c>
      <c r="F39" s="114">
        <v>9877</v>
      </c>
      <c r="G39" s="114">
        <v>2822</v>
      </c>
      <c r="H39" s="114">
        <v>9221</v>
      </c>
      <c r="I39" s="115">
        <v>11112</v>
      </c>
      <c r="J39" s="114">
        <v>7505</v>
      </c>
      <c r="K39" s="114">
        <v>3607</v>
      </c>
      <c r="L39" s="423">
        <v>2349</v>
      </c>
      <c r="M39" s="424">
        <v>1820</v>
      </c>
    </row>
    <row r="40" spans="1:13" ht="11.1" customHeight="1" x14ac:dyDescent="0.2">
      <c r="A40" s="425" t="s">
        <v>388</v>
      </c>
      <c r="B40" s="115">
        <v>27212</v>
      </c>
      <c r="C40" s="114">
        <v>13722</v>
      </c>
      <c r="D40" s="114">
        <v>13490</v>
      </c>
      <c r="E40" s="114">
        <v>17284</v>
      </c>
      <c r="F40" s="114">
        <v>9928</v>
      </c>
      <c r="G40" s="114">
        <v>3076</v>
      </c>
      <c r="H40" s="114">
        <v>9360</v>
      </c>
      <c r="I40" s="115">
        <v>10995</v>
      </c>
      <c r="J40" s="114">
        <v>7272</v>
      </c>
      <c r="K40" s="114">
        <v>3723</v>
      </c>
      <c r="L40" s="423">
        <v>3047</v>
      </c>
      <c r="M40" s="424">
        <v>2682</v>
      </c>
    </row>
    <row r="41" spans="1:13" s="110" customFormat="1" ht="11.1" customHeight="1" x14ac:dyDescent="0.2">
      <c r="A41" s="422" t="s">
        <v>389</v>
      </c>
      <c r="B41" s="115">
        <v>26748</v>
      </c>
      <c r="C41" s="114">
        <v>13415</v>
      </c>
      <c r="D41" s="114">
        <v>13333</v>
      </c>
      <c r="E41" s="114">
        <v>16950</v>
      </c>
      <c r="F41" s="114">
        <v>9798</v>
      </c>
      <c r="G41" s="114">
        <v>2930</v>
      </c>
      <c r="H41" s="114">
        <v>9312</v>
      </c>
      <c r="I41" s="115">
        <v>10624</v>
      </c>
      <c r="J41" s="114">
        <v>7046</v>
      </c>
      <c r="K41" s="114">
        <v>3578</v>
      </c>
      <c r="L41" s="423">
        <v>1802</v>
      </c>
      <c r="M41" s="424">
        <v>2268</v>
      </c>
    </row>
    <row r="42" spans="1:13" ht="15" customHeight="1" x14ac:dyDescent="0.2">
      <c r="A42" s="422" t="s">
        <v>397</v>
      </c>
      <c r="B42" s="115">
        <v>26788</v>
      </c>
      <c r="C42" s="114">
        <v>13448</v>
      </c>
      <c r="D42" s="114">
        <v>13340</v>
      </c>
      <c r="E42" s="114">
        <v>16968</v>
      </c>
      <c r="F42" s="114">
        <v>9820</v>
      </c>
      <c r="G42" s="114">
        <v>2858</v>
      </c>
      <c r="H42" s="114">
        <v>9414</v>
      </c>
      <c r="I42" s="115">
        <v>10479</v>
      </c>
      <c r="J42" s="114">
        <v>6966</v>
      </c>
      <c r="K42" s="114">
        <v>3513</v>
      </c>
      <c r="L42" s="423">
        <v>2358</v>
      </c>
      <c r="M42" s="424">
        <v>2303</v>
      </c>
    </row>
    <row r="43" spans="1:13" ht="11.1" customHeight="1" x14ac:dyDescent="0.2">
      <c r="A43" s="422" t="s">
        <v>387</v>
      </c>
      <c r="B43" s="115">
        <v>27289</v>
      </c>
      <c r="C43" s="114">
        <v>13716</v>
      </c>
      <c r="D43" s="114">
        <v>13573</v>
      </c>
      <c r="E43" s="114">
        <v>17153</v>
      </c>
      <c r="F43" s="114">
        <v>10136</v>
      </c>
      <c r="G43" s="114">
        <v>2859</v>
      </c>
      <c r="H43" s="114">
        <v>9643</v>
      </c>
      <c r="I43" s="115">
        <v>11099</v>
      </c>
      <c r="J43" s="114">
        <v>7316</v>
      </c>
      <c r="K43" s="114">
        <v>3783</v>
      </c>
      <c r="L43" s="423">
        <v>2447</v>
      </c>
      <c r="M43" s="424">
        <v>1932</v>
      </c>
    </row>
    <row r="44" spans="1:13" ht="11.1" customHeight="1" x14ac:dyDescent="0.2">
      <c r="A44" s="422" t="s">
        <v>388</v>
      </c>
      <c r="B44" s="115">
        <v>27698</v>
      </c>
      <c r="C44" s="114">
        <v>13996</v>
      </c>
      <c r="D44" s="114">
        <v>13702</v>
      </c>
      <c r="E44" s="114">
        <v>17472</v>
      </c>
      <c r="F44" s="114">
        <v>10226</v>
      </c>
      <c r="G44" s="114">
        <v>3157</v>
      </c>
      <c r="H44" s="114">
        <v>9708</v>
      </c>
      <c r="I44" s="115">
        <v>10885</v>
      </c>
      <c r="J44" s="114">
        <v>7057</v>
      </c>
      <c r="K44" s="114">
        <v>3828</v>
      </c>
      <c r="L44" s="423">
        <v>3177</v>
      </c>
      <c r="M44" s="424">
        <v>2814</v>
      </c>
    </row>
    <row r="45" spans="1:13" s="110" customFormat="1" ht="11.1" customHeight="1" x14ac:dyDescent="0.2">
      <c r="A45" s="422" t="s">
        <v>389</v>
      </c>
      <c r="B45" s="115">
        <v>27370</v>
      </c>
      <c r="C45" s="114">
        <v>13819</v>
      </c>
      <c r="D45" s="114">
        <v>13551</v>
      </c>
      <c r="E45" s="114">
        <v>17237</v>
      </c>
      <c r="F45" s="114">
        <v>10133</v>
      </c>
      <c r="G45" s="114">
        <v>3075</v>
      </c>
      <c r="H45" s="114">
        <v>9707</v>
      </c>
      <c r="I45" s="115">
        <v>10514</v>
      </c>
      <c r="J45" s="114">
        <v>6805</v>
      </c>
      <c r="K45" s="114">
        <v>3709</v>
      </c>
      <c r="L45" s="423">
        <v>1770</v>
      </c>
      <c r="M45" s="424">
        <v>2171</v>
      </c>
    </row>
    <row r="46" spans="1:13" ht="15" customHeight="1" x14ac:dyDescent="0.2">
      <c r="A46" s="422" t="s">
        <v>398</v>
      </c>
      <c r="B46" s="115">
        <v>27382</v>
      </c>
      <c r="C46" s="114">
        <v>13742</v>
      </c>
      <c r="D46" s="114">
        <v>13640</v>
      </c>
      <c r="E46" s="114">
        <v>17194</v>
      </c>
      <c r="F46" s="114">
        <v>10188</v>
      </c>
      <c r="G46" s="114">
        <v>2970</v>
      </c>
      <c r="H46" s="114">
        <v>9828</v>
      </c>
      <c r="I46" s="115">
        <v>10441</v>
      </c>
      <c r="J46" s="114">
        <v>6759</v>
      </c>
      <c r="K46" s="114">
        <v>3682</v>
      </c>
      <c r="L46" s="423">
        <v>2358</v>
      </c>
      <c r="M46" s="424">
        <v>2406</v>
      </c>
    </row>
    <row r="47" spans="1:13" ht="11.1" customHeight="1" x14ac:dyDescent="0.2">
      <c r="A47" s="422" t="s">
        <v>387</v>
      </c>
      <c r="B47" s="115">
        <v>27954</v>
      </c>
      <c r="C47" s="114">
        <v>14012</v>
      </c>
      <c r="D47" s="114">
        <v>13942</v>
      </c>
      <c r="E47" s="114">
        <v>17401</v>
      </c>
      <c r="F47" s="114">
        <v>10553</v>
      </c>
      <c r="G47" s="114">
        <v>2944</v>
      </c>
      <c r="H47" s="114">
        <v>10175</v>
      </c>
      <c r="I47" s="115">
        <v>10911</v>
      </c>
      <c r="J47" s="114">
        <v>6976</v>
      </c>
      <c r="K47" s="114">
        <v>3935</v>
      </c>
      <c r="L47" s="423">
        <v>2435</v>
      </c>
      <c r="M47" s="424">
        <v>1897</v>
      </c>
    </row>
    <row r="48" spans="1:13" ht="11.1" customHeight="1" x14ac:dyDescent="0.2">
      <c r="A48" s="422" t="s">
        <v>388</v>
      </c>
      <c r="B48" s="115">
        <v>28306</v>
      </c>
      <c r="C48" s="114">
        <v>14348</v>
      </c>
      <c r="D48" s="114">
        <v>13958</v>
      </c>
      <c r="E48" s="114">
        <v>17749</v>
      </c>
      <c r="F48" s="114">
        <v>10557</v>
      </c>
      <c r="G48" s="114">
        <v>3166</v>
      </c>
      <c r="H48" s="114">
        <v>10233</v>
      </c>
      <c r="I48" s="115">
        <v>10938</v>
      </c>
      <c r="J48" s="114">
        <v>6883</v>
      </c>
      <c r="K48" s="114">
        <v>4055</v>
      </c>
      <c r="L48" s="423">
        <v>2932</v>
      </c>
      <c r="M48" s="424">
        <v>2582</v>
      </c>
    </row>
    <row r="49" spans="1:17" s="110" customFormat="1" ht="11.1" customHeight="1" x14ac:dyDescent="0.2">
      <c r="A49" s="422" t="s">
        <v>389</v>
      </c>
      <c r="B49" s="115">
        <v>28016</v>
      </c>
      <c r="C49" s="114">
        <v>14188</v>
      </c>
      <c r="D49" s="114">
        <v>13828</v>
      </c>
      <c r="E49" s="114">
        <v>17523</v>
      </c>
      <c r="F49" s="114">
        <v>10493</v>
      </c>
      <c r="G49" s="114">
        <v>3033</v>
      </c>
      <c r="H49" s="114">
        <v>10156</v>
      </c>
      <c r="I49" s="115">
        <v>10580</v>
      </c>
      <c r="J49" s="114">
        <v>6659</v>
      </c>
      <c r="K49" s="114">
        <v>3921</v>
      </c>
      <c r="L49" s="423">
        <v>1795</v>
      </c>
      <c r="M49" s="424">
        <v>2148</v>
      </c>
    </row>
    <row r="50" spans="1:17" ht="15" customHeight="1" x14ac:dyDescent="0.2">
      <c r="A50" s="422" t="s">
        <v>399</v>
      </c>
      <c r="B50" s="143">
        <v>27685</v>
      </c>
      <c r="C50" s="144">
        <v>13951</v>
      </c>
      <c r="D50" s="144">
        <v>13734</v>
      </c>
      <c r="E50" s="144">
        <v>17152</v>
      </c>
      <c r="F50" s="144">
        <v>10533</v>
      </c>
      <c r="G50" s="144">
        <v>2884</v>
      </c>
      <c r="H50" s="144">
        <v>10134</v>
      </c>
      <c r="I50" s="143">
        <v>10266</v>
      </c>
      <c r="J50" s="144">
        <v>6524</v>
      </c>
      <c r="K50" s="144">
        <v>3742</v>
      </c>
      <c r="L50" s="426">
        <v>2501</v>
      </c>
      <c r="M50" s="427">
        <v>2649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65" t="s">
        <v>400</v>
      </c>
      <c r="B52" s="665"/>
      <c r="C52" s="665"/>
      <c r="D52" s="665"/>
      <c r="E52" s="665"/>
      <c r="F52" s="665"/>
      <c r="G52" s="665"/>
      <c r="H52" s="665"/>
      <c r="I52" s="665"/>
      <c r="J52" s="665"/>
      <c r="K52" s="665"/>
      <c r="L52" s="665"/>
      <c r="M52" s="665"/>
    </row>
    <row r="53" spans="1:17" ht="38.1" customHeight="1" x14ac:dyDescent="0.2">
      <c r="A53" s="666" t="s">
        <v>401</v>
      </c>
      <c r="B53" s="666"/>
      <c r="C53" s="666"/>
      <c r="D53" s="666"/>
      <c r="E53" s="666"/>
      <c r="F53" s="666"/>
      <c r="G53" s="666"/>
      <c r="H53" s="666"/>
      <c r="I53" s="666"/>
      <c r="J53" s="666"/>
      <c r="K53" s="666"/>
      <c r="L53" s="666"/>
      <c r="M53" s="666"/>
    </row>
    <row r="54" spans="1:17" s="151" customFormat="1" ht="9" x14ac:dyDescent="0.15">
      <c r="A54" s="667" t="s">
        <v>323</v>
      </c>
      <c r="B54" s="667"/>
      <c r="C54" s="667"/>
      <c r="D54" s="667"/>
      <c r="E54" s="667"/>
      <c r="F54" s="667"/>
      <c r="G54" s="667"/>
      <c r="H54" s="667"/>
      <c r="I54" s="667"/>
      <c r="J54" s="667"/>
      <c r="K54" s="667"/>
      <c r="L54" s="667"/>
      <c r="M54" s="667"/>
    </row>
    <row r="55" spans="1:17" s="151" customFormat="1" ht="20.25" customHeight="1" x14ac:dyDescent="0.15">
      <c r="A55" s="668"/>
      <c r="B55" s="669"/>
      <c r="C55" s="669"/>
      <c r="D55" s="669"/>
      <c r="E55" s="669"/>
      <c r="F55" s="669"/>
      <c r="G55" s="669"/>
      <c r="H55" s="669"/>
      <c r="I55" s="669"/>
      <c r="J55" s="669"/>
      <c r="K55" s="669"/>
      <c r="L55" s="221"/>
      <c r="M55" s="221"/>
    </row>
    <row r="56" spans="1:17" s="151" customFormat="1" ht="18" customHeight="1" x14ac:dyDescent="0.2">
      <c r="A56" s="670" t="s">
        <v>521</v>
      </c>
      <c r="B56" s="671"/>
      <c r="C56" s="671"/>
      <c r="D56" s="671"/>
      <c r="E56" s="671"/>
      <c r="F56" s="671"/>
      <c r="G56" s="671"/>
      <c r="H56" s="671"/>
      <c r="I56" s="671"/>
      <c r="J56" s="671"/>
      <c r="K56" s="671"/>
    </row>
    <row r="57" spans="1:17" s="151" customFormat="1" ht="11.25" customHeight="1" x14ac:dyDescent="0.2">
      <c r="A57" s="661"/>
      <c r="B57" s="661"/>
      <c r="C57" s="661"/>
      <c r="D57" s="661"/>
      <c r="E57" s="661"/>
      <c r="F57" s="661"/>
      <c r="G57" s="661"/>
      <c r="H57" s="661"/>
      <c r="I57" s="661"/>
      <c r="J57" s="661"/>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2" t="s">
        <v>436</v>
      </c>
      <c r="C4" s="672"/>
      <c r="D4" s="672" t="s">
        <v>437</v>
      </c>
      <c r="E4" s="672"/>
      <c r="F4" s="673" t="s">
        <v>438</v>
      </c>
      <c r="G4" s="673"/>
      <c r="H4" s="673" t="s">
        <v>439</v>
      </c>
      <c r="I4" s="673"/>
      <c r="J4" s="673" t="s">
        <v>440</v>
      </c>
      <c r="K4" s="673"/>
      <c r="L4" s="673"/>
      <c r="M4" s="673"/>
      <c r="N4" s="673"/>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1.1065663574611058</v>
      </c>
      <c r="C6" s="480">
        <f>'Tabelle 3.3'!J11</f>
        <v>-1.6760846662197109</v>
      </c>
      <c r="D6" s="481">
        <f t="shared" ref="D6:E9" si="0">IF(OR(AND(B6&gt;=-50,B6&lt;=50),ISNUMBER(B6)=FALSE),B6,"")</f>
        <v>1.1065663574611058</v>
      </c>
      <c r="E6" s="481">
        <f t="shared" si="0"/>
        <v>-1.6760846662197109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1.4790279868316203</v>
      </c>
      <c r="C7" s="480">
        <f>'Tabelle 3.1'!J23</f>
        <v>-3.3674488838723948</v>
      </c>
      <c r="D7" s="481">
        <f t="shared" si="0"/>
        <v>1.4790279868316203</v>
      </c>
      <c r="E7" s="481">
        <f>IF(OR(AND(C7&gt;=-50,C7&lt;=50),ISNUMBER(C7)=FALSE),C7,"")</f>
        <v>-3.3674488838723948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2" t="s">
        <v>436</v>
      </c>
      <c r="C12" s="672"/>
      <c r="D12" s="672" t="s">
        <v>437</v>
      </c>
      <c r="E12" s="672"/>
      <c r="F12" s="673" t="s">
        <v>438</v>
      </c>
      <c r="G12" s="673"/>
      <c r="H12" s="673" t="s">
        <v>439</v>
      </c>
      <c r="I12" s="673"/>
      <c r="J12" s="673" t="s">
        <v>440</v>
      </c>
      <c r="K12" s="673"/>
      <c r="L12" s="673"/>
      <c r="M12" s="673"/>
      <c r="N12" s="673"/>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1.1065663574611058</v>
      </c>
      <c r="C14" s="480">
        <f>'Tabelle 3.3'!J11</f>
        <v>-1.6760846662197109</v>
      </c>
      <c r="D14" s="481">
        <f>IF(OR(AND(B14&gt;=-50,B14&lt;=50),ISNUMBER(B14)=FALSE),B14,"")</f>
        <v>1.1065663574611058</v>
      </c>
      <c r="E14" s="481">
        <f>IF(OR(AND(C14&gt;=-50,C14&lt;=50),ISNUMBER(C14)=FALSE),C14,"")</f>
        <v>-1.6760846662197109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-5.1413881748071981</v>
      </c>
      <c r="C15" s="480">
        <f>'Tabelle 3.3'!J12</f>
        <v>7.1269487750556797</v>
      </c>
      <c r="D15" s="481">
        <f t="shared" ref="D15:E45" si="3">IF(OR(AND(B15&gt;=-50,B15&lt;=50),ISNUMBER(B15)=FALSE),B15,"")</f>
        <v>-5.1413881748071981</v>
      </c>
      <c r="E15" s="481">
        <f t="shared" si="3"/>
        <v>7.1269487750556797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12.376237623762377</v>
      </c>
      <c r="C16" s="480">
        <f>'Tabelle 3.3'!J13</f>
        <v>2.5641025641025643</v>
      </c>
      <c r="D16" s="481">
        <f t="shared" si="3"/>
        <v>12.376237623762377</v>
      </c>
      <c r="E16" s="481">
        <f t="shared" si="3"/>
        <v>2.5641025641025643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3.7308868501529053</v>
      </c>
      <c r="C17" s="480">
        <f>'Tabelle 3.3'!J14</f>
        <v>-4.354838709677419</v>
      </c>
      <c r="D17" s="481">
        <f t="shared" si="3"/>
        <v>3.7308868501529053</v>
      </c>
      <c r="E17" s="481">
        <f t="shared" si="3"/>
        <v>-4.354838709677419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4.1879468845760979</v>
      </c>
      <c r="C18" s="480">
        <f>'Tabelle 3.3'!J15</f>
        <v>1.557632398753894</v>
      </c>
      <c r="D18" s="481">
        <f t="shared" si="3"/>
        <v>4.1879468845760979</v>
      </c>
      <c r="E18" s="481">
        <f t="shared" si="3"/>
        <v>1.557632398753894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2.150023889154324</v>
      </c>
      <c r="C19" s="480">
        <f>'Tabelle 3.3'!J16</f>
        <v>-11.155378486055778</v>
      </c>
      <c r="D19" s="481">
        <f t="shared" si="3"/>
        <v>2.150023889154324</v>
      </c>
      <c r="E19" s="481">
        <f t="shared" si="3"/>
        <v>-11.155378486055778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18.181818181818183</v>
      </c>
      <c r="C20" s="480">
        <f>'Tabelle 3.3'!J17</f>
        <v>16.666666666666668</v>
      </c>
      <c r="D20" s="481">
        <f t="shared" si="3"/>
        <v>18.181818181818183</v>
      </c>
      <c r="E20" s="481">
        <f t="shared" si="3"/>
        <v>16.666666666666668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4.225352112676056</v>
      </c>
      <c r="C21" s="480">
        <f>'Tabelle 3.3'!J18</f>
        <v>2.7484143763213531</v>
      </c>
      <c r="D21" s="481">
        <f t="shared" si="3"/>
        <v>4.225352112676056</v>
      </c>
      <c r="E21" s="481">
        <f t="shared" si="3"/>
        <v>2.7484143763213531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-0.40953986991086483</v>
      </c>
      <c r="C22" s="480">
        <f>'Tabelle 3.3'!J19</f>
        <v>-6.1804008908685972</v>
      </c>
      <c r="D22" s="481">
        <f t="shared" si="3"/>
        <v>-0.40953986991086483</v>
      </c>
      <c r="E22" s="481">
        <f t="shared" si="3"/>
        <v>-6.1804008908685972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4.8701298701298699</v>
      </c>
      <c r="C23" s="480">
        <f>'Tabelle 3.3'!J20</f>
        <v>0.31446540880503143</v>
      </c>
      <c r="D23" s="481">
        <f t="shared" si="3"/>
        <v>4.8701298701298699</v>
      </c>
      <c r="E23" s="481">
        <f t="shared" si="3"/>
        <v>0.31446540880503143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-0.97493036211699169</v>
      </c>
      <c r="C24" s="480">
        <f>'Tabelle 3.3'!J21</f>
        <v>-1.5191545574636725</v>
      </c>
      <c r="D24" s="481">
        <f t="shared" si="3"/>
        <v>-0.97493036211699169</v>
      </c>
      <c r="E24" s="481">
        <f t="shared" si="3"/>
        <v>-1.5191545574636725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-0.23474178403755869</v>
      </c>
      <c r="C26" s="480">
        <f>'Tabelle 3.3'!J23</f>
        <v>-13.48314606741573</v>
      </c>
      <c r="D26" s="481">
        <f t="shared" si="3"/>
        <v>-0.23474178403755869</v>
      </c>
      <c r="E26" s="481">
        <f t="shared" si="3"/>
        <v>-13.48314606741573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7.8092605390463028</v>
      </c>
      <c r="C27" s="480">
        <f>'Tabelle 3.3'!J24</f>
        <v>-0.52015604681404426</v>
      </c>
      <c r="D27" s="481">
        <f t="shared" si="3"/>
        <v>7.8092605390463028</v>
      </c>
      <c r="E27" s="481">
        <f t="shared" si="3"/>
        <v>-0.52015604681404426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-13.475609756097562</v>
      </c>
      <c r="C28" s="480">
        <f>'Tabelle 3.3'!J25</f>
        <v>-1.6201620162016201</v>
      </c>
      <c r="D28" s="481">
        <f t="shared" si="3"/>
        <v>-13.475609756097562</v>
      </c>
      <c r="E28" s="481">
        <f t="shared" si="3"/>
        <v>-1.6201620162016201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1.032258064516129</v>
      </c>
      <c r="C30" s="480">
        <f>'Tabelle 3.3'!J27</f>
        <v>10.882352941176471</v>
      </c>
      <c r="D30" s="481">
        <f t="shared" si="3"/>
        <v>1.032258064516129</v>
      </c>
      <c r="E30" s="481">
        <f t="shared" si="3"/>
        <v>10.882352941176471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4.4328552803129071</v>
      </c>
      <c r="C31" s="480">
        <f>'Tabelle 3.3'!J28</f>
        <v>-2.3809523809523809</v>
      </c>
      <c r="D31" s="481">
        <f t="shared" si="3"/>
        <v>4.4328552803129071</v>
      </c>
      <c r="E31" s="481">
        <f t="shared" si="3"/>
        <v>-2.3809523809523809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0.38744672607516467</v>
      </c>
      <c r="C32" s="480">
        <f>'Tabelle 3.3'!J29</f>
        <v>-6.1194029850746272</v>
      </c>
      <c r="D32" s="481">
        <f t="shared" si="3"/>
        <v>0.38744672607516467</v>
      </c>
      <c r="E32" s="481">
        <f t="shared" si="3"/>
        <v>-6.1194029850746272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2.4504867405169519</v>
      </c>
      <c r="C33" s="480">
        <f>'Tabelle 3.3'!J30</f>
        <v>-1.910828025477707</v>
      </c>
      <c r="D33" s="481">
        <f t="shared" si="3"/>
        <v>2.4504867405169519</v>
      </c>
      <c r="E33" s="481">
        <f t="shared" si="3"/>
        <v>-1.910828025477707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2.2847100175746924</v>
      </c>
      <c r="C34" s="480">
        <f>'Tabelle 3.3'!J31</f>
        <v>1.2803234501347709</v>
      </c>
      <c r="D34" s="481">
        <f t="shared" si="3"/>
        <v>2.2847100175746924</v>
      </c>
      <c r="E34" s="481">
        <f t="shared" si="3"/>
        <v>1.2803234501347709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-5.1413881748071981</v>
      </c>
      <c r="C37" s="480">
        <f>'Tabelle 3.3'!J34</f>
        <v>7.1269487750556797</v>
      </c>
      <c r="D37" s="481">
        <f t="shared" si="3"/>
        <v>-5.1413881748071981</v>
      </c>
      <c r="E37" s="481">
        <f t="shared" si="3"/>
        <v>7.1269487750556797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4.2299859000469997</v>
      </c>
      <c r="C38" s="480">
        <f>'Tabelle 3.3'!J35</f>
        <v>-1.1484098939929328</v>
      </c>
      <c r="D38" s="481">
        <f t="shared" si="3"/>
        <v>4.2299859000469997</v>
      </c>
      <c r="E38" s="481">
        <f t="shared" si="3"/>
        <v>-1.1484098939929328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0.36101083032490977</v>
      </c>
      <c r="C39" s="480">
        <f>'Tabelle 3.3'!J36</f>
        <v>-2.1898634157354104</v>
      </c>
      <c r="D39" s="481">
        <f t="shared" si="3"/>
        <v>0.36101083032490977</v>
      </c>
      <c r="E39" s="481">
        <f t="shared" si="3"/>
        <v>-2.1898634157354104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0.36101083032490977</v>
      </c>
      <c r="C45" s="480">
        <f>'Tabelle 3.3'!J36</f>
        <v>-2.1898634157354104</v>
      </c>
      <c r="D45" s="481">
        <f t="shared" si="3"/>
        <v>0.36101083032490977</v>
      </c>
      <c r="E45" s="481">
        <f t="shared" si="3"/>
        <v>-2.1898634157354104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4" t="s">
        <v>454</v>
      </c>
      <c r="B49" s="675" t="s">
        <v>102</v>
      </c>
      <c r="C49" s="675"/>
      <c r="D49" s="675"/>
      <c r="E49" s="676" t="s">
        <v>455</v>
      </c>
      <c r="F49" s="676"/>
      <c r="G49" s="676"/>
      <c r="H49" s="677" t="s">
        <v>456</v>
      </c>
      <c r="I49" s="678" t="s">
        <v>457</v>
      </c>
      <c r="J49" s="678"/>
      <c r="K49" s="678"/>
      <c r="L49" s="484" t="s">
        <v>458</v>
      </c>
      <c r="M49" s="461"/>
      <c r="N49" s="453"/>
    </row>
    <row r="50" spans="1:14" ht="39.950000000000003" customHeight="1" x14ac:dyDescent="0.2">
      <c r="A50" s="674"/>
      <c r="B50" s="485" t="s">
        <v>441</v>
      </c>
      <c r="C50" s="485" t="s">
        <v>120</v>
      </c>
      <c r="D50" s="485" t="s">
        <v>121</v>
      </c>
      <c r="E50" s="485" t="s">
        <v>441</v>
      </c>
      <c r="F50" s="485" t="s">
        <v>120</v>
      </c>
      <c r="G50" s="485" t="s">
        <v>121</v>
      </c>
      <c r="H50" s="677"/>
      <c r="I50" s="485" t="s">
        <v>441</v>
      </c>
      <c r="J50" s="485" t="s">
        <v>120</v>
      </c>
      <c r="K50" s="485" t="s">
        <v>121</v>
      </c>
      <c r="L50" s="485" t="s">
        <v>459</v>
      </c>
      <c r="M50" s="485"/>
      <c r="N50" s="485"/>
    </row>
    <row r="51" spans="1:14" ht="15" customHeight="1" x14ac:dyDescent="0.2">
      <c r="A51" s="486" t="s">
        <v>460</v>
      </c>
      <c r="B51" s="487">
        <v>24381</v>
      </c>
      <c r="C51" s="487">
        <v>7224</v>
      </c>
      <c r="D51" s="487">
        <v>2886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24986</v>
      </c>
      <c r="C52" s="487">
        <v>7633</v>
      </c>
      <c r="D52" s="487">
        <v>3087</v>
      </c>
      <c r="E52" s="488">
        <f t="shared" ref="E52:G70" si="11">IF($A$51=37802,IF(COUNTBLANK(B$51:B$70)&gt;0,#N/A,B52/B$51*100),IF(COUNTBLANK(B$51:B$75)&gt;0,#N/A,B52/B$51*100))</f>
        <v>102.48144046593659</v>
      </c>
      <c r="F52" s="488">
        <f t="shared" si="11"/>
        <v>105.66168327796235</v>
      </c>
      <c r="G52" s="488">
        <f t="shared" si="11"/>
        <v>106.96465696465695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25215</v>
      </c>
      <c r="C53" s="487">
        <v>7650</v>
      </c>
      <c r="D53" s="487">
        <v>3212</v>
      </c>
      <c r="E53" s="488">
        <f t="shared" si="11"/>
        <v>103.42069644395227</v>
      </c>
      <c r="F53" s="488">
        <f t="shared" si="11"/>
        <v>105.8970099667774</v>
      </c>
      <c r="G53" s="488">
        <f t="shared" si="11"/>
        <v>111.2959112959113</v>
      </c>
      <c r="H53" s="489">
        <f>IF(ISERROR(L53)=TRUE,IF(MONTH(A53)=MONTH(MAX(A$51:A$75)),A53,""),"")</f>
        <v>41883</v>
      </c>
      <c r="I53" s="488">
        <f t="shared" si="12"/>
        <v>103.42069644395227</v>
      </c>
      <c r="J53" s="488">
        <f t="shared" si="10"/>
        <v>105.8970099667774</v>
      </c>
      <c r="K53" s="488">
        <f t="shared" si="10"/>
        <v>111.2959112959113</v>
      </c>
      <c r="L53" s="488" t="e">
        <f t="shared" si="13"/>
        <v>#N/A</v>
      </c>
    </row>
    <row r="54" spans="1:14" ht="15" customHeight="1" x14ac:dyDescent="0.2">
      <c r="A54" s="490" t="s">
        <v>462</v>
      </c>
      <c r="B54" s="487">
        <v>24721</v>
      </c>
      <c r="C54" s="487">
        <v>7331</v>
      </c>
      <c r="D54" s="487">
        <v>3067</v>
      </c>
      <c r="E54" s="488">
        <f t="shared" si="11"/>
        <v>101.39452852631148</v>
      </c>
      <c r="F54" s="488">
        <f t="shared" si="11"/>
        <v>101.48117386489479</v>
      </c>
      <c r="G54" s="488">
        <f t="shared" si="11"/>
        <v>106.27165627165627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24948</v>
      </c>
      <c r="C55" s="487">
        <v>7112</v>
      </c>
      <c r="D55" s="487">
        <v>3075</v>
      </c>
      <c r="E55" s="488">
        <f t="shared" si="11"/>
        <v>102.32558139534885</v>
      </c>
      <c r="F55" s="488">
        <f t="shared" si="11"/>
        <v>98.449612403100772</v>
      </c>
      <c r="G55" s="488">
        <f t="shared" si="11"/>
        <v>106.54885654885655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25385</v>
      </c>
      <c r="C56" s="487">
        <v>7382</v>
      </c>
      <c r="D56" s="487">
        <v>3243</v>
      </c>
      <c r="E56" s="488">
        <f t="shared" si="11"/>
        <v>104.117960707108</v>
      </c>
      <c r="F56" s="488">
        <f t="shared" si="11"/>
        <v>102.18715393133996</v>
      </c>
      <c r="G56" s="488">
        <f t="shared" si="11"/>
        <v>112.37006237006237</v>
      </c>
      <c r="H56" s="489" t="str">
        <f t="shared" si="14"/>
        <v/>
      </c>
      <c r="I56" s="488" t="str">
        <f t="shared" si="12"/>
        <v/>
      </c>
      <c r="J56" s="488" t="str">
        <f t="shared" si="10"/>
        <v/>
      </c>
      <c r="K56" s="488" t="str">
        <f t="shared" si="10"/>
        <v/>
      </c>
      <c r="L56" s="488" t="e">
        <f t="shared" si="13"/>
        <v>#N/A</v>
      </c>
    </row>
    <row r="57" spans="1:14" ht="15" customHeight="1" x14ac:dyDescent="0.2">
      <c r="A57" s="490">
        <v>42248</v>
      </c>
      <c r="B57" s="487">
        <v>26009</v>
      </c>
      <c r="C57" s="487">
        <v>7402</v>
      </c>
      <c r="D57" s="487">
        <v>3371</v>
      </c>
      <c r="E57" s="488">
        <f t="shared" si="11"/>
        <v>106.67733070833847</v>
      </c>
      <c r="F57" s="488">
        <f t="shared" si="11"/>
        <v>102.46400885935769</v>
      </c>
      <c r="G57" s="488">
        <f t="shared" si="11"/>
        <v>116.8052668052668</v>
      </c>
      <c r="H57" s="489">
        <f t="shared" si="14"/>
        <v>42248</v>
      </c>
      <c r="I57" s="488">
        <f t="shared" si="12"/>
        <v>106.67733070833847</v>
      </c>
      <c r="J57" s="488">
        <f t="shared" si="10"/>
        <v>102.46400885935769</v>
      </c>
      <c r="K57" s="488">
        <f t="shared" si="10"/>
        <v>116.8052668052668</v>
      </c>
      <c r="L57" s="488" t="e">
        <f t="shared" si="13"/>
        <v>#N/A</v>
      </c>
    </row>
    <row r="58" spans="1:14" ht="15" customHeight="1" x14ac:dyDescent="0.2">
      <c r="A58" s="490" t="s">
        <v>465</v>
      </c>
      <c r="B58" s="487">
        <v>25539</v>
      </c>
      <c r="C58" s="487">
        <v>7165</v>
      </c>
      <c r="D58" s="487">
        <v>3261</v>
      </c>
      <c r="E58" s="488">
        <f t="shared" si="11"/>
        <v>104.7496000984373</v>
      </c>
      <c r="F58" s="488">
        <f t="shared" si="11"/>
        <v>99.183277962347731</v>
      </c>
      <c r="G58" s="488">
        <f t="shared" si="11"/>
        <v>112.993762993763</v>
      </c>
      <c r="H58" s="489" t="str">
        <f t="shared" si="14"/>
        <v/>
      </c>
      <c r="I58" s="488" t="str">
        <f t="shared" si="12"/>
        <v/>
      </c>
      <c r="J58" s="488" t="str">
        <f t="shared" si="10"/>
        <v/>
      </c>
      <c r="K58" s="488" t="str">
        <f t="shared" si="10"/>
        <v/>
      </c>
      <c r="L58" s="488" t="e">
        <f t="shared" si="13"/>
        <v>#N/A</v>
      </c>
    </row>
    <row r="59" spans="1:14" ht="15" customHeight="1" x14ac:dyDescent="0.2">
      <c r="A59" s="490" t="s">
        <v>466</v>
      </c>
      <c r="B59" s="487">
        <v>25604</v>
      </c>
      <c r="C59" s="487">
        <v>7189</v>
      </c>
      <c r="D59" s="487">
        <v>3243</v>
      </c>
      <c r="E59" s="488">
        <f t="shared" si="11"/>
        <v>105.01620114023216</v>
      </c>
      <c r="F59" s="488">
        <f t="shared" si="11"/>
        <v>99.515503875968989</v>
      </c>
      <c r="G59" s="488">
        <f t="shared" si="11"/>
        <v>112.37006237006237</v>
      </c>
      <c r="H59" s="489" t="str">
        <f t="shared" si="14"/>
        <v/>
      </c>
      <c r="I59" s="488" t="str">
        <f t="shared" si="12"/>
        <v/>
      </c>
      <c r="J59" s="488" t="str">
        <f t="shared" si="10"/>
        <v/>
      </c>
      <c r="K59" s="488" t="str">
        <f t="shared" si="10"/>
        <v/>
      </c>
      <c r="L59" s="488" t="e">
        <f t="shared" si="13"/>
        <v>#N/A</v>
      </c>
    </row>
    <row r="60" spans="1:14" ht="15" customHeight="1" x14ac:dyDescent="0.2">
      <c r="A60" s="490" t="s">
        <v>467</v>
      </c>
      <c r="B60" s="487">
        <v>26063</v>
      </c>
      <c r="C60" s="487">
        <v>7541</v>
      </c>
      <c r="D60" s="487">
        <v>3506</v>
      </c>
      <c r="E60" s="488">
        <f t="shared" si="11"/>
        <v>106.89881465075264</v>
      </c>
      <c r="F60" s="488">
        <f t="shared" si="11"/>
        <v>104.38815060908084</v>
      </c>
      <c r="G60" s="488">
        <f t="shared" si="11"/>
        <v>121.48302148302147</v>
      </c>
      <c r="H60" s="489" t="str">
        <f t="shared" si="14"/>
        <v/>
      </c>
      <c r="I60" s="488" t="str">
        <f t="shared" si="12"/>
        <v/>
      </c>
      <c r="J60" s="488" t="str">
        <f t="shared" si="10"/>
        <v/>
      </c>
      <c r="K60" s="488" t="str">
        <f t="shared" si="10"/>
        <v/>
      </c>
      <c r="L60" s="488" t="e">
        <f t="shared" si="13"/>
        <v>#N/A</v>
      </c>
    </row>
    <row r="61" spans="1:14" ht="15" customHeight="1" x14ac:dyDescent="0.2">
      <c r="A61" s="490">
        <v>42614</v>
      </c>
      <c r="B61" s="487">
        <v>26710</v>
      </c>
      <c r="C61" s="487">
        <v>7354</v>
      </c>
      <c r="D61" s="487">
        <v>3597</v>
      </c>
      <c r="E61" s="488">
        <f t="shared" si="11"/>
        <v>109.55252040523358</v>
      </c>
      <c r="F61" s="488">
        <f t="shared" si="11"/>
        <v>101.79955703211516</v>
      </c>
      <c r="G61" s="488">
        <f t="shared" si="11"/>
        <v>124.63617463617464</v>
      </c>
      <c r="H61" s="489">
        <f t="shared" si="14"/>
        <v>42614</v>
      </c>
      <c r="I61" s="488">
        <f t="shared" si="12"/>
        <v>109.55252040523358</v>
      </c>
      <c r="J61" s="488">
        <f t="shared" si="10"/>
        <v>101.79955703211516</v>
      </c>
      <c r="K61" s="488">
        <f t="shared" si="10"/>
        <v>124.63617463617464</v>
      </c>
      <c r="L61" s="488" t="e">
        <f t="shared" si="13"/>
        <v>#N/A</v>
      </c>
    </row>
    <row r="62" spans="1:14" ht="15" customHeight="1" x14ac:dyDescent="0.2">
      <c r="A62" s="490" t="s">
        <v>468</v>
      </c>
      <c r="B62" s="487">
        <v>26360</v>
      </c>
      <c r="C62" s="487">
        <v>7130</v>
      </c>
      <c r="D62" s="487">
        <v>3427</v>
      </c>
      <c r="E62" s="488">
        <f t="shared" si="11"/>
        <v>108.1169763340306</v>
      </c>
      <c r="F62" s="488">
        <f t="shared" si="11"/>
        <v>98.698781838316719</v>
      </c>
      <c r="G62" s="488">
        <f t="shared" si="11"/>
        <v>118.74566874566874</v>
      </c>
      <c r="H62" s="489" t="str">
        <f t="shared" si="14"/>
        <v/>
      </c>
      <c r="I62" s="488" t="str">
        <f t="shared" si="12"/>
        <v/>
      </c>
      <c r="J62" s="488" t="str">
        <f t="shared" si="10"/>
        <v/>
      </c>
      <c r="K62" s="488" t="str">
        <f t="shared" si="10"/>
        <v/>
      </c>
      <c r="L62" s="488" t="e">
        <f t="shared" si="13"/>
        <v>#N/A</v>
      </c>
    </row>
    <row r="63" spans="1:14" ht="15" customHeight="1" x14ac:dyDescent="0.2">
      <c r="A63" s="490" t="s">
        <v>469</v>
      </c>
      <c r="B63" s="487">
        <v>26255</v>
      </c>
      <c r="C63" s="487">
        <v>7063</v>
      </c>
      <c r="D63" s="487">
        <v>3391</v>
      </c>
      <c r="E63" s="488">
        <f t="shared" si="11"/>
        <v>107.68631311266969</v>
      </c>
      <c r="F63" s="488">
        <f t="shared" si="11"/>
        <v>97.771317829457359</v>
      </c>
      <c r="G63" s="488">
        <f t="shared" si="11"/>
        <v>117.49826749826751</v>
      </c>
      <c r="H63" s="489" t="str">
        <f t="shared" si="14"/>
        <v/>
      </c>
      <c r="I63" s="488" t="str">
        <f t="shared" si="12"/>
        <v/>
      </c>
      <c r="J63" s="488" t="str">
        <f t="shared" si="10"/>
        <v/>
      </c>
      <c r="K63" s="488" t="str">
        <f t="shared" si="10"/>
        <v/>
      </c>
      <c r="L63" s="488" t="e">
        <f t="shared" si="13"/>
        <v>#N/A</v>
      </c>
    </row>
    <row r="64" spans="1:14" ht="15" customHeight="1" x14ac:dyDescent="0.2">
      <c r="A64" s="490" t="s">
        <v>470</v>
      </c>
      <c r="B64" s="487">
        <v>26753</v>
      </c>
      <c r="C64" s="487">
        <v>7505</v>
      </c>
      <c r="D64" s="487">
        <v>3607</v>
      </c>
      <c r="E64" s="488">
        <f t="shared" si="11"/>
        <v>109.7288872482671</v>
      </c>
      <c r="F64" s="488">
        <f t="shared" si="11"/>
        <v>103.88981173864894</v>
      </c>
      <c r="G64" s="488">
        <f t="shared" si="11"/>
        <v>124.98267498267499</v>
      </c>
      <c r="H64" s="489" t="str">
        <f t="shared" si="14"/>
        <v/>
      </c>
      <c r="I64" s="488" t="str">
        <f t="shared" si="12"/>
        <v/>
      </c>
      <c r="J64" s="488" t="str">
        <f t="shared" si="10"/>
        <v/>
      </c>
      <c r="K64" s="488" t="str">
        <f t="shared" si="10"/>
        <v/>
      </c>
      <c r="L64" s="488" t="e">
        <f t="shared" si="13"/>
        <v>#N/A</v>
      </c>
    </row>
    <row r="65" spans="1:12" ht="15" customHeight="1" x14ac:dyDescent="0.2">
      <c r="A65" s="490">
        <v>42979</v>
      </c>
      <c r="B65" s="487">
        <v>27212</v>
      </c>
      <c r="C65" s="487">
        <v>7272</v>
      </c>
      <c r="D65" s="487">
        <v>3723</v>
      </c>
      <c r="E65" s="488">
        <f t="shared" si="11"/>
        <v>111.61150075878759</v>
      </c>
      <c r="F65" s="488">
        <f t="shared" si="11"/>
        <v>100.66445182724253</v>
      </c>
      <c r="G65" s="488">
        <f t="shared" si="11"/>
        <v>129.002079002079</v>
      </c>
      <c r="H65" s="489">
        <f t="shared" si="14"/>
        <v>42979</v>
      </c>
      <c r="I65" s="488">
        <f t="shared" si="12"/>
        <v>111.61150075878759</v>
      </c>
      <c r="J65" s="488">
        <f t="shared" si="10"/>
        <v>100.66445182724253</v>
      </c>
      <c r="K65" s="488">
        <f t="shared" si="10"/>
        <v>129.002079002079</v>
      </c>
      <c r="L65" s="488" t="e">
        <f t="shared" si="13"/>
        <v>#N/A</v>
      </c>
    </row>
    <row r="66" spans="1:12" ht="15" customHeight="1" x14ac:dyDescent="0.2">
      <c r="A66" s="490" t="s">
        <v>471</v>
      </c>
      <c r="B66" s="487">
        <v>26748</v>
      </c>
      <c r="C66" s="487">
        <v>7046</v>
      </c>
      <c r="D66" s="487">
        <v>3578</v>
      </c>
      <c r="E66" s="488">
        <f t="shared" si="11"/>
        <v>109.70837947582133</v>
      </c>
      <c r="F66" s="488">
        <f t="shared" si="11"/>
        <v>97.535991140642309</v>
      </c>
      <c r="G66" s="488">
        <f t="shared" si="11"/>
        <v>123.97782397782397</v>
      </c>
      <c r="H66" s="489" t="str">
        <f t="shared" si="14"/>
        <v/>
      </c>
      <c r="I66" s="488" t="str">
        <f t="shared" si="12"/>
        <v/>
      </c>
      <c r="J66" s="488" t="str">
        <f t="shared" si="10"/>
        <v/>
      </c>
      <c r="K66" s="488" t="str">
        <f t="shared" si="10"/>
        <v/>
      </c>
      <c r="L66" s="488" t="e">
        <f t="shared" si="13"/>
        <v>#N/A</v>
      </c>
    </row>
    <row r="67" spans="1:12" ht="15" customHeight="1" x14ac:dyDescent="0.2">
      <c r="A67" s="490" t="s">
        <v>472</v>
      </c>
      <c r="B67" s="487">
        <v>26788</v>
      </c>
      <c r="C67" s="487">
        <v>6966</v>
      </c>
      <c r="D67" s="487">
        <v>3513</v>
      </c>
      <c r="E67" s="488">
        <f t="shared" si="11"/>
        <v>109.87244165538739</v>
      </c>
      <c r="F67" s="488">
        <f t="shared" si="11"/>
        <v>96.428571428571431</v>
      </c>
      <c r="G67" s="488">
        <f t="shared" si="11"/>
        <v>121.72557172557173</v>
      </c>
      <c r="H67" s="489" t="str">
        <f t="shared" si="14"/>
        <v/>
      </c>
      <c r="I67" s="488" t="str">
        <f t="shared" si="12"/>
        <v/>
      </c>
      <c r="J67" s="488" t="str">
        <f t="shared" si="12"/>
        <v/>
      </c>
      <c r="K67" s="488" t="str">
        <f t="shared" si="12"/>
        <v/>
      </c>
      <c r="L67" s="488" t="e">
        <f t="shared" si="13"/>
        <v>#N/A</v>
      </c>
    </row>
    <row r="68" spans="1:12" ht="15" customHeight="1" x14ac:dyDescent="0.2">
      <c r="A68" s="490" t="s">
        <v>473</v>
      </c>
      <c r="B68" s="487">
        <v>27289</v>
      </c>
      <c r="C68" s="487">
        <v>7316</v>
      </c>
      <c r="D68" s="487">
        <v>3783</v>
      </c>
      <c r="E68" s="488">
        <f t="shared" si="11"/>
        <v>111.92732045445224</v>
      </c>
      <c r="F68" s="488">
        <f t="shared" si="11"/>
        <v>101.2735326688815</v>
      </c>
      <c r="G68" s="488">
        <f t="shared" si="11"/>
        <v>131.08108108108107</v>
      </c>
      <c r="H68" s="489" t="str">
        <f t="shared" si="14"/>
        <v/>
      </c>
      <c r="I68" s="488" t="str">
        <f t="shared" si="12"/>
        <v/>
      </c>
      <c r="J68" s="488" t="str">
        <f t="shared" si="12"/>
        <v/>
      </c>
      <c r="K68" s="488" t="str">
        <f t="shared" si="12"/>
        <v/>
      </c>
      <c r="L68" s="488" t="e">
        <f t="shared" si="13"/>
        <v>#N/A</v>
      </c>
    </row>
    <row r="69" spans="1:12" ht="15" customHeight="1" x14ac:dyDescent="0.2">
      <c r="A69" s="490">
        <v>43344</v>
      </c>
      <c r="B69" s="487">
        <v>27698</v>
      </c>
      <c r="C69" s="487">
        <v>7057</v>
      </c>
      <c r="D69" s="487">
        <v>3828</v>
      </c>
      <c r="E69" s="488">
        <f t="shared" si="11"/>
        <v>113.60485624051515</v>
      </c>
      <c r="F69" s="488">
        <f t="shared" si="11"/>
        <v>97.688261351052049</v>
      </c>
      <c r="G69" s="488">
        <f t="shared" si="11"/>
        <v>132.64033264033264</v>
      </c>
      <c r="H69" s="489">
        <f t="shared" si="14"/>
        <v>43344</v>
      </c>
      <c r="I69" s="488">
        <f t="shared" si="12"/>
        <v>113.60485624051515</v>
      </c>
      <c r="J69" s="488">
        <f t="shared" si="12"/>
        <v>97.688261351052049</v>
      </c>
      <c r="K69" s="488">
        <f t="shared" si="12"/>
        <v>132.64033264033264</v>
      </c>
      <c r="L69" s="488" t="e">
        <f t="shared" si="13"/>
        <v>#N/A</v>
      </c>
    </row>
    <row r="70" spans="1:12" ht="15" customHeight="1" x14ac:dyDescent="0.2">
      <c r="A70" s="490" t="s">
        <v>474</v>
      </c>
      <c r="B70" s="487">
        <v>27370</v>
      </c>
      <c r="C70" s="487">
        <v>6805</v>
      </c>
      <c r="D70" s="487">
        <v>3709</v>
      </c>
      <c r="E70" s="488">
        <f t="shared" si="11"/>
        <v>112.25954636807349</v>
      </c>
      <c r="F70" s="488">
        <f t="shared" si="11"/>
        <v>94.19988925802879</v>
      </c>
      <c r="G70" s="488">
        <f t="shared" si="11"/>
        <v>128.51697851697853</v>
      </c>
      <c r="H70" s="489" t="str">
        <f t="shared" si="14"/>
        <v/>
      </c>
      <c r="I70" s="488" t="str">
        <f t="shared" si="12"/>
        <v/>
      </c>
      <c r="J70" s="488" t="str">
        <f t="shared" si="12"/>
        <v/>
      </c>
      <c r="K70" s="488" t="str">
        <f t="shared" si="12"/>
        <v/>
      </c>
      <c r="L70" s="488" t="e">
        <f t="shared" si="13"/>
        <v>#N/A</v>
      </c>
    </row>
    <row r="71" spans="1:12" ht="15" customHeight="1" x14ac:dyDescent="0.2">
      <c r="A71" s="490" t="s">
        <v>475</v>
      </c>
      <c r="B71" s="487">
        <v>27382</v>
      </c>
      <c r="C71" s="487">
        <v>6759</v>
      </c>
      <c r="D71" s="487">
        <v>3682</v>
      </c>
      <c r="E71" s="491">
        <f t="shared" ref="E71:G75" si="15">IF($A$51=37802,IF(COUNTBLANK(B$51:B$70)&gt;0,#N/A,IF(ISBLANK(B71)=FALSE,B71/B$51*100,#N/A)),IF(COUNTBLANK(B$51:B$75)&gt;0,#N/A,B71/B$51*100))</f>
        <v>112.30876502194332</v>
      </c>
      <c r="F71" s="491">
        <f t="shared" si="15"/>
        <v>93.56312292358804</v>
      </c>
      <c r="G71" s="491">
        <f t="shared" si="15"/>
        <v>127.58142758142759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27954</v>
      </c>
      <c r="C72" s="487">
        <v>6976</v>
      </c>
      <c r="D72" s="487">
        <v>3935</v>
      </c>
      <c r="E72" s="491">
        <f t="shared" si="15"/>
        <v>114.6548541897379</v>
      </c>
      <c r="F72" s="491">
        <f t="shared" si="15"/>
        <v>96.566998892580287</v>
      </c>
      <c r="G72" s="491">
        <f t="shared" si="15"/>
        <v>136.34788634788634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28306</v>
      </c>
      <c r="C73" s="487">
        <v>6883</v>
      </c>
      <c r="D73" s="487">
        <v>4055</v>
      </c>
      <c r="E73" s="491">
        <f t="shared" si="15"/>
        <v>116.09860136991921</v>
      </c>
      <c r="F73" s="491">
        <f t="shared" si="15"/>
        <v>95.279623477297889</v>
      </c>
      <c r="G73" s="491">
        <f t="shared" si="15"/>
        <v>140.50589050589051</v>
      </c>
      <c r="H73" s="492">
        <f>IF(A$51=37802,IF(ISERROR(L73)=TRUE,IF(ISBLANK(A73)=FALSE,IF(MONTH(A73)=MONTH(MAX(A$51:A$75)),A73,""),""),""),IF(ISERROR(L73)=TRUE,IF(MONTH(A73)=MONTH(MAX(A$51:A$75)),A73,""),""))</f>
        <v>43709</v>
      </c>
      <c r="I73" s="488">
        <f t="shared" si="12"/>
        <v>116.09860136991921</v>
      </c>
      <c r="J73" s="488">
        <f t="shared" si="12"/>
        <v>95.279623477297889</v>
      </c>
      <c r="K73" s="488">
        <f t="shared" si="12"/>
        <v>140.50589050589051</v>
      </c>
      <c r="L73" s="488" t="e">
        <f t="shared" si="13"/>
        <v>#N/A</v>
      </c>
    </row>
    <row r="74" spans="1:12" ht="15" customHeight="1" x14ac:dyDescent="0.2">
      <c r="A74" s="490" t="s">
        <v>477</v>
      </c>
      <c r="B74" s="487">
        <v>28016</v>
      </c>
      <c r="C74" s="487">
        <v>6659</v>
      </c>
      <c r="D74" s="487">
        <v>3921</v>
      </c>
      <c r="E74" s="491">
        <f t="shared" si="15"/>
        <v>114.9091505680653</v>
      </c>
      <c r="F74" s="491">
        <f t="shared" si="15"/>
        <v>92.178848283499448</v>
      </c>
      <c r="G74" s="491">
        <f t="shared" si="15"/>
        <v>135.86278586278587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27685</v>
      </c>
      <c r="C75" s="493">
        <v>6524</v>
      </c>
      <c r="D75" s="493">
        <v>3742</v>
      </c>
      <c r="E75" s="491">
        <f t="shared" si="15"/>
        <v>113.55153603215619</v>
      </c>
      <c r="F75" s="491">
        <f t="shared" si="15"/>
        <v>90.310077519379846</v>
      </c>
      <c r="G75" s="491">
        <f t="shared" si="15"/>
        <v>129.66042966042966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116.09860136991921</v>
      </c>
      <c r="J77" s="488">
        <f>IF(J75&lt;&gt;"",J75,IF(J74&lt;&gt;"",J74,IF(J73&lt;&gt;"",J73,IF(J72&lt;&gt;"",J72,IF(J71&lt;&gt;"",J71,IF(J70&lt;&gt;"",J70,""))))))</f>
        <v>95.279623477297889</v>
      </c>
      <c r="K77" s="488">
        <f>IF(K75&lt;&gt;"",K75,IF(K74&lt;&gt;"",K74,IF(K73&lt;&gt;"",K73,IF(K72&lt;&gt;"",K72,IF(K71&lt;&gt;"",K71,IF(K70&lt;&gt;"",K70,""))))))</f>
        <v>140.50589050589051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+16,1%</v>
      </c>
      <c r="J79" s="488" t="str">
        <f>"GeB - ausschließlich: "&amp;IF(J77&gt;100,"+","")&amp;TEXT(J77-100,"0,0")&amp;"%"</f>
        <v>GeB - ausschließlich: -4,7%</v>
      </c>
      <c r="K79" s="488" t="str">
        <f>"GeB - im Nebenjob: "&amp;IF(K77&gt;100,"+","")&amp;TEXT(K77-100,"0,0")&amp;"%"</f>
        <v>GeB - im Nebenjob: +40,5%</v>
      </c>
    </row>
    <row r="81" spans="9:9" ht="15" customHeight="1" x14ac:dyDescent="0.2">
      <c r="I81" s="488" t="str">
        <f>IF(ISERROR(HLOOKUP(1,I$78:K$79,2,FALSE)),"",HLOOKUP(1,I$78:K$79,2,FALSE))</f>
        <v>GeB - im Nebenjob: +40,5%</v>
      </c>
    </row>
    <row r="82" spans="9:9" ht="15" customHeight="1" x14ac:dyDescent="0.2">
      <c r="I82" s="488" t="str">
        <f>IF(ISERROR(HLOOKUP(2,I$78:K$79,2,FALSE)),"",HLOOKUP(2,I$78:K$79,2,FALSE))</f>
        <v>SvB: +16,1%</v>
      </c>
    </row>
    <row r="83" spans="9:9" ht="15" customHeight="1" x14ac:dyDescent="0.2">
      <c r="I83" s="488" t="str">
        <f>IF(ISERROR(HLOOKUP(3,I$78:K$79,2,FALSE)),"",HLOOKUP(3,I$78:K$79,2,FALSE))</f>
        <v>GeB - ausschließlich: -4,7%</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2" t="s">
        <v>481</v>
      </c>
      <c r="B6" s="671"/>
      <c r="C6" s="671"/>
      <c r="D6" s="671"/>
      <c r="E6" s="671"/>
      <c r="F6" s="683"/>
      <c r="G6" s="683"/>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4"/>
      <c r="C17" s="684"/>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6" t="s">
        <v>507</v>
      </c>
      <c r="B35" s="686"/>
      <c r="C35" s="686"/>
      <c r="D35" s="686"/>
      <c r="E35" s="686"/>
      <c r="F35" s="686"/>
      <c r="G35" s="686"/>
      <c r="H35" s="522"/>
    </row>
    <row r="36" spans="1:8" ht="13.15" customHeight="1" x14ac:dyDescent="0.2">
      <c r="A36" s="524"/>
      <c r="B36" s="525"/>
      <c r="C36" s="525"/>
      <c r="D36" s="526"/>
      <c r="E36" s="526"/>
      <c r="F36" s="526"/>
      <c r="G36" s="526"/>
      <c r="H36" s="522"/>
    </row>
    <row r="37" spans="1:8" ht="13.15" customHeight="1" x14ac:dyDescent="0.2">
      <c r="A37" s="685" t="s">
        <v>508</v>
      </c>
      <c r="B37" s="685"/>
      <c r="C37" s="685"/>
      <c r="D37" s="685"/>
      <c r="E37" s="685"/>
      <c r="F37" s="685"/>
      <c r="G37" s="685"/>
      <c r="H37" s="522"/>
    </row>
    <row r="38" spans="1:8" ht="13.15" customHeight="1" x14ac:dyDescent="0.2">
      <c r="A38" s="527"/>
      <c r="B38" s="528"/>
      <c r="C38" s="528"/>
      <c r="D38" s="515"/>
      <c r="E38" s="529"/>
      <c r="F38" s="517"/>
      <c r="G38" s="517"/>
      <c r="H38" s="522"/>
    </row>
    <row r="39" spans="1:8" ht="13.15" customHeight="1" x14ac:dyDescent="0.2">
      <c r="A39" s="687" t="s">
        <v>509</v>
      </c>
      <c r="B39" s="687"/>
      <c r="C39" s="687"/>
      <c r="D39" s="687"/>
      <c r="E39" s="687"/>
      <c r="F39" s="688"/>
      <c r="G39" s="688"/>
    </row>
    <row r="40" spans="1:8" ht="13.15" customHeight="1" x14ac:dyDescent="0.2">
      <c r="A40" s="688"/>
      <c r="B40" s="688"/>
      <c r="C40" s="688"/>
      <c r="D40" s="688"/>
      <c r="E40" s="688"/>
      <c r="F40" s="688"/>
      <c r="G40" s="688"/>
    </row>
    <row r="41" spans="1:8" ht="13.15" customHeight="1" x14ac:dyDescent="0.2">
      <c r="A41" s="530"/>
      <c r="B41" s="530"/>
      <c r="C41" s="530"/>
      <c r="D41" s="531"/>
      <c r="E41" s="531"/>
      <c r="F41" s="522"/>
      <c r="G41" s="522"/>
    </row>
    <row r="42" spans="1:8" ht="13.15" customHeight="1" x14ac:dyDescent="0.2">
      <c r="A42" s="689" t="s">
        <v>510</v>
      </c>
      <c r="B42" s="690"/>
      <c r="C42" s="690"/>
      <c r="D42" s="690"/>
      <c r="E42" s="690"/>
      <c r="F42" s="690"/>
      <c r="G42" s="690"/>
    </row>
    <row r="43" spans="1:8" ht="13.15" customHeight="1" x14ac:dyDescent="0.2">
      <c r="A43" s="685" t="s">
        <v>511</v>
      </c>
      <c r="B43" s="685"/>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5" t="s">
        <v>7</v>
      </c>
      <c r="B4" s="555"/>
      <c r="C4" s="555"/>
      <c r="D4" s="555"/>
      <c r="E4" s="555"/>
      <c r="F4" s="555"/>
    </row>
    <row r="5" spans="1:6" ht="12.75" customHeight="1" x14ac:dyDescent="0.2">
      <c r="A5" s="21"/>
      <c r="B5" s="22"/>
      <c r="C5" s="21"/>
      <c r="D5" s="22"/>
      <c r="E5" s="21"/>
      <c r="F5" s="21"/>
    </row>
    <row r="6" spans="1:6" ht="12.75" customHeight="1" x14ac:dyDescent="0.2">
      <c r="A6" s="25" t="s">
        <v>8</v>
      </c>
      <c r="B6" s="26"/>
      <c r="C6" s="556" t="s">
        <v>9</v>
      </c>
      <c r="D6" s="556"/>
      <c r="E6" s="556"/>
      <c r="F6" s="556"/>
    </row>
    <row r="7" spans="1:6" ht="12.75" customHeight="1" x14ac:dyDescent="0.2">
      <c r="A7" s="25"/>
      <c r="B7" s="26"/>
      <c r="C7" s="27"/>
      <c r="D7" s="27"/>
      <c r="E7" s="27"/>
      <c r="F7" s="27"/>
    </row>
    <row r="8" spans="1:6" ht="12.75" customHeight="1" x14ac:dyDescent="0.2">
      <c r="A8" s="25" t="s">
        <v>10</v>
      </c>
      <c r="B8" s="26"/>
      <c r="C8" s="556" t="s">
        <v>11</v>
      </c>
      <c r="D8" s="556"/>
      <c r="E8" s="556"/>
      <c r="F8" s="556"/>
    </row>
    <row r="9" spans="1:6" ht="12.75" customHeight="1" x14ac:dyDescent="0.2">
      <c r="A9" s="25"/>
      <c r="B9" s="26"/>
      <c r="C9" s="27"/>
      <c r="D9" s="27"/>
      <c r="E9" s="27"/>
      <c r="F9" s="27"/>
    </row>
    <row r="10" spans="1:6" ht="12.75" customHeight="1" x14ac:dyDescent="0.2">
      <c r="A10" s="25" t="s">
        <v>12</v>
      </c>
      <c r="C10" s="557" t="s">
        <v>13</v>
      </c>
      <c r="D10" s="557"/>
      <c r="E10" s="557"/>
      <c r="F10" s="557"/>
    </row>
    <row r="11" spans="1:6" ht="12.75" customHeight="1" x14ac:dyDescent="0.2">
      <c r="A11" s="22"/>
      <c r="B11" s="21"/>
      <c r="C11" s="28"/>
      <c r="D11" s="27"/>
      <c r="E11" s="29"/>
      <c r="F11" s="27"/>
    </row>
    <row r="12" spans="1:6" ht="12.75" customHeight="1" x14ac:dyDescent="0.2">
      <c r="A12" s="25" t="s">
        <v>14</v>
      </c>
      <c r="B12" s="21"/>
      <c r="C12" s="558" t="s">
        <v>15</v>
      </c>
      <c r="D12" s="558"/>
      <c r="E12" s="558"/>
      <c r="F12" s="558"/>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9" t="s">
        <v>20</v>
      </c>
      <c r="B18" s="559"/>
      <c r="C18" s="31" t="s">
        <v>21</v>
      </c>
      <c r="D18" s="27"/>
      <c r="E18" s="27"/>
      <c r="F18" s="27"/>
    </row>
    <row r="19" spans="1:6" ht="12.75" customHeight="1" x14ac:dyDescent="0.2">
      <c r="A19" s="22"/>
      <c r="B19" s="21"/>
      <c r="C19" s="32"/>
      <c r="D19" s="27"/>
      <c r="E19" s="27"/>
      <c r="F19" s="27"/>
    </row>
    <row r="20" spans="1:6" ht="89.25" customHeight="1" x14ac:dyDescent="0.2">
      <c r="A20" s="25" t="s">
        <v>22</v>
      </c>
      <c r="B20" s="21"/>
      <c r="C20" s="556" t="s">
        <v>23</v>
      </c>
      <c r="D20" s="556"/>
      <c r="E20" s="556"/>
      <c r="F20" s="556"/>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0" t="s">
        <v>38</v>
      </c>
      <c r="D33" s="554"/>
      <c r="E33" s="554"/>
      <c r="F33" s="554"/>
    </row>
    <row r="34" spans="1:6" ht="12.75" customHeight="1" x14ac:dyDescent="0.2">
      <c r="A34" s="26"/>
      <c r="B34" s="26"/>
      <c r="C34" s="561" t="s">
        <v>39</v>
      </c>
      <c r="D34" s="562"/>
      <c r="E34" s="562"/>
      <c r="F34" s="562"/>
    </row>
    <row r="35" spans="1:6" ht="25.5" customHeight="1" x14ac:dyDescent="0.2">
      <c r="A35" s="26"/>
      <c r="B35" s="26"/>
      <c r="C35" s="563" t="s">
        <v>40</v>
      </c>
      <c r="D35" s="564"/>
      <c r="E35" s="564"/>
      <c r="F35" s="564"/>
    </row>
    <row r="36" spans="1:6" ht="12.75" x14ac:dyDescent="0.2">
      <c r="B36" s="26"/>
    </row>
    <row r="37" spans="1:6" ht="12.75" x14ac:dyDescent="0.2">
      <c r="A37" s="22" t="s">
        <v>41</v>
      </c>
      <c r="C37" s="45" t="s">
        <v>42</v>
      </c>
      <c r="D37" s="36"/>
      <c r="E37" s="36"/>
      <c r="F37" s="36"/>
    </row>
    <row r="38" spans="1:6" ht="28.5" customHeight="1" x14ac:dyDescent="0.2">
      <c r="C38" s="554" t="s">
        <v>43</v>
      </c>
      <c r="D38" s="554"/>
      <c r="E38" s="554"/>
      <c r="F38" s="554"/>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91</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95"/>
      <c r="F5" s="95"/>
      <c r="G5" s="95"/>
      <c r="H5" s="95"/>
      <c r="I5" s="95"/>
      <c r="J5" s="95"/>
    </row>
    <row r="6" spans="1:15" s="94" customFormat="1" ht="11.25" customHeight="1" x14ac:dyDescent="0.2">
      <c r="A6" s="572"/>
      <c r="B6" s="573"/>
      <c r="C6" s="573"/>
      <c r="D6" s="573"/>
      <c r="E6" s="573"/>
      <c r="F6" s="573"/>
      <c r="G6" s="573"/>
      <c r="H6" s="573"/>
      <c r="I6" s="573"/>
      <c r="J6" s="573"/>
    </row>
    <row r="7" spans="1:15" s="91" customFormat="1" ht="12" customHeight="1" x14ac:dyDescent="0.2">
      <c r="A7" s="574" t="s">
        <v>93</v>
      </c>
      <c r="B7" s="575"/>
      <c r="C7" s="580" t="s">
        <v>94</v>
      </c>
      <c r="D7" s="583" t="s">
        <v>95</v>
      </c>
      <c r="E7" s="584"/>
      <c r="F7" s="584"/>
      <c r="G7" s="584"/>
      <c r="H7" s="585"/>
      <c r="I7" s="586" t="s">
        <v>96</v>
      </c>
      <c r="J7" s="587"/>
      <c r="K7" s="96"/>
      <c r="L7" s="96"/>
      <c r="M7" s="96"/>
      <c r="N7" s="96"/>
      <c r="O7" s="96"/>
    </row>
    <row r="8" spans="1:15" ht="34.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27685</v>
      </c>
      <c r="E12" s="114">
        <v>28016</v>
      </c>
      <c r="F12" s="114">
        <v>28306</v>
      </c>
      <c r="G12" s="114">
        <v>27954</v>
      </c>
      <c r="H12" s="114">
        <v>27382</v>
      </c>
      <c r="I12" s="115">
        <v>303</v>
      </c>
      <c r="J12" s="116">
        <v>1.1065663574611058</v>
      </c>
      <c r="N12" s="117"/>
    </row>
    <row r="13" spans="1:15" s="110" customFormat="1" ht="13.5" customHeight="1" x14ac:dyDescent="0.2">
      <c r="A13" s="118" t="s">
        <v>105</v>
      </c>
      <c r="B13" s="119" t="s">
        <v>106</v>
      </c>
      <c r="C13" s="113">
        <v>50.391908975979774</v>
      </c>
      <c r="D13" s="114">
        <v>13951</v>
      </c>
      <c r="E13" s="114">
        <v>14188</v>
      </c>
      <c r="F13" s="114">
        <v>14348</v>
      </c>
      <c r="G13" s="114">
        <v>14012</v>
      </c>
      <c r="H13" s="114">
        <v>13742</v>
      </c>
      <c r="I13" s="115">
        <v>209</v>
      </c>
      <c r="J13" s="116">
        <v>1.5208848784747488</v>
      </c>
    </row>
    <row r="14" spans="1:15" s="110" customFormat="1" ht="13.5" customHeight="1" x14ac:dyDescent="0.2">
      <c r="A14" s="120"/>
      <c r="B14" s="119" t="s">
        <v>107</v>
      </c>
      <c r="C14" s="113">
        <v>49.608091024020226</v>
      </c>
      <c r="D14" s="114">
        <v>13734</v>
      </c>
      <c r="E14" s="114">
        <v>13828</v>
      </c>
      <c r="F14" s="114">
        <v>13958</v>
      </c>
      <c r="G14" s="114">
        <v>13942</v>
      </c>
      <c r="H14" s="114">
        <v>13640</v>
      </c>
      <c r="I14" s="115">
        <v>94</v>
      </c>
      <c r="J14" s="116">
        <v>0.68914956011730211</v>
      </c>
    </row>
    <row r="15" spans="1:15" s="110" customFormat="1" ht="13.5" customHeight="1" x14ac:dyDescent="0.2">
      <c r="A15" s="118" t="s">
        <v>105</v>
      </c>
      <c r="B15" s="121" t="s">
        <v>108</v>
      </c>
      <c r="C15" s="113">
        <v>10.417193426042983</v>
      </c>
      <c r="D15" s="114">
        <v>2884</v>
      </c>
      <c r="E15" s="114">
        <v>3033</v>
      </c>
      <c r="F15" s="114">
        <v>3166</v>
      </c>
      <c r="G15" s="114">
        <v>2944</v>
      </c>
      <c r="H15" s="114">
        <v>2970</v>
      </c>
      <c r="I15" s="115">
        <v>-86</v>
      </c>
      <c r="J15" s="116">
        <v>-2.8956228956228958</v>
      </c>
    </row>
    <row r="16" spans="1:15" s="110" customFormat="1" ht="13.5" customHeight="1" x14ac:dyDescent="0.2">
      <c r="A16" s="118"/>
      <c r="B16" s="121" t="s">
        <v>109</v>
      </c>
      <c r="C16" s="113">
        <v>66.422250316055624</v>
      </c>
      <c r="D16" s="114">
        <v>18389</v>
      </c>
      <c r="E16" s="114">
        <v>18593</v>
      </c>
      <c r="F16" s="114">
        <v>18809</v>
      </c>
      <c r="G16" s="114">
        <v>18740</v>
      </c>
      <c r="H16" s="114">
        <v>18399</v>
      </c>
      <c r="I16" s="115">
        <v>-10</v>
      </c>
      <c r="J16" s="116">
        <v>-5.4350779933692049E-2</v>
      </c>
    </row>
    <row r="17" spans="1:10" s="110" customFormat="1" ht="13.5" customHeight="1" x14ac:dyDescent="0.2">
      <c r="A17" s="118"/>
      <c r="B17" s="121" t="s">
        <v>110</v>
      </c>
      <c r="C17" s="113">
        <v>21.657937511287702</v>
      </c>
      <c r="D17" s="114">
        <v>5996</v>
      </c>
      <c r="E17" s="114">
        <v>5961</v>
      </c>
      <c r="F17" s="114">
        <v>5917</v>
      </c>
      <c r="G17" s="114">
        <v>5853</v>
      </c>
      <c r="H17" s="114">
        <v>5619</v>
      </c>
      <c r="I17" s="115">
        <v>377</v>
      </c>
      <c r="J17" s="116">
        <v>6.7093788930414666</v>
      </c>
    </row>
    <row r="18" spans="1:10" s="110" customFormat="1" ht="13.5" customHeight="1" x14ac:dyDescent="0.2">
      <c r="A18" s="120"/>
      <c r="B18" s="121" t="s">
        <v>111</v>
      </c>
      <c r="C18" s="113">
        <v>1.5026187466136898</v>
      </c>
      <c r="D18" s="114">
        <v>416</v>
      </c>
      <c r="E18" s="114">
        <v>429</v>
      </c>
      <c r="F18" s="114">
        <v>414</v>
      </c>
      <c r="G18" s="114">
        <v>417</v>
      </c>
      <c r="H18" s="114">
        <v>394</v>
      </c>
      <c r="I18" s="115">
        <v>22</v>
      </c>
      <c r="J18" s="116">
        <v>5.5837563451776653</v>
      </c>
    </row>
    <row r="19" spans="1:10" s="110" customFormat="1" ht="13.5" customHeight="1" x14ac:dyDescent="0.2">
      <c r="A19" s="120"/>
      <c r="B19" s="121" t="s">
        <v>112</v>
      </c>
      <c r="C19" s="113">
        <v>0.32147372223225573</v>
      </c>
      <c r="D19" s="114">
        <v>89</v>
      </c>
      <c r="E19" s="114">
        <v>88</v>
      </c>
      <c r="F19" s="114">
        <v>89</v>
      </c>
      <c r="G19" s="114">
        <v>83</v>
      </c>
      <c r="H19" s="114">
        <v>78</v>
      </c>
      <c r="I19" s="115">
        <v>11</v>
      </c>
      <c r="J19" s="116">
        <v>14.102564102564102</v>
      </c>
    </row>
    <row r="20" spans="1:10" s="110" customFormat="1" ht="13.5" customHeight="1" x14ac:dyDescent="0.2">
      <c r="A20" s="118" t="s">
        <v>113</v>
      </c>
      <c r="B20" s="122" t="s">
        <v>114</v>
      </c>
      <c r="C20" s="113">
        <v>61.954126783456744</v>
      </c>
      <c r="D20" s="114">
        <v>17152</v>
      </c>
      <c r="E20" s="114">
        <v>17523</v>
      </c>
      <c r="F20" s="114">
        <v>17749</v>
      </c>
      <c r="G20" s="114">
        <v>17401</v>
      </c>
      <c r="H20" s="114">
        <v>17194</v>
      </c>
      <c r="I20" s="115">
        <v>-42</v>
      </c>
      <c r="J20" s="116">
        <v>-0.24427125741537745</v>
      </c>
    </row>
    <row r="21" spans="1:10" s="110" customFormat="1" ht="13.5" customHeight="1" x14ac:dyDescent="0.2">
      <c r="A21" s="120"/>
      <c r="B21" s="122" t="s">
        <v>115</v>
      </c>
      <c r="C21" s="113">
        <v>38.045873216543256</v>
      </c>
      <c r="D21" s="114">
        <v>10533</v>
      </c>
      <c r="E21" s="114">
        <v>10493</v>
      </c>
      <c r="F21" s="114">
        <v>10557</v>
      </c>
      <c r="G21" s="114">
        <v>10553</v>
      </c>
      <c r="H21" s="114">
        <v>10188</v>
      </c>
      <c r="I21" s="115">
        <v>345</v>
      </c>
      <c r="J21" s="116">
        <v>3.386336866902238</v>
      </c>
    </row>
    <row r="22" spans="1:10" s="110" customFormat="1" ht="13.5" customHeight="1" x14ac:dyDescent="0.2">
      <c r="A22" s="118" t="s">
        <v>113</v>
      </c>
      <c r="B22" s="122" t="s">
        <v>116</v>
      </c>
      <c r="C22" s="113">
        <v>93.899223406176631</v>
      </c>
      <c r="D22" s="114">
        <v>25996</v>
      </c>
      <c r="E22" s="114">
        <v>26120</v>
      </c>
      <c r="F22" s="114">
        <v>26421</v>
      </c>
      <c r="G22" s="114">
        <v>26069</v>
      </c>
      <c r="H22" s="114">
        <v>25634</v>
      </c>
      <c r="I22" s="115">
        <v>362</v>
      </c>
      <c r="J22" s="116">
        <v>1.4121869392213466</v>
      </c>
    </row>
    <row r="23" spans="1:10" s="110" customFormat="1" ht="13.5" customHeight="1" x14ac:dyDescent="0.2">
      <c r="A23" s="123"/>
      <c r="B23" s="124" t="s">
        <v>117</v>
      </c>
      <c r="C23" s="125">
        <v>6.0357594365179699</v>
      </c>
      <c r="D23" s="114">
        <v>1671</v>
      </c>
      <c r="E23" s="114">
        <v>1882</v>
      </c>
      <c r="F23" s="114">
        <v>1870</v>
      </c>
      <c r="G23" s="114">
        <v>1862</v>
      </c>
      <c r="H23" s="114">
        <v>1731</v>
      </c>
      <c r="I23" s="115">
        <v>-60</v>
      </c>
      <c r="J23" s="116">
        <v>-3.4662045060658579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10266</v>
      </c>
      <c r="E26" s="114">
        <v>10580</v>
      </c>
      <c r="F26" s="114">
        <v>10938</v>
      </c>
      <c r="G26" s="114">
        <v>10911</v>
      </c>
      <c r="H26" s="140">
        <v>10441</v>
      </c>
      <c r="I26" s="115">
        <v>-175</v>
      </c>
      <c r="J26" s="116">
        <v>-1.6760846662197109</v>
      </c>
    </row>
    <row r="27" spans="1:10" s="110" customFormat="1" ht="13.5" customHeight="1" x14ac:dyDescent="0.2">
      <c r="A27" s="118" t="s">
        <v>105</v>
      </c>
      <c r="B27" s="119" t="s">
        <v>106</v>
      </c>
      <c r="C27" s="113">
        <v>40.872783947009545</v>
      </c>
      <c r="D27" s="115">
        <v>4196</v>
      </c>
      <c r="E27" s="114">
        <v>4276</v>
      </c>
      <c r="F27" s="114">
        <v>4416</v>
      </c>
      <c r="G27" s="114">
        <v>4355</v>
      </c>
      <c r="H27" s="140">
        <v>4122</v>
      </c>
      <c r="I27" s="115">
        <v>74</v>
      </c>
      <c r="J27" s="116">
        <v>1.7952450266860747</v>
      </c>
    </row>
    <row r="28" spans="1:10" s="110" customFormat="1" ht="13.5" customHeight="1" x14ac:dyDescent="0.2">
      <c r="A28" s="120"/>
      <c r="B28" s="119" t="s">
        <v>107</v>
      </c>
      <c r="C28" s="113">
        <v>59.127216052990455</v>
      </c>
      <c r="D28" s="115">
        <v>6070</v>
      </c>
      <c r="E28" s="114">
        <v>6304</v>
      </c>
      <c r="F28" s="114">
        <v>6522</v>
      </c>
      <c r="G28" s="114">
        <v>6556</v>
      </c>
      <c r="H28" s="140">
        <v>6319</v>
      </c>
      <c r="I28" s="115">
        <v>-249</v>
      </c>
      <c r="J28" s="116">
        <v>-3.9404969140686816</v>
      </c>
    </row>
    <row r="29" spans="1:10" s="110" customFormat="1" ht="13.5" customHeight="1" x14ac:dyDescent="0.2">
      <c r="A29" s="118" t="s">
        <v>105</v>
      </c>
      <c r="B29" s="121" t="s">
        <v>108</v>
      </c>
      <c r="C29" s="113">
        <v>17.348529125267873</v>
      </c>
      <c r="D29" s="115">
        <v>1781</v>
      </c>
      <c r="E29" s="114">
        <v>1802</v>
      </c>
      <c r="F29" s="114">
        <v>1947</v>
      </c>
      <c r="G29" s="114">
        <v>1930</v>
      </c>
      <c r="H29" s="140">
        <v>1775</v>
      </c>
      <c r="I29" s="115">
        <v>6</v>
      </c>
      <c r="J29" s="116">
        <v>0.3380281690140845</v>
      </c>
    </row>
    <row r="30" spans="1:10" s="110" customFormat="1" ht="13.5" customHeight="1" x14ac:dyDescent="0.2">
      <c r="A30" s="118"/>
      <c r="B30" s="121" t="s">
        <v>109</v>
      </c>
      <c r="C30" s="113">
        <v>44.642509253847649</v>
      </c>
      <c r="D30" s="115">
        <v>4583</v>
      </c>
      <c r="E30" s="114">
        <v>4796</v>
      </c>
      <c r="F30" s="114">
        <v>4926</v>
      </c>
      <c r="G30" s="114">
        <v>4987</v>
      </c>
      <c r="H30" s="140">
        <v>4843</v>
      </c>
      <c r="I30" s="115">
        <v>-260</v>
      </c>
      <c r="J30" s="116">
        <v>-5.3685731984307248</v>
      </c>
    </row>
    <row r="31" spans="1:10" s="110" customFormat="1" ht="13.5" customHeight="1" x14ac:dyDescent="0.2">
      <c r="A31" s="118"/>
      <c r="B31" s="121" t="s">
        <v>110</v>
      </c>
      <c r="C31" s="113">
        <v>21.410481200077928</v>
      </c>
      <c r="D31" s="115">
        <v>2198</v>
      </c>
      <c r="E31" s="114">
        <v>2238</v>
      </c>
      <c r="F31" s="114">
        <v>2291</v>
      </c>
      <c r="G31" s="114">
        <v>2249</v>
      </c>
      <c r="H31" s="140">
        <v>2160</v>
      </c>
      <c r="I31" s="115">
        <v>38</v>
      </c>
      <c r="J31" s="116">
        <v>1.7592592592592593</v>
      </c>
    </row>
    <row r="32" spans="1:10" s="110" customFormat="1" ht="13.5" customHeight="1" x14ac:dyDescent="0.2">
      <c r="A32" s="120"/>
      <c r="B32" s="121" t="s">
        <v>111</v>
      </c>
      <c r="C32" s="113">
        <v>16.598480420806546</v>
      </c>
      <c r="D32" s="115">
        <v>1704</v>
      </c>
      <c r="E32" s="114">
        <v>1744</v>
      </c>
      <c r="F32" s="114">
        <v>1774</v>
      </c>
      <c r="G32" s="114">
        <v>1745</v>
      </c>
      <c r="H32" s="140">
        <v>1663</v>
      </c>
      <c r="I32" s="115">
        <v>41</v>
      </c>
      <c r="J32" s="116">
        <v>2.4654239326518339</v>
      </c>
    </row>
    <row r="33" spans="1:10" s="110" customFormat="1" ht="13.5" customHeight="1" x14ac:dyDescent="0.2">
      <c r="A33" s="120"/>
      <c r="B33" s="121" t="s">
        <v>112</v>
      </c>
      <c r="C33" s="113">
        <v>1.5585427625170465</v>
      </c>
      <c r="D33" s="115">
        <v>160</v>
      </c>
      <c r="E33" s="114">
        <v>167</v>
      </c>
      <c r="F33" s="114">
        <v>159</v>
      </c>
      <c r="G33" s="114">
        <v>132</v>
      </c>
      <c r="H33" s="140">
        <v>137</v>
      </c>
      <c r="I33" s="115">
        <v>23</v>
      </c>
      <c r="J33" s="116">
        <v>16.788321167883211</v>
      </c>
    </row>
    <row r="34" spans="1:10" s="110" customFormat="1" ht="13.5" customHeight="1" x14ac:dyDescent="0.2">
      <c r="A34" s="118" t="s">
        <v>113</v>
      </c>
      <c r="B34" s="122" t="s">
        <v>116</v>
      </c>
      <c r="C34" s="113">
        <v>93.045002922267685</v>
      </c>
      <c r="D34" s="115">
        <v>9552</v>
      </c>
      <c r="E34" s="114">
        <v>9836</v>
      </c>
      <c r="F34" s="114">
        <v>10176</v>
      </c>
      <c r="G34" s="114">
        <v>10131</v>
      </c>
      <c r="H34" s="140">
        <v>9698</v>
      </c>
      <c r="I34" s="115">
        <v>-146</v>
      </c>
      <c r="J34" s="116">
        <v>-1.5054650443390389</v>
      </c>
    </row>
    <row r="35" spans="1:10" s="110" customFormat="1" ht="13.5" customHeight="1" x14ac:dyDescent="0.2">
      <c r="A35" s="118"/>
      <c r="B35" s="119" t="s">
        <v>117</v>
      </c>
      <c r="C35" s="113">
        <v>6.5556204948373269</v>
      </c>
      <c r="D35" s="115">
        <v>673</v>
      </c>
      <c r="E35" s="114">
        <v>701</v>
      </c>
      <c r="F35" s="114">
        <v>714</v>
      </c>
      <c r="G35" s="114">
        <v>727</v>
      </c>
      <c r="H35" s="140">
        <v>692</v>
      </c>
      <c r="I35" s="115">
        <v>-19</v>
      </c>
      <c r="J35" s="116">
        <v>-2.745664739884393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6524</v>
      </c>
      <c r="E37" s="114">
        <v>6659</v>
      </c>
      <c r="F37" s="114">
        <v>6883</v>
      </c>
      <c r="G37" s="114">
        <v>6976</v>
      </c>
      <c r="H37" s="140">
        <v>6759</v>
      </c>
      <c r="I37" s="115">
        <v>-235</v>
      </c>
      <c r="J37" s="116">
        <v>-3.476845687231839</v>
      </c>
    </row>
    <row r="38" spans="1:10" s="110" customFormat="1" ht="13.5" customHeight="1" x14ac:dyDescent="0.2">
      <c r="A38" s="118" t="s">
        <v>105</v>
      </c>
      <c r="B38" s="119" t="s">
        <v>106</v>
      </c>
      <c r="C38" s="113">
        <v>40.803188228080934</v>
      </c>
      <c r="D38" s="115">
        <v>2662</v>
      </c>
      <c r="E38" s="114">
        <v>2672</v>
      </c>
      <c r="F38" s="114">
        <v>2778</v>
      </c>
      <c r="G38" s="114">
        <v>2777</v>
      </c>
      <c r="H38" s="140">
        <v>2654</v>
      </c>
      <c r="I38" s="115">
        <v>8</v>
      </c>
      <c r="J38" s="116">
        <v>0.30143180105501133</v>
      </c>
    </row>
    <row r="39" spans="1:10" s="110" customFormat="1" ht="13.5" customHeight="1" x14ac:dyDescent="0.2">
      <c r="A39" s="120"/>
      <c r="B39" s="119" t="s">
        <v>107</v>
      </c>
      <c r="C39" s="113">
        <v>59.196811771919066</v>
      </c>
      <c r="D39" s="115">
        <v>3862</v>
      </c>
      <c r="E39" s="114">
        <v>3987</v>
      </c>
      <c r="F39" s="114">
        <v>4105</v>
      </c>
      <c r="G39" s="114">
        <v>4199</v>
      </c>
      <c r="H39" s="140">
        <v>4105</v>
      </c>
      <c r="I39" s="115">
        <v>-243</v>
      </c>
      <c r="J39" s="116">
        <v>-5.9196102314250911</v>
      </c>
    </row>
    <row r="40" spans="1:10" s="110" customFormat="1" ht="13.5" customHeight="1" x14ac:dyDescent="0.2">
      <c r="A40" s="118" t="s">
        <v>105</v>
      </c>
      <c r="B40" s="121" t="s">
        <v>108</v>
      </c>
      <c r="C40" s="113">
        <v>21.321275291232372</v>
      </c>
      <c r="D40" s="115">
        <v>1391</v>
      </c>
      <c r="E40" s="114">
        <v>1367</v>
      </c>
      <c r="F40" s="114">
        <v>1487</v>
      </c>
      <c r="G40" s="114">
        <v>1516</v>
      </c>
      <c r="H40" s="140">
        <v>1388</v>
      </c>
      <c r="I40" s="115">
        <v>3</v>
      </c>
      <c r="J40" s="116">
        <v>0.21613832853025935</v>
      </c>
    </row>
    <row r="41" spans="1:10" s="110" customFormat="1" ht="13.5" customHeight="1" x14ac:dyDescent="0.2">
      <c r="A41" s="118"/>
      <c r="B41" s="121" t="s">
        <v>109</v>
      </c>
      <c r="C41" s="113">
        <v>31.65236051502146</v>
      </c>
      <c r="D41" s="115">
        <v>2065</v>
      </c>
      <c r="E41" s="114">
        <v>2159</v>
      </c>
      <c r="F41" s="114">
        <v>2211</v>
      </c>
      <c r="G41" s="114">
        <v>2321</v>
      </c>
      <c r="H41" s="140">
        <v>2324</v>
      </c>
      <c r="I41" s="115">
        <v>-259</v>
      </c>
      <c r="J41" s="116">
        <v>-11.144578313253012</v>
      </c>
    </row>
    <row r="42" spans="1:10" s="110" customFormat="1" ht="13.5" customHeight="1" x14ac:dyDescent="0.2">
      <c r="A42" s="118"/>
      <c r="B42" s="121" t="s">
        <v>110</v>
      </c>
      <c r="C42" s="113">
        <v>21.551195585530351</v>
      </c>
      <c r="D42" s="115">
        <v>1406</v>
      </c>
      <c r="E42" s="114">
        <v>1433</v>
      </c>
      <c r="F42" s="114">
        <v>1460</v>
      </c>
      <c r="G42" s="114">
        <v>1443</v>
      </c>
      <c r="H42" s="140">
        <v>1433</v>
      </c>
      <c r="I42" s="115">
        <v>-27</v>
      </c>
      <c r="J42" s="116">
        <v>-1.884159106769016</v>
      </c>
    </row>
    <row r="43" spans="1:10" s="110" customFormat="1" ht="13.5" customHeight="1" x14ac:dyDescent="0.2">
      <c r="A43" s="120"/>
      <c r="B43" s="121" t="s">
        <v>111</v>
      </c>
      <c r="C43" s="113">
        <v>25.475168608215817</v>
      </c>
      <c r="D43" s="115">
        <v>1662</v>
      </c>
      <c r="E43" s="114">
        <v>1700</v>
      </c>
      <c r="F43" s="114">
        <v>1725</v>
      </c>
      <c r="G43" s="114">
        <v>1696</v>
      </c>
      <c r="H43" s="140">
        <v>1614</v>
      </c>
      <c r="I43" s="115">
        <v>48</v>
      </c>
      <c r="J43" s="116">
        <v>2.9739776951672861</v>
      </c>
    </row>
    <row r="44" spans="1:10" s="110" customFormat="1" ht="13.5" customHeight="1" x14ac:dyDescent="0.2">
      <c r="A44" s="120"/>
      <c r="B44" s="121" t="s">
        <v>112</v>
      </c>
      <c r="C44" s="113">
        <v>2.2378908645003066</v>
      </c>
      <c r="D44" s="115">
        <v>146</v>
      </c>
      <c r="E44" s="114">
        <v>155</v>
      </c>
      <c r="F44" s="114">
        <v>147</v>
      </c>
      <c r="G44" s="114">
        <v>121</v>
      </c>
      <c r="H44" s="140">
        <v>125</v>
      </c>
      <c r="I44" s="115">
        <v>21</v>
      </c>
      <c r="J44" s="116">
        <v>16.8</v>
      </c>
    </row>
    <row r="45" spans="1:10" s="110" customFormat="1" ht="13.5" customHeight="1" x14ac:dyDescent="0.2">
      <c r="A45" s="118" t="s">
        <v>113</v>
      </c>
      <c r="B45" s="122" t="s">
        <v>116</v>
      </c>
      <c r="C45" s="113">
        <v>92.979767014101782</v>
      </c>
      <c r="D45" s="115">
        <v>6066</v>
      </c>
      <c r="E45" s="114">
        <v>6181</v>
      </c>
      <c r="F45" s="114">
        <v>6380</v>
      </c>
      <c r="G45" s="114">
        <v>6462</v>
      </c>
      <c r="H45" s="140">
        <v>6266</v>
      </c>
      <c r="I45" s="115">
        <v>-200</v>
      </c>
      <c r="J45" s="116">
        <v>-3.191828917969997</v>
      </c>
    </row>
    <row r="46" spans="1:10" s="110" customFormat="1" ht="13.5" customHeight="1" x14ac:dyDescent="0.2">
      <c r="A46" s="118"/>
      <c r="B46" s="119" t="s">
        <v>117</v>
      </c>
      <c r="C46" s="113">
        <v>6.3917841814837519</v>
      </c>
      <c r="D46" s="115">
        <v>417</v>
      </c>
      <c r="E46" s="114">
        <v>436</v>
      </c>
      <c r="F46" s="114">
        <v>456</v>
      </c>
      <c r="G46" s="114">
        <v>462</v>
      </c>
      <c r="H46" s="140">
        <v>444</v>
      </c>
      <c r="I46" s="115">
        <v>-27</v>
      </c>
      <c r="J46" s="116">
        <v>-6.0810810810810807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3742</v>
      </c>
      <c r="E48" s="114">
        <v>3921</v>
      </c>
      <c r="F48" s="114">
        <v>4055</v>
      </c>
      <c r="G48" s="114">
        <v>3935</v>
      </c>
      <c r="H48" s="140">
        <v>3682</v>
      </c>
      <c r="I48" s="115">
        <v>60</v>
      </c>
      <c r="J48" s="116">
        <v>1.6295491580662684</v>
      </c>
    </row>
    <row r="49" spans="1:12" s="110" customFormat="1" ht="13.5" customHeight="1" x14ac:dyDescent="0.2">
      <c r="A49" s="118" t="s">
        <v>105</v>
      </c>
      <c r="B49" s="119" t="s">
        <v>106</v>
      </c>
      <c r="C49" s="113">
        <v>40.994120791020848</v>
      </c>
      <c r="D49" s="115">
        <v>1534</v>
      </c>
      <c r="E49" s="114">
        <v>1604</v>
      </c>
      <c r="F49" s="114">
        <v>1638</v>
      </c>
      <c r="G49" s="114">
        <v>1578</v>
      </c>
      <c r="H49" s="140">
        <v>1468</v>
      </c>
      <c r="I49" s="115">
        <v>66</v>
      </c>
      <c r="J49" s="116">
        <v>4.4959128065395095</v>
      </c>
    </row>
    <row r="50" spans="1:12" s="110" customFormat="1" ht="13.5" customHeight="1" x14ac:dyDescent="0.2">
      <c r="A50" s="120"/>
      <c r="B50" s="119" t="s">
        <v>107</v>
      </c>
      <c r="C50" s="113">
        <v>59.005879208979152</v>
      </c>
      <c r="D50" s="115">
        <v>2208</v>
      </c>
      <c r="E50" s="114">
        <v>2317</v>
      </c>
      <c r="F50" s="114">
        <v>2417</v>
      </c>
      <c r="G50" s="114">
        <v>2357</v>
      </c>
      <c r="H50" s="140">
        <v>2214</v>
      </c>
      <c r="I50" s="115">
        <v>-6</v>
      </c>
      <c r="J50" s="116">
        <v>-0.27100271002710025</v>
      </c>
    </row>
    <row r="51" spans="1:12" s="110" customFormat="1" ht="13.5" customHeight="1" x14ac:dyDescent="0.2">
      <c r="A51" s="118" t="s">
        <v>105</v>
      </c>
      <c r="B51" s="121" t="s">
        <v>108</v>
      </c>
      <c r="C51" s="113">
        <v>10.42223409941208</v>
      </c>
      <c r="D51" s="115">
        <v>390</v>
      </c>
      <c r="E51" s="114">
        <v>435</v>
      </c>
      <c r="F51" s="114">
        <v>460</v>
      </c>
      <c r="G51" s="114">
        <v>414</v>
      </c>
      <c r="H51" s="140">
        <v>387</v>
      </c>
      <c r="I51" s="115">
        <v>3</v>
      </c>
      <c r="J51" s="116">
        <v>0.77519379844961245</v>
      </c>
    </row>
    <row r="52" spans="1:12" s="110" customFormat="1" ht="13.5" customHeight="1" x14ac:dyDescent="0.2">
      <c r="A52" s="118"/>
      <c r="B52" s="121" t="s">
        <v>109</v>
      </c>
      <c r="C52" s="113">
        <v>67.290219134152863</v>
      </c>
      <c r="D52" s="115">
        <v>2518</v>
      </c>
      <c r="E52" s="114">
        <v>2637</v>
      </c>
      <c r="F52" s="114">
        <v>2715</v>
      </c>
      <c r="G52" s="114">
        <v>2666</v>
      </c>
      <c r="H52" s="140">
        <v>2519</v>
      </c>
      <c r="I52" s="115">
        <v>-1</v>
      </c>
      <c r="J52" s="116">
        <v>-3.9698292973402147E-2</v>
      </c>
    </row>
    <row r="53" spans="1:12" s="110" customFormat="1" ht="13.5" customHeight="1" x14ac:dyDescent="0.2">
      <c r="A53" s="118"/>
      <c r="B53" s="121" t="s">
        <v>110</v>
      </c>
      <c r="C53" s="113">
        <v>21.165152324959916</v>
      </c>
      <c r="D53" s="115">
        <v>792</v>
      </c>
      <c r="E53" s="114">
        <v>805</v>
      </c>
      <c r="F53" s="114">
        <v>831</v>
      </c>
      <c r="G53" s="114">
        <v>806</v>
      </c>
      <c r="H53" s="140">
        <v>727</v>
      </c>
      <c r="I53" s="115">
        <v>65</v>
      </c>
      <c r="J53" s="116">
        <v>8.9408528198074286</v>
      </c>
    </row>
    <row r="54" spans="1:12" s="110" customFormat="1" ht="13.5" customHeight="1" x14ac:dyDescent="0.2">
      <c r="A54" s="120"/>
      <c r="B54" s="121" t="s">
        <v>111</v>
      </c>
      <c r="C54" s="113">
        <v>1.122394441475147</v>
      </c>
      <c r="D54" s="115">
        <v>42</v>
      </c>
      <c r="E54" s="114">
        <v>44</v>
      </c>
      <c r="F54" s="114">
        <v>49</v>
      </c>
      <c r="G54" s="114">
        <v>49</v>
      </c>
      <c r="H54" s="140">
        <v>49</v>
      </c>
      <c r="I54" s="115">
        <v>-7</v>
      </c>
      <c r="J54" s="116">
        <v>-14.285714285714286</v>
      </c>
    </row>
    <row r="55" spans="1:12" s="110" customFormat="1" ht="13.5" customHeight="1" x14ac:dyDescent="0.2">
      <c r="A55" s="120"/>
      <c r="B55" s="121" t="s">
        <v>112</v>
      </c>
      <c r="C55" s="113">
        <v>0.37413148049171568</v>
      </c>
      <c r="D55" s="115">
        <v>14</v>
      </c>
      <c r="E55" s="114">
        <v>12</v>
      </c>
      <c r="F55" s="114">
        <v>12</v>
      </c>
      <c r="G55" s="114">
        <v>11</v>
      </c>
      <c r="H55" s="140">
        <v>12</v>
      </c>
      <c r="I55" s="115">
        <v>2</v>
      </c>
      <c r="J55" s="116">
        <v>16.666666666666668</v>
      </c>
    </row>
    <row r="56" spans="1:12" s="110" customFormat="1" ht="13.5" customHeight="1" x14ac:dyDescent="0.2">
      <c r="A56" s="118" t="s">
        <v>113</v>
      </c>
      <c r="B56" s="122" t="s">
        <v>116</v>
      </c>
      <c r="C56" s="113">
        <v>93.1587386424372</v>
      </c>
      <c r="D56" s="115">
        <v>3486</v>
      </c>
      <c r="E56" s="114">
        <v>3655</v>
      </c>
      <c r="F56" s="114">
        <v>3796</v>
      </c>
      <c r="G56" s="114">
        <v>3669</v>
      </c>
      <c r="H56" s="140">
        <v>3432</v>
      </c>
      <c r="I56" s="115">
        <v>54</v>
      </c>
      <c r="J56" s="116">
        <v>1.5734265734265733</v>
      </c>
    </row>
    <row r="57" spans="1:12" s="110" customFormat="1" ht="13.5" customHeight="1" x14ac:dyDescent="0.2">
      <c r="A57" s="142"/>
      <c r="B57" s="124" t="s">
        <v>117</v>
      </c>
      <c r="C57" s="125">
        <v>6.841261357562801</v>
      </c>
      <c r="D57" s="143">
        <v>256</v>
      </c>
      <c r="E57" s="144">
        <v>265</v>
      </c>
      <c r="F57" s="144">
        <v>258</v>
      </c>
      <c r="G57" s="144">
        <v>265</v>
      </c>
      <c r="H57" s="145">
        <v>248</v>
      </c>
      <c r="I57" s="143">
        <v>8</v>
      </c>
      <c r="J57" s="146">
        <v>3.225806451612903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6" t="s">
        <v>123</v>
      </c>
      <c r="B60" s="567"/>
      <c r="C60" s="567"/>
      <c r="D60" s="567"/>
      <c r="E60" s="567"/>
      <c r="F60" s="567"/>
      <c r="G60" s="567"/>
      <c r="H60" s="567"/>
      <c r="I60" s="567"/>
      <c r="J60" s="567"/>
      <c r="K60" s="151"/>
      <c r="L60" s="151"/>
    </row>
    <row r="61" spans="1:12" ht="18" customHeight="1" x14ac:dyDescent="0.2">
      <c r="A61" s="566"/>
      <c r="B61" s="567"/>
      <c r="C61" s="567"/>
      <c r="D61" s="567"/>
      <c r="E61" s="567"/>
      <c r="F61" s="567"/>
      <c r="G61" s="567"/>
      <c r="H61" s="567"/>
      <c r="I61" s="567"/>
      <c r="J61" s="567"/>
      <c r="K61" s="151"/>
      <c r="L61" s="151"/>
    </row>
    <row r="63" spans="1:12" ht="15.95" customHeight="1" x14ac:dyDescent="0.2">
      <c r="B63" s="566"/>
      <c r="C63" s="567"/>
      <c r="D63" s="567"/>
      <c r="E63" s="567"/>
      <c r="F63" s="567"/>
      <c r="G63" s="567"/>
      <c r="H63" s="567"/>
      <c r="I63" s="567"/>
      <c r="J63" s="567"/>
      <c r="K63" s="567"/>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69" t="s">
        <v>124</v>
      </c>
      <c r="B3" s="569"/>
      <c r="C3" s="569"/>
      <c r="D3" s="569"/>
      <c r="E3" s="569"/>
      <c r="F3" s="569"/>
      <c r="G3" s="569"/>
      <c r="H3" s="569"/>
      <c r="I3" s="569"/>
      <c r="J3" s="160"/>
      <c r="K3" s="161"/>
    </row>
    <row r="4" spans="1:11" s="94" customFormat="1" ht="15" x14ac:dyDescent="0.2">
      <c r="A4" s="569" t="s">
        <v>125</v>
      </c>
      <c r="B4" s="569"/>
      <c r="C4" s="569"/>
      <c r="D4" s="569"/>
      <c r="E4" s="569"/>
      <c r="F4" s="569"/>
      <c r="G4" s="569"/>
      <c r="H4" s="569"/>
      <c r="I4" s="569"/>
      <c r="J4" s="160"/>
      <c r="K4" s="161"/>
    </row>
    <row r="5" spans="1:11" s="166" customFormat="1" ht="12" customHeight="1" x14ac:dyDescent="0.2">
      <c r="A5" s="571" t="s">
        <v>126</v>
      </c>
      <c r="B5" s="571"/>
      <c r="C5" s="571"/>
      <c r="D5" s="571"/>
      <c r="E5" s="162"/>
      <c r="F5" s="162"/>
      <c r="G5" s="162"/>
      <c r="H5" s="162"/>
      <c r="I5" s="163"/>
      <c r="J5" s="164"/>
      <c r="K5" s="165"/>
    </row>
    <row r="6" spans="1:11" s="94" customFormat="1" ht="11.25" customHeight="1" x14ac:dyDescent="0.2">
      <c r="A6" s="593" t="s">
        <v>57</v>
      </c>
      <c r="B6" s="593"/>
      <c r="C6" s="167"/>
      <c r="D6" s="594" t="s">
        <v>127</v>
      </c>
      <c r="E6" s="594"/>
      <c r="F6" s="594"/>
      <c r="G6" s="594"/>
      <c r="H6" s="594"/>
      <c r="I6" s="594"/>
      <c r="J6" s="160"/>
      <c r="K6" s="161"/>
    </row>
    <row r="7" spans="1:11" s="94" customFormat="1" ht="24.95" customHeight="1" x14ac:dyDescent="0.2">
      <c r="A7" s="168"/>
      <c r="B7" s="169"/>
      <c r="C7" s="170"/>
      <c r="D7" s="592" t="s">
        <v>66</v>
      </c>
      <c r="E7" s="592"/>
      <c r="F7" s="592"/>
      <c r="G7" s="592" t="s">
        <v>128</v>
      </c>
      <c r="H7" s="592"/>
      <c r="I7" s="592"/>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8" t="s">
        <v>13</v>
      </c>
      <c r="B15" s="570"/>
      <c r="C15" s="570"/>
      <c r="D15" s="570"/>
      <c r="E15" s="570"/>
      <c r="F15" s="570"/>
      <c r="G15" s="570"/>
      <c r="H15" s="570"/>
      <c r="I15" s="599"/>
      <c r="J15" s="188"/>
      <c r="K15" s="161"/>
    </row>
    <row r="16" spans="1:11" s="192" customFormat="1" ht="24.95" customHeight="1" x14ac:dyDescent="0.2">
      <c r="A16" s="600" t="s">
        <v>104</v>
      </c>
      <c r="B16" s="601"/>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6" t="s">
        <v>139</v>
      </c>
      <c r="C20" s="596"/>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6" t="s">
        <v>143</v>
      </c>
      <c r="C22" s="596"/>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6" t="s">
        <v>155</v>
      </c>
      <c r="C28" s="596"/>
      <c r="D28" s="196"/>
      <c r="E28" s="196"/>
      <c r="F28" s="196"/>
      <c r="G28" s="196"/>
      <c r="H28" s="196"/>
      <c r="I28" s="197"/>
    </row>
    <row r="29" spans="1:9" s="198" customFormat="1" ht="24.95" customHeight="1" x14ac:dyDescent="0.2">
      <c r="A29" s="193" t="s">
        <v>156</v>
      </c>
      <c r="B29" s="596" t="s">
        <v>157</v>
      </c>
      <c r="C29" s="596"/>
      <c r="D29" s="196"/>
      <c r="E29" s="196"/>
      <c r="F29" s="196"/>
      <c r="G29" s="196"/>
      <c r="H29" s="196"/>
      <c r="I29" s="197"/>
    </row>
    <row r="30" spans="1:9" s="198" customFormat="1" ht="24.95" customHeight="1" x14ac:dyDescent="0.2">
      <c r="A30" s="201" t="s">
        <v>158</v>
      </c>
      <c r="B30" s="595" t="s">
        <v>159</v>
      </c>
      <c r="C30" s="595"/>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6" t="s">
        <v>162</v>
      </c>
      <c r="C32" s="596"/>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6" t="s">
        <v>168</v>
      </c>
      <c r="C36" s="596"/>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7" t="s">
        <v>175</v>
      </c>
      <c r="B44" s="597"/>
      <c r="C44" s="597"/>
      <c r="D44" s="597"/>
      <c r="E44" s="597"/>
      <c r="F44" s="597"/>
      <c r="G44" s="597"/>
      <c r="H44" s="597"/>
      <c r="I44" s="597"/>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176</v>
      </c>
      <c r="B3" s="569"/>
      <c r="C3" s="569"/>
      <c r="D3" s="569"/>
      <c r="E3" s="569"/>
      <c r="F3" s="569"/>
      <c r="G3" s="569"/>
      <c r="H3" s="569"/>
      <c r="I3" s="569"/>
      <c r="J3" s="569"/>
    </row>
    <row r="4" spans="1:15" s="94" customFormat="1" ht="12" customHeight="1" x14ac:dyDescent="0.2">
      <c r="A4" s="571" t="s">
        <v>126</v>
      </c>
      <c r="B4" s="571"/>
      <c r="C4" s="571"/>
      <c r="D4" s="571"/>
      <c r="E4" s="571"/>
      <c r="F4" s="571"/>
      <c r="G4" s="571"/>
      <c r="H4" s="571"/>
      <c r="I4" s="571"/>
      <c r="J4" s="571"/>
    </row>
    <row r="5" spans="1:15" s="94" customFormat="1" ht="11.25" customHeight="1" x14ac:dyDescent="0.2">
      <c r="A5" s="571" t="s">
        <v>57</v>
      </c>
      <c r="B5" s="571"/>
      <c r="C5" s="571"/>
      <c r="D5" s="571"/>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4" t="s">
        <v>177</v>
      </c>
      <c r="B7" s="575"/>
      <c r="C7" s="580" t="s">
        <v>178</v>
      </c>
      <c r="D7" s="583" t="s">
        <v>179</v>
      </c>
      <c r="E7" s="584"/>
      <c r="F7" s="584"/>
      <c r="G7" s="584"/>
      <c r="H7" s="585"/>
      <c r="I7" s="586" t="s">
        <v>180</v>
      </c>
      <c r="J7" s="587"/>
      <c r="K7" s="96"/>
      <c r="L7" s="96"/>
      <c r="M7" s="96"/>
      <c r="N7" s="96"/>
      <c r="O7" s="96"/>
    </row>
    <row r="8" spans="1:15" ht="21.7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27685</v>
      </c>
      <c r="E12" s="236">
        <v>28016</v>
      </c>
      <c r="F12" s="114">
        <v>28306</v>
      </c>
      <c r="G12" s="114">
        <v>27954</v>
      </c>
      <c r="H12" s="140">
        <v>27382</v>
      </c>
      <c r="I12" s="115">
        <v>303</v>
      </c>
      <c r="J12" s="116">
        <v>1.1065663574611058</v>
      </c>
    </row>
    <row r="13" spans="1:15" s="110" customFormat="1" ht="12" customHeight="1" x14ac:dyDescent="0.2">
      <c r="A13" s="118" t="s">
        <v>105</v>
      </c>
      <c r="B13" s="119" t="s">
        <v>106</v>
      </c>
      <c r="C13" s="113">
        <v>50.391908975979774</v>
      </c>
      <c r="D13" s="115">
        <v>13951</v>
      </c>
      <c r="E13" s="114">
        <v>14188</v>
      </c>
      <c r="F13" s="114">
        <v>14348</v>
      </c>
      <c r="G13" s="114">
        <v>14012</v>
      </c>
      <c r="H13" s="140">
        <v>13742</v>
      </c>
      <c r="I13" s="115">
        <v>209</v>
      </c>
      <c r="J13" s="116">
        <v>1.5208848784747488</v>
      </c>
    </row>
    <row r="14" spans="1:15" s="110" customFormat="1" ht="12" customHeight="1" x14ac:dyDescent="0.2">
      <c r="A14" s="118"/>
      <c r="B14" s="119" t="s">
        <v>107</v>
      </c>
      <c r="C14" s="113">
        <v>49.608091024020226</v>
      </c>
      <c r="D14" s="115">
        <v>13734</v>
      </c>
      <c r="E14" s="114">
        <v>13828</v>
      </c>
      <c r="F14" s="114">
        <v>13958</v>
      </c>
      <c r="G14" s="114">
        <v>13942</v>
      </c>
      <c r="H14" s="140">
        <v>13640</v>
      </c>
      <c r="I14" s="115">
        <v>94</v>
      </c>
      <c r="J14" s="116">
        <v>0.68914956011730211</v>
      </c>
    </row>
    <row r="15" spans="1:15" s="110" customFormat="1" ht="12" customHeight="1" x14ac:dyDescent="0.2">
      <c r="A15" s="118" t="s">
        <v>105</v>
      </c>
      <c r="B15" s="121" t="s">
        <v>108</v>
      </c>
      <c r="C15" s="113">
        <v>10.417193426042983</v>
      </c>
      <c r="D15" s="115">
        <v>2884</v>
      </c>
      <c r="E15" s="114">
        <v>3033</v>
      </c>
      <c r="F15" s="114">
        <v>3166</v>
      </c>
      <c r="G15" s="114">
        <v>2944</v>
      </c>
      <c r="H15" s="140">
        <v>2970</v>
      </c>
      <c r="I15" s="115">
        <v>-86</v>
      </c>
      <c r="J15" s="116">
        <v>-2.8956228956228958</v>
      </c>
    </row>
    <row r="16" spans="1:15" s="110" customFormat="1" ht="12" customHeight="1" x14ac:dyDescent="0.2">
      <c r="A16" s="118"/>
      <c r="B16" s="121" t="s">
        <v>109</v>
      </c>
      <c r="C16" s="113">
        <v>66.422250316055624</v>
      </c>
      <c r="D16" s="115">
        <v>18389</v>
      </c>
      <c r="E16" s="114">
        <v>18593</v>
      </c>
      <c r="F16" s="114">
        <v>18809</v>
      </c>
      <c r="G16" s="114">
        <v>18740</v>
      </c>
      <c r="H16" s="140">
        <v>18399</v>
      </c>
      <c r="I16" s="115">
        <v>-10</v>
      </c>
      <c r="J16" s="116">
        <v>-5.4350779933692049E-2</v>
      </c>
    </row>
    <row r="17" spans="1:10" s="110" customFormat="1" ht="12" customHeight="1" x14ac:dyDescent="0.2">
      <c r="A17" s="118"/>
      <c r="B17" s="121" t="s">
        <v>110</v>
      </c>
      <c r="C17" s="113">
        <v>21.657937511287702</v>
      </c>
      <c r="D17" s="115">
        <v>5996</v>
      </c>
      <c r="E17" s="114">
        <v>5961</v>
      </c>
      <c r="F17" s="114">
        <v>5917</v>
      </c>
      <c r="G17" s="114">
        <v>5853</v>
      </c>
      <c r="H17" s="140">
        <v>5619</v>
      </c>
      <c r="I17" s="115">
        <v>377</v>
      </c>
      <c r="J17" s="116">
        <v>6.7093788930414666</v>
      </c>
    </row>
    <row r="18" spans="1:10" s="110" customFormat="1" ht="12" customHeight="1" x14ac:dyDescent="0.2">
      <c r="A18" s="120"/>
      <c r="B18" s="121" t="s">
        <v>111</v>
      </c>
      <c r="C18" s="113">
        <v>1.5026187466136898</v>
      </c>
      <c r="D18" s="115">
        <v>416</v>
      </c>
      <c r="E18" s="114">
        <v>429</v>
      </c>
      <c r="F18" s="114">
        <v>414</v>
      </c>
      <c r="G18" s="114">
        <v>417</v>
      </c>
      <c r="H18" s="140">
        <v>394</v>
      </c>
      <c r="I18" s="115">
        <v>22</v>
      </c>
      <c r="J18" s="116">
        <v>5.5837563451776653</v>
      </c>
    </row>
    <row r="19" spans="1:10" s="110" customFormat="1" ht="12" customHeight="1" x14ac:dyDescent="0.2">
      <c r="A19" s="120"/>
      <c r="B19" s="121" t="s">
        <v>112</v>
      </c>
      <c r="C19" s="113">
        <v>0.32147372223225573</v>
      </c>
      <c r="D19" s="115">
        <v>89</v>
      </c>
      <c r="E19" s="114">
        <v>88</v>
      </c>
      <c r="F19" s="114">
        <v>89</v>
      </c>
      <c r="G19" s="114">
        <v>83</v>
      </c>
      <c r="H19" s="140">
        <v>78</v>
      </c>
      <c r="I19" s="115">
        <v>11</v>
      </c>
      <c r="J19" s="116">
        <v>14.102564102564102</v>
      </c>
    </row>
    <row r="20" spans="1:10" s="110" customFormat="1" ht="12" customHeight="1" x14ac:dyDescent="0.2">
      <c r="A20" s="118" t="s">
        <v>113</v>
      </c>
      <c r="B20" s="119" t="s">
        <v>181</v>
      </c>
      <c r="C20" s="113">
        <v>61.954126783456744</v>
      </c>
      <c r="D20" s="115">
        <v>17152</v>
      </c>
      <c r="E20" s="114">
        <v>17523</v>
      </c>
      <c r="F20" s="114">
        <v>17749</v>
      </c>
      <c r="G20" s="114">
        <v>17401</v>
      </c>
      <c r="H20" s="140">
        <v>17194</v>
      </c>
      <c r="I20" s="115">
        <v>-42</v>
      </c>
      <c r="J20" s="116">
        <v>-0.24427125741537745</v>
      </c>
    </row>
    <row r="21" spans="1:10" s="110" customFormat="1" ht="12" customHeight="1" x14ac:dyDescent="0.2">
      <c r="A21" s="118"/>
      <c r="B21" s="119" t="s">
        <v>182</v>
      </c>
      <c r="C21" s="113">
        <v>38.045873216543256</v>
      </c>
      <c r="D21" s="115">
        <v>10533</v>
      </c>
      <c r="E21" s="114">
        <v>10493</v>
      </c>
      <c r="F21" s="114">
        <v>10557</v>
      </c>
      <c r="G21" s="114">
        <v>10553</v>
      </c>
      <c r="H21" s="140">
        <v>10188</v>
      </c>
      <c r="I21" s="115">
        <v>345</v>
      </c>
      <c r="J21" s="116">
        <v>3.386336866902238</v>
      </c>
    </row>
    <row r="22" spans="1:10" s="110" customFormat="1" ht="12" customHeight="1" x14ac:dyDescent="0.2">
      <c r="A22" s="118" t="s">
        <v>113</v>
      </c>
      <c r="B22" s="119" t="s">
        <v>116</v>
      </c>
      <c r="C22" s="113">
        <v>93.899223406176631</v>
      </c>
      <c r="D22" s="115">
        <v>25996</v>
      </c>
      <c r="E22" s="114">
        <v>26120</v>
      </c>
      <c r="F22" s="114">
        <v>26421</v>
      </c>
      <c r="G22" s="114">
        <v>26069</v>
      </c>
      <c r="H22" s="140">
        <v>25634</v>
      </c>
      <c r="I22" s="115">
        <v>362</v>
      </c>
      <c r="J22" s="116">
        <v>1.4121869392213466</v>
      </c>
    </row>
    <row r="23" spans="1:10" s="110" customFormat="1" ht="12" customHeight="1" x14ac:dyDescent="0.2">
      <c r="A23" s="118"/>
      <c r="B23" s="119" t="s">
        <v>117</v>
      </c>
      <c r="C23" s="113">
        <v>6.0357594365179699</v>
      </c>
      <c r="D23" s="115">
        <v>1671</v>
      </c>
      <c r="E23" s="114">
        <v>1882</v>
      </c>
      <c r="F23" s="114">
        <v>1870</v>
      </c>
      <c r="G23" s="114">
        <v>1862</v>
      </c>
      <c r="H23" s="140">
        <v>1731</v>
      </c>
      <c r="I23" s="115">
        <v>-60</v>
      </c>
      <c r="J23" s="116">
        <v>-3.4662045060658579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1008596</v>
      </c>
      <c r="E25" s="236">
        <v>1010233</v>
      </c>
      <c r="F25" s="236">
        <v>1020350</v>
      </c>
      <c r="G25" s="236">
        <v>1000213</v>
      </c>
      <c r="H25" s="241">
        <v>993896</v>
      </c>
      <c r="I25" s="235">
        <v>14700</v>
      </c>
      <c r="J25" s="116">
        <v>1.4790279868316203</v>
      </c>
    </row>
    <row r="26" spans="1:10" s="110" customFormat="1" ht="12" customHeight="1" x14ac:dyDescent="0.2">
      <c r="A26" s="118" t="s">
        <v>105</v>
      </c>
      <c r="B26" s="119" t="s">
        <v>106</v>
      </c>
      <c r="C26" s="113">
        <v>52.121067305442416</v>
      </c>
      <c r="D26" s="115">
        <v>525691</v>
      </c>
      <c r="E26" s="114">
        <v>526634</v>
      </c>
      <c r="F26" s="114">
        <v>533874</v>
      </c>
      <c r="G26" s="114">
        <v>522807</v>
      </c>
      <c r="H26" s="140">
        <v>518954</v>
      </c>
      <c r="I26" s="115">
        <v>6737</v>
      </c>
      <c r="J26" s="116">
        <v>1.2981882787299066</v>
      </c>
    </row>
    <row r="27" spans="1:10" s="110" customFormat="1" ht="12" customHeight="1" x14ac:dyDescent="0.2">
      <c r="A27" s="118"/>
      <c r="B27" s="119" t="s">
        <v>107</v>
      </c>
      <c r="C27" s="113">
        <v>47.878932694557584</v>
      </c>
      <c r="D27" s="115">
        <v>482905</v>
      </c>
      <c r="E27" s="114">
        <v>483599</v>
      </c>
      <c r="F27" s="114">
        <v>486476</v>
      </c>
      <c r="G27" s="114">
        <v>477406</v>
      </c>
      <c r="H27" s="140">
        <v>474942</v>
      </c>
      <c r="I27" s="115">
        <v>7963</v>
      </c>
      <c r="J27" s="116">
        <v>1.6766257774633535</v>
      </c>
    </row>
    <row r="28" spans="1:10" s="110" customFormat="1" ht="12" customHeight="1" x14ac:dyDescent="0.2">
      <c r="A28" s="118" t="s">
        <v>105</v>
      </c>
      <c r="B28" s="121" t="s">
        <v>108</v>
      </c>
      <c r="C28" s="113">
        <v>10.789850445569881</v>
      </c>
      <c r="D28" s="115">
        <v>108826</v>
      </c>
      <c r="E28" s="114">
        <v>112394</v>
      </c>
      <c r="F28" s="114">
        <v>116347</v>
      </c>
      <c r="G28" s="114">
        <v>104394</v>
      </c>
      <c r="H28" s="140">
        <v>107581</v>
      </c>
      <c r="I28" s="115">
        <v>1245</v>
      </c>
      <c r="J28" s="116">
        <v>1.1572675472434724</v>
      </c>
    </row>
    <row r="29" spans="1:10" s="110" customFormat="1" ht="12" customHeight="1" x14ac:dyDescent="0.2">
      <c r="A29" s="118"/>
      <c r="B29" s="121" t="s">
        <v>109</v>
      </c>
      <c r="C29" s="113">
        <v>67.290867701240145</v>
      </c>
      <c r="D29" s="115">
        <v>678693</v>
      </c>
      <c r="E29" s="114">
        <v>679359</v>
      </c>
      <c r="F29" s="114">
        <v>686923</v>
      </c>
      <c r="G29" s="114">
        <v>683386</v>
      </c>
      <c r="H29" s="140">
        <v>679226</v>
      </c>
      <c r="I29" s="115">
        <v>-533</v>
      </c>
      <c r="J29" s="116">
        <v>-7.8471672168026543E-2</v>
      </c>
    </row>
    <row r="30" spans="1:10" s="110" customFormat="1" ht="12" customHeight="1" x14ac:dyDescent="0.2">
      <c r="A30" s="118"/>
      <c r="B30" s="121" t="s">
        <v>110</v>
      </c>
      <c r="C30" s="113">
        <v>20.561156300441407</v>
      </c>
      <c r="D30" s="115">
        <v>207379</v>
      </c>
      <c r="E30" s="114">
        <v>204673</v>
      </c>
      <c r="F30" s="114">
        <v>203348</v>
      </c>
      <c r="G30" s="114">
        <v>199258</v>
      </c>
      <c r="H30" s="140">
        <v>194612</v>
      </c>
      <c r="I30" s="115">
        <v>12767</v>
      </c>
      <c r="J30" s="116">
        <v>6.5602326680780223</v>
      </c>
    </row>
    <row r="31" spans="1:10" s="110" customFormat="1" ht="12" customHeight="1" x14ac:dyDescent="0.2">
      <c r="A31" s="120"/>
      <c r="B31" s="121" t="s">
        <v>111</v>
      </c>
      <c r="C31" s="113">
        <v>1.3581255527485732</v>
      </c>
      <c r="D31" s="115">
        <v>13698</v>
      </c>
      <c r="E31" s="114">
        <v>13807</v>
      </c>
      <c r="F31" s="114">
        <v>13732</v>
      </c>
      <c r="G31" s="114">
        <v>13175</v>
      </c>
      <c r="H31" s="140">
        <v>12477</v>
      </c>
      <c r="I31" s="115">
        <v>1221</v>
      </c>
      <c r="J31" s="116">
        <v>9.7860062515027657</v>
      </c>
    </row>
    <row r="32" spans="1:10" s="110" customFormat="1" ht="12" customHeight="1" x14ac:dyDescent="0.2">
      <c r="A32" s="120"/>
      <c r="B32" s="121" t="s">
        <v>112</v>
      </c>
      <c r="C32" s="113">
        <v>0.35960880273171814</v>
      </c>
      <c r="D32" s="115">
        <v>3627</v>
      </c>
      <c r="E32" s="114">
        <v>3630</v>
      </c>
      <c r="F32" s="114">
        <v>3722</v>
      </c>
      <c r="G32" s="114">
        <v>3185</v>
      </c>
      <c r="H32" s="140">
        <v>2960</v>
      </c>
      <c r="I32" s="115">
        <v>667</v>
      </c>
      <c r="J32" s="116">
        <v>22.533783783783782</v>
      </c>
    </row>
    <row r="33" spans="1:10" s="110" customFormat="1" ht="12" customHeight="1" x14ac:dyDescent="0.2">
      <c r="A33" s="118" t="s">
        <v>113</v>
      </c>
      <c r="B33" s="119" t="s">
        <v>181</v>
      </c>
      <c r="C33" s="113">
        <v>67.805444399938125</v>
      </c>
      <c r="D33" s="115">
        <v>683883</v>
      </c>
      <c r="E33" s="114">
        <v>686274</v>
      </c>
      <c r="F33" s="114">
        <v>696260</v>
      </c>
      <c r="G33" s="114">
        <v>680374</v>
      </c>
      <c r="H33" s="140">
        <v>679583</v>
      </c>
      <c r="I33" s="115">
        <v>4300</v>
      </c>
      <c r="J33" s="116">
        <v>0.63274096026533921</v>
      </c>
    </row>
    <row r="34" spans="1:10" s="110" customFormat="1" ht="12" customHeight="1" x14ac:dyDescent="0.2">
      <c r="A34" s="118"/>
      <c r="B34" s="119" t="s">
        <v>182</v>
      </c>
      <c r="C34" s="113">
        <v>32.194555600061868</v>
      </c>
      <c r="D34" s="115">
        <v>324713</v>
      </c>
      <c r="E34" s="114">
        <v>323959</v>
      </c>
      <c r="F34" s="114">
        <v>324090</v>
      </c>
      <c r="G34" s="114">
        <v>319839</v>
      </c>
      <c r="H34" s="140">
        <v>314313</v>
      </c>
      <c r="I34" s="115">
        <v>10400</v>
      </c>
      <c r="J34" s="116">
        <v>3.3088036447744762</v>
      </c>
    </row>
    <row r="35" spans="1:10" s="110" customFormat="1" ht="12" customHeight="1" x14ac:dyDescent="0.2">
      <c r="A35" s="118" t="s">
        <v>113</v>
      </c>
      <c r="B35" s="119" t="s">
        <v>116</v>
      </c>
      <c r="C35" s="113">
        <v>92.155035316420054</v>
      </c>
      <c r="D35" s="115">
        <v>929472</v>
      </c>
      <c r="E35" s="114">
        <v>933494</v>
      </c>
      <c r="F35" s="114">
        <v>941468</v>
      </c>
      <c r="G35" s="114">
        <v>923700</v>
      </c>
      <c r="H35" s="140">
        <v>921364</v>
      </c>
      <c r="I35" s="115">
        <v>8108</v>
      </c>
      <c r="J35" s="116">
        <v>0.87999965268883962</v>
      </c>
    </row>
    <row r="36" spans="1:10" s="110" customFormat="1" ht="12" customHeight="1" x14ac:dyDescent="0.2">
      <c r="A36" s="118"/>
      <c r="B36" s="119" t="s">
        <v>117</v>
      </c>
      <c r="C36" s="113">
        <v>7.7969771841252591</v>
      </c>
      <c r="D36" s="115">
        <v>78640</v>
      </c>
      <c r="E36" s="114">
        <v>76251</v>
      </c>
      <c r="F36" s="114">
        <v>78386</v>
      </c>
      <c r="G36" s="114">
        <v>75993</v>
      </c>
      <c r="H36" s="140">
        <v>72048</v>
      </c>
      <c r="I36" s="115">
        <v>6592</v>
      </c>
      <c r="J36" s="116">
        <v>9.1494559182767041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46554</v>
      </c>
      <c r="E64" s="236">
        <v>46725</v>
      </c>
      <c r="F64" s="236">
        <v>46979</v>
      </c>
      <c r="G64" s="236">
        <v>46211</v>
      </c>
      <c r="H64" s="140">
        <v>45796</v>
      </c>
      <c r="I64" s="115">
        <v>758</v>
      </c>
      <c r="J64" s="116">
        <v>1.655166390077736</v>
      </c>
    </row>
    <row r="65" spans="1:12" s="110" customFormat="1" ht="12" customHeight="1" x14ac:dyDescent="0.2">
      <c r="A65" s="118" t="s">
        <v>105</v>
      </c>
      <c r="B65" s="119" t="s">
        <v>106</v>
      </c>
      <c r="C65" s="113">
        <v>50.51767839498217</v>
      </c>
      <c r="D65" s="235">
        <v>23518</v>
      </c>
      <c r="E65" s="236">
        <v>23689</v>
      </c>
      <c r="F65" s="236">
        <v>23854</v>
      </c>
      <c r="G65" s="236">
        <v>23413</v>
      </c>
      <c r="H65" s="140">
        <v>23218</v>
      </c>
      <c r="I65" s="115">
        <v>300</v>
      </c>
      <c r="J65" s="116">
        <v>1.2921009561547077</v>
      </c>
    </row>
    <row r="66" spans="1:12" s="110" customFormat="1" ht="12" customHeight="1" x14ac:dyDescent="0.2">
      <c r="A66" s="118"/>
      <c r="B66" s="119" t="s">
        <v>107</v>
      </c>
      <c r="C66" s="113">
        <v>49.48232160501783</v>
      </c>
      <c r="D66" s="235">
        <v>23036</v>
      </c>
      <c r="E66" s="236">
        <v>23036</v>
      </c>
      <c r="F66" s="236">
        <v>23125</v>
      </c>
      <c r="G66" s="236">
        <v>22798</v>
      </c>
      <c r="H66" s="140">
        <v>22578</v>
      </c>
      <c r="I66" s="115">
        <v>458</v>
      </c>
      <c r="J66" s="116">
        <v>2.028523341305696</v>
      </c>
    </row>
    <row r="67" spans="1:12" s="110" customFormat="1" ht="12" customHeight="1" x14ac:dyDescent="0.2">
      <c r="A67" s="118" t="s">
        <v>105</v>
      </c>
      <c r="B67" s="121" t="s">
        <v>108</v>
      </c>
      <c r="C67" s="113">
        <v>9.4599819564376855</v>
      </c>
      <c r="D67" s="235">
        <v>4404</v>
      </c>
      <c r="E67" s="236">
        <v>4624</v>
      </c>
      <c r="F67" s="236">
        <v>4753</v>
      </c>
      <c r="G67" s="236">
        <v>4276</v>
      </c>
      <c r="H67" s="140">
        <v>4416</v>
      </c>
      <c r="I67" s="115">
        <v>-12</v>
      </c>
      <c r="J67" s="116">
        <v>-0.27173913043478259</v>
      </c>
    </row>
    <row r="68" spans="1:12" s="110" customFormat="1" ht="12" customHeight="1" x14ac:dyDescent="0.2">
      <c r="A68" s="118"/>
      <c r="B68" s="121" t="s">
        <v>109</v>
      </c>
      <c r="C68" s="113">
        <v>65.190961034497576</v>
      </c>
      <c r="D68" s="235">
        <v>30349</v>
      </c>
      <c r="E68" s="236">
        <v>30411</v>
      </c>
      <c r="F68" s="236">
        <v>30681</v>
      </c>
      <c r="G68" s="236">
        <v>30638</v>
      </c>
      <c r="H68" s="140">
        <v>30455</v>
      </c>
      <c r="I68" s="115">
        <v>-106</v>
      </c>
      <c r="J68" s="116">
        <v>-0.34805450664915449</v>
      </c>
    </row>
    <row r="69" spans="1:12" s="110" customFormat="1" ht="12" customHeight="1" x14ac:dyDescent="0.2">
      <c r="A69" s="118"/>
      <c r="B69" s="121" t="s">
        <v>110</v>
      </c>
      <c r="C69" s="113">
        <v>23.942088757142244</v>
      </c>
      <c r="D69" s="235">
        <v>11146</v>
      </c>
      <c r="E69" s="236">
        <v>11039</v>
      </c>
      <c r="F69" s="236">
        <v>10925</v>
      </c>
      <c r="G69" s="236">
        <v>10672</v>
      </c>
      <c r="H69" s="140">
        <v>10330</v>
      </c>
      <c r="I69" s="115">
        <v>816</v>
      </c>
      <c r="J69" s="116">
        <v>7.899322362052275</v>
      </c>
    </row>
    <row r="70" spans="1:12" s="110" customFormat="1" ht="12" customHeight="1" x14ac:dyDescent="0.2">
      <c r="A70" s="120"/>
      <c r="B70" s="121" t="s">
        <v>111</v>
      </c>
      <c r="C70" s="113">
        <v>1.4069682519224986</v>
      </c>
      <c r="D70" s="235">
        <v>655</v>
      </c>
      <c r="E70" s="236">
        <v>651</v>
      </c>
      <c r="F70" s="236">
        <v>620</v>
      </c>
      <c r="G70" s="236">
        <v>625</v>
      </c>
      <c r="H70" s="140">
        <v>595</v>
      </c>
      <c r="I70" s="115">
        <v>60</v>
      </c>
      <c r="J70" s="116">
        <v>10.084033613445378</v>
      </c>
    </row>
    <row r="71" spans="1:12" s="110" customFormat="1" ht="12" customHeight="1" x14ac:dyDescent="0.2">
      <c r="A71" s="120"/>
      <c r="B71" s="121" t="s">
        <v>112</v>
      </c>
      <c r="C71" s="113">
        <v>0.34583494436568285</v>
      </c>
      <c r="D71" s="235">
        <v>161</v>
      </c>
      <c r="E71" s="236">
        <v>147</v>
      </c>
      <c r="F71" s="236">
        <v>143</v>
      </c>
      <c r="G71" s="236">
        <v>151</v>
      </c>
      <c r="H71" s="140">
        <v>140</v>
      </c>
      <c r="I71" s="115">
        <v>21</v>
      </c>
      <c r="J71" s="116">
        <v>15</v>
      </c>
    </row>
    <row r="72" spans="1:12" s="110" customFormat="1" ht="12" customHeight="1" x14ac:dyDescent="0.2">
      <c r="A72" s="118" t="s">
        <v>113</v>
      </c>
      <c r="B72" s="119" t="s">
        <v>181</v>
      </c>
      <c r="C72" s="113">
        <v>65.773080723460922</v>
      </c>
      <c r="D72" s="235">
        <v>30620</v>
      </c>
      <c r="E72" s="236">
        <v>30889</v>
      </c>
      <c r="F72" s="236">
        <v>31153</v>
      </c>
      <c r="G72" s="236">
        <v>30594</v>
      </c>
      <c r="H72" s="140">
        <v>30553</v>
      </c>
      <c r="I72" s="115">
        <v>67</v>
      </c>
      <c r="J72" s="116">
        <v>0.21929106798023107</v>
      </c>
    </row>
    <row r="73" spans="1:12" s="110" customFormat="1" ht="12" customHeight="1" x14ac:dyDescent="0.2">
      <c r="A73" s="118"/>
      <c r="B73" s="119" t="s">
        <v>182</v>
      </c>
      <c r="C73" s="113">
        <v>34.226919276539071</v>
      </c>
      <c r="D73" s="115">
        <v>15934</v>
      </c>
      <c r="E73" s="114">
        <v>15836</v>
      </c>
      <c r="F73" s="114">
        <v>15826</v>
      </c>
      <c r="G73" s="114">
        <v>15617</v>
      </c>
      <c r="H73" s="140">
        <v>15243</v>
      </c>
      <c r="I73" s="115">
        <v>691</v>
      </c>
      <c r="J73" s="116">
        <v>4.5332283671193334</v>
      </c>
    </row>
    <row r="74" spans="1:12" s="110" customFormat="1" ht="12" customHeight="1" x14ac:dyDescent="0.2">
      <c r="A74" s="118" t="s">
        <v>113</v>
      </c>
      <c r="B74" s="119" t="s">
        <v>116</v>
      </c>
      <c r="C74" s="113">
        <v>96.354770803797734</v>
      </c>
      <c r="D74" s="115">
        <v>44857</v>
      </c>
      <c r="E74" s="114">
        <v>44944</v>
      </c>
      <c r="F74" s="114">
        <v>45235</v>
      </c>
      <c r="G74" s="114">
        <v>44455</v>
      </c>
      <c r="H74" s="140">
        <v>44175</v>
      </c>
      <c r="I74" s="115">
        <v>682</v>
      </c>
      <c r="J74" s="116">
        <v>1.5438596491228069</v>
      </c>
    </row>
    <row r="75" spans="1:12" s="110" customFormat="1" ht="12" customHeight="1" x14ac:dyDescent="0.2">
      <c r="A75" s="142"/>
      <c r="B75" s="124" t="s">
        <v>117</v>
      </c>
      <c r="C75" s="125">
        <v>3.6001202904154317</v>
      </c>
      <c r="D75" s="143">
        <v>1676</v>
      </c>
      <c r="E75" s="144">
        <v>1760</v>
      </c>
      <c r="F75" s="144">
        <v>1724</v>
      </c>
      <c r="G75" s="144">
        <v>1735</v>
      </c>
      <c r="H75" s="145">
        <v>1604</v>
      </c>
      <c r="I75" s="143">
        <v>72</v>
      </c>
      <c r="J75" s="146">
        <v>4.4887780548628431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6" t="s">
        <v>123</v>
      </c>
      <c r="B78" s="567"/>
      <c r="C78" s="567"/>
      <c r="D78" s="567"/>
      <c r="E78" s="567"/>
      <c r="F78" s="567"/>
      <c r="G78" s="567"/>
      <c r="H78" s="567"/>
      <c r="I78" s="567"/>
      <c r="J78" s="567"/>
    </row>
    <row r="79" spans="1:12" ht="18" customHeight="1" x14ac:dyDescent="0.2">
      <c r="A79" s="566"/>
      <c r="B79" s="567"/>
      <c r="C79" s="567"/>
      <c r="D79" s="567"/>
      <c r="E79" s="567"/>
      <c r="F79" s="567"/>
      <c r="G79" s="567"/>
      <c r="H79" s="567"/>
      <c r="I79" s="567"/>
      <c r="J79" s="567"/>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69" t="s">
        <v>184</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4" t="s">
        <v>93</v>
      </c>
      <c r="B7" s="575"/>
      <c r="C7" s="575"/>
      <c r="D7" s="575"/>
      <c r="E7" s="580" t="s">
        <v>94</v>
      </c>
      <c r="F7" s="583" t="s">
        <v>179</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27685</v>
      </c>
      <c r="G11" s="114">
        <v>28016</v>
      </c>
      <c r="H11" s="114">
        <v>28306</v>
      </c>
      <c r="I11" s="114">
        <v>27954</v>
      </c>
      <c r="J11" s="140">
        <v>27382</v>
      </c>
      <c r="K11" s="114">
        <v>303</v>
      </c>
      <c r="L11" s="116">
        <v>1.1065663574611058</v>
      </c>
    </row>
    <row r="12" spans="1:17" s="110" customFormat="1" ht="24.95" customHeight="1" x14ac:dyDescent="0.2">
      <c r="A12" s="604" t="s">
        <v>185</v>
      </c>
      <c r="B12" s="605"/>
      <c r="C12" s="605"/>
      <c r="D12" s="606"/>
      <c r="E12" s="113">
        <v>50.391908975979774</v>
      </c>
      <c r="F12" s="115">
        <v>13951</v>
      </c>
      <c r="G12" s="114">
        <v>14188</v>
      </c>
      <c r="H12" s="114">
        <v>14348</v>
      </c>
      <c r="I12" s="114">
        <v>14012</v>
      </c>
      <c r="J12" s="140">
        <v>13742</v>
      </c>
      <c r="K12" s="114">
        <v>209</v>
      </c>
      <c r="L12" s="116">
        <v>1.5208848784747488</v>
      </c>
    </row>
    <row r="13" spans="1:17" s="110" customFormat="1" ht="15" customHeight="1" x14ac:dyDescent="0.2">
      <c r="A13" s="120"/>
      <c r="B13" s="607" t="s">
        <v>107</v>
      </c>
      <c r="C13" s="607"/>
      <c r="E13" s="113">
        <v>49.608091024020226</v>
      </c>
      <c r="F13" s="115">
        <v>13734</v>
      </c>
      <c r="G13" s="114">
        <v>13828</v>
      </c>
      <c r="H13" s="114">
        <v>13958</v>
      </c>
      <c r="I13" s="114">
        <v>13942</v>
      </c>
      <c r="J13" s="140">
        <v>13640</v>
      </c>
      <c r="K13" s="114">
        <v>94</v>
      </c>
      <c r="L13" s="116">
        <v>0.68914956011730211</v>
      </c>
    </row>
    <row r="14" spans="1:17" s="110" customFormat="1" ht="24.95" customHeight="1" x14ac:dyDescent="0.2">
      <c r="A14" s="604" t="s">
        <v>186</v>
      </c>
      <c r="B14" s="605"/>
      <c r="C14" s="605"/>
      <c r="D14" s="606"/>
      <c r="E14" s="113">
        <v>10.417193426042983</v>
      </c>
      <c r="F14" s="115">
        <v>2884</v>
      </c>
      <c r="G14" s="114">
        <v>3033</v>
      </c>
      <c r="H14" s="114">
        <v>3166</v>
      </c>
      <c r="I14" s="114">
        <v>2944</v>
      </c>
      <c r="J14" s="140">
        <v>2970</v>
      </c>
      <c r="K14" s="114">
        <v>-86</v>
      </c>
      <c r="L14" s="116">
        <v>-2.8956228956228958</v>
      </c>
    </row>
    <row r="15" spans="1:17" s="110" customFormat="1" ht="15" customHeight="1" x14ac:dyDescent="0.2">
      <c r="A15" s="120"/>
      <c r="B15" s="119"/>
      <c r="C15" s="258" t="s">
        <v>106</v>
      </c>
      <c r="E15" s="113">
        <v>59.570041608876558</v>
      </c>
      <c r="F15" s="115">
        <v>1718</v>
      </c>
      <c r="G15" s="114">
        <v>1829</v>
      </c>
      <c r="H15" s="114">
        <v>1890</v>
      </c>
      <c r="I15" s="114">
        <v>1709</v>
      </c>
      <c r="J15" s="140">
        <v>1727</v>
      </c>
      <c r="K15" s="114">
        <v>-9</v>
      </c>
      <c r="L15" s="116">
        <v>-0.52113491603937467</v>
      </c>
    </row>
    <row r="16" spans="1:17" s="110" customFormat="1" ht="15" customHeight="1" x14ac:dyDescent="0.2">
      <c r="A16" s="120"/>
      <c r="B16" s="119"/>
      <c r="C16" s="258" t="s">
        <v>107</v>
      </c>
      <c r="E16" s="113">
        <v>40.429958391123442</v>
      </c>
      <c r="F16" s="115">
        <v>1166</v>
      </c>
      <c r="G16" s="114">
        <v>1204</v>
      </c>
      <c r="H16" s="114">
        <v>1276</v>
      </c>
      <c r="I16" s="114">
        <v>1235</v>
      </c>
      <c r="J16" s="140">
        <v>1243</v>
      </c>
      <c r="K16" s="114">
        <v>-77</v>
      </c>
      <c r="L16" s="116">
        <v>-6.1946902654867255</v>
      </c>
    </row>
    <row r="17" spans="1:12" s="110" customFormat="1" ht="15" customHeight="1" x14ac:dyDescent="0.2">
      <c r="A17" s="120"/>
      <c r="B17" s="121" t="s">
        <v>109</v>
      </c>
      <c r="C17" s="258"/>
      <c r="E17" s="113">
        <v>66.422250316055624</v>
      </c>
      <c r="F17" s="115">
        <v>18389</v>
      </c>
      <c r="G17" s="114">
        <v>18593</v>
      </c>
      <c r="H17" s="114">
        <v>18809</v>
      </c>
      <c r="I17" s="114">
        <v>18740</v>
      </c>
      <c r="J17" s="140">
        <v>18399</v>
      </c>
      <c r="K17" s="114">
        <v>-10</v>
      </c>
      <c r="L17" s="116">
        <v>-5.4350779933692049E-2</v>
      </c>
    </row>
    <row r="18" spans="1:12" s="110" customFormat="1" ht="15" customHeight="1" x14ac:dyDescent="0.2">
      <c r="A18" s="120"/>
      <c r="B18" s="119"/>
      <c r="C18" s="258" t="s">
        <v>106</v>
      </c>
      <c r="E18" s="113">
        <v>50.508456142258957</v>
      </c>
      <c r="F18" s="115">
        <v>9288</v>
      </c>
      <c r="G18" s="114">
        <v>9399</v>
      </c>
      <c r="H18" s="114">
        <v>9524</v>
      </c>
      <c r="I18" s="114">
        <v>9423</v>
      </c>
      <c r="J18" s="140">
        <v>9227</v>
      </c>
      <c r="K18" s="114">
        <v>61</v>
      </c>
      <c r="L18" s="116">
        <v>0.66110328384090167</v>
      </c>
    </row>
    <row r="19" spans="1:12" s="110" customFormat="1" ht="15" customHeight="1" x14ac:dyDescent="0.2">
      <c r="A19" s="120"/>
      <c r="B19" s="119"/>
      <c r="C19" s="258" t="s">
        <v>107</v>
      </c>
      <c r="E19" s="113">
        <v>49.491543857741043</v>
      </c>
      <c r="F19" s="115">
        <v>9101</v>
      </c>
      <c r="G19" s="114">
        <v>9194</v>
      </c>
      <c r="H19" s="114">
        <v>9285</v>
      </c>
      <c r="I19" s="114">
        <v>9317</v>
      </c>
      <c r="J19" s="140">
        <v>9172</v>
      </c>
      <c r="K19" s="114">
        <v>-71</v>
      </c>
      <c r="L19" s="116">
        <v>-0.77409507195813343</v>
      </c>
    </row>
    <row r="20" spans="1:12" s="110" customFormat="1" ht="15" customHeight="1" x14ac:dyDescent="0.2">
      <c r="A20" s="120"/>
      <c r="B20" s="121" t="s">
        <v>110</v>
      </c>
      <c r="C20" s="258"/>
      <c r="E20" s="113">
        <v>21.657937511287702</v>
      </c>
      <c r="F20" s="115">
        <v>5996</v>
      </c>
      <c r="G20" s="114">
        <v>5961</v>
      </c>
      <c r="H20" s="114">
        <v>5917</v>
      </c>
      <c r="I20" s="114">
        <v>5853</v>
      </c>
      <c r="J20" s="140">
        <v>5619</v>
      </c>
      <c r="K20" s="114">
        <v>377</v>
      </c>
      <c r="L20" s="116">
        <v>6.7093788930414666</v>
      </c>
    </row>
    <row r="21" spans="1:12" s="110" customFormat="1" ht="15" customHeight="1" x14ac:dyDescent="0.2">
      <c r="A21" s="120"/>
      <c r="B21" s="119"/>
      <c r="C21" s="258" t="s">
        <v>106</v>
      </c>
      <c r="E21" s="113">
        <v>44.679786524349566</v>
      </c>
      <c r="F21" s="115">
        <v>2679</v>
      </c>
      <c r="G21" s="114">
        <v>2690</v>
      </c>
      <c r="H21" s="114">
        <v>2674</v>
      </c>
      <c r="I21" s="114">
        <v>2621</v>
      </c>
      <c r="J21" s="140">
        <v>2539</v>
      </c>
      <c r="K21" s="114">
        <v>140</v>
      </c>
      <c r="L21" s="116">
        <v>5.513981882630957</v>
      </c>
    </row>
    <row r="22" spans="1:12" s="110" customFormat="1" ht="15" customHeight="1" x14ac:dyDescent="0.2">
      <c r="A22" s="120"/>
      <c r="B22" s="119"/>
      <c r="C22" s="258" t="s">
        <v>107</v>
      </c>
      <c r="E22" s="113">
        <v>55.320213475650434</v>
      </c>
      <c r="F22" s="115">
        <v>3317</v>
      </c>
      <c r="G22" s="114">
        <v>3271</v>
      </c>
      <c r="H22" s="114">
        <v>3243</v>
      </c>
      <c r="I22" s="114">
        <v>3232</v>
      </c>
      <c r="J22" s="140">
        <v>3080</v>
      </c>
      <c r="K22" s="114">
        <v>237</v>
      </c>
      <c r="L22" s="116">
        <v>7.6948051948051948</v>
      </c>
    </row>
    <row r="23" spans="1:12" s="110" customFormat="1" ht="15" customHeight="1" x14ac:dyDescent="0.2">
      <c r="A23" s="120"/>
      <c r="B23" s="121" t="s">
        <v>111</v>
      </c>
      <c r="C23" s="258"/>
      <c r="E23" s="113">
        <v>1.5026187466136898</v>
      </c>
      <c r="F23" s="115">
        <v>416</v>
      </c>
      <c r="G23" s="114">
        <v>429</v>
      </c>
      <c r="H23" s="114">
        <v>414</v>
      </c>
      <c r="I23" s="114">
        <v>417</v>
      </c>
      <c r="J23" s="140">
        <v>394</v>
      </c>
      <c r="K23" s="114">
        <v>22</v>
      </c>
      <c r="L23" s="116">
        <v>5.5837563451776653</v>
      </c>
    </row>
    <row r="24" spans="1:12" s="110" customFormat="1" ht="15" customHeight="1" x14ac:dyDescent="0.2">
      <c r="A24" s="120"/>
      <c r="B24" s="119"/>
      <c r="C24" s="258" t="s">
        <v>106</v>
      </c>
      <c r="E24" s="113">
        <v>63.942307692307693</v>
      </c>
      <c r="F24" s="115">
        <v>266</v>
      </c>
      <c r="G24" s="114">
        <v>270</v>
      </c>
      <c r="H24" s="114">
        <v>260</v>
      </c>
      <c r="I24" s="114">
        <v>259</v>
      </c>
      <c r="J24" s="140">
        <v>249</v>
      </c>
      <c r="K24" s="114">
        <v>17</v>
      </c>
      <c r="L24" s="116">
        <v>6.8273092369477908</v>
      </c>
    </row>
    <row r="25" spans="1:12" s="110" customFormat="1" ht="15" customHeight="1" x14ac:dyDescent="0.2">
      <c r="A25" s="120"/>
      <c r="B25" s="119"/>
      <c r="C25" s="258" t="s">
        <v>107</v>
      </c>
      <c r="E25" s="113">
        <v>36.057692307692307</v>
      </c>
      <c r="F25" s="115">
        <v>150</v>
      </c>
      <c r="G25" s="114">
        <v>159</v>
      </c>
      <c r="H25" s="114">
        <v>154</v>
      </c>
      <c r="I25" s="114">
        <v>158</v>
      </c>
      <c r="J25" s="140">
        <v>145</v>
      </c>
      <c r="K25" s="114">
        <v>5</v>
      </c>
      <c r="L25" s="116">
        <v>3.4482758620689653</v>
      </c>
    </row>
    <row r="26" spans="1:12" s="110" customFormat="1" ht="15" customHeight="1" x14ac:dyDescent="0.2">
      <c r="A26" s="120"/>
      <c r="C26" s="121" t="s">
        <v>187</v>
      </c>
      <c r="D26" s="110" t="s">
        <v>188</v>
      </c>
      <c r="E26" s="113">
        <v>0.32147372223225573</v>
      </c>
      <c r="F26" s="115">
        <v>89</v>
      </c>
      <c r="G26" s="114">
        <v>88</v>
      </c>
      <c r="H26" s="114">
        <v>89</v>
      </c>
      <c r="I26" s="114">
        <v>83</v>
      </c>
      <c r="J26" s="140">
        <v>78</v>
      </c>
      <c r="K26" s="114">
        <v>11</v>
      </c>
      <c r="L26" s="116">
        <v>14.102564102564102</v>
      </c>
    </row>
    <row r="27" spans="1:12" s="110" customFormat="1" ht="15" customHeight="1" x14ac:dyDescent="0.2">
      <c r="A27" s="120"/>
      <c r="B27" s="119"/>
      <c r="D27" s="259" t="s">
        <v>106</v>
      </c>
      <c r="E27" s="113">
        <v>51.685393258426963</v>
      </c>
      <c r="F27" s="115">
        <v>46</v>
      </c>
      <c r="G27" s="114">
        <v>45</v>
      </c>
      <c r="H27" s="114">
        <v>45</v>
      </c>
      <c r="I27" s="114">
        <v>43</v>
      </c>
      <c r="J27" s="140">
        <v>42</v>
      </c>
      <c r="K27" s="114">
        <v>4</v>
      </c>
      <c r="L27" s="116">
        <v>9.5238095238095237</v>
      </c>
    </row>
    <row r="28" spans="1:12" s="110" customFormat="1" ht="15" customHeight="1" x14ac:dyDescent="0.2">
      <c r="A28" s="120"/>
      <c r="B28" s="119"/>
      <c r="D28" s="259" t="s">
        <v>107</v>
      </c>
      <c r="E28" s="113">
        <v>48.314606741573037</v>
      </c>
      <c r="F28" s="115">
        <v>43</v>
      </c>
      <c r="G28" s="114">
        <v>43</v>
      </c>
      <c r="H28" s="114">
        <v>44</v>
      </c>
      <c r="I28" s="114">
        <v>40</v>
      </c>
      <c r="J28" s="140">
        <v>36</v>
      </c>
      <c r="K28" s="114">
        <v>7</v>
      </c>
      <c r="L28" s="116">
        <v>19.444444444444443</v>
      </c>
    </row>
    <row r="29" spans="1:12" s="110" customFormat="1" ht="24.95" customHeight="1" x14ac:dyDescent="0.2">
      <c r="A29" s="604" t="s">
        <v>189</v>
      </c>
      <c r="B29" s="605"/>
      <c r="C29" s="605"/>
      <c r="D29" s="606"/>
      <c r="E29" s="113">
        <v>93.899223406176631</v>
      </c>
      <c r="F29" s="115">
        <v>25996</v>
      </c>
      <c r="G29" s="114">
        <v>26120</v>
      </c>
      <c r="H29" s="114">
        <v>26421</v>
      </c>
      <c r="I29" s="114">
        <v>26069</v>
      </c>
      <c r="J29" s="140">
        <v>25634</v>
      </c>
      <c r="K29" s="114">
        <v>362</v>
      </c>
      <c r="L29" s="116">
        <v>1.4121869392213466</v>
      </c>
    </row>
    <row r="30" spans="1:12" s="110" customFormat="1" ht="15" customHeight="1" x14ac:dyDescent="0.2">
      <c r="A30" s="120"/>
      <c r="B30" s="119"/>
      <c r="C30" s="258" t="s">
        <v>106</v>
      </c>
      <c r="E30" s="113">
        <v>49.299892291121708</v>
      </c>
      <c r="F30" s="115">
        <v>12816</v>
      </c>
      <c r="G30" s="114">
        <v>12894</v>
      </c>
      <c r="H30" s="114">
        <v>13068</v>
      </c>
      <c r="I30" s="114">
        <v>12745</v>
      </c>
      <c r="J30" s="140">
        <v>12572</v>
      </c>
      <c r="K30" s="114">
        <v>244</v>
      </c>
      <c r="L30" s="116">
        <v>1.9408208717785556</v>
      </c>
    </row>
    <row r="31" spans="1:12" s="110" customFormat="1" ht="15" customHeight="1" x14ac:dyDescent="0.2">
      <c r="A31" s="120"/>
      <c r="B31" s="119"/>
      <c r="C31" s="258" t="s">
        <v>107</v>
      </c>
      <c r="E31" s="113">
        <v>50.700107708878292</v>
      </c>
      <c r="F31" s="115">
        <v>13180</v>
      </c>
      <c r="G31" s="114">
        <v>13226</v>
      </c>
      <c r="H31" s="114">
        <v>13353</v>
      </c>
      <c r="I31" s="114">
        <v>13324</v>
      </c>
      <c r="J31" s="140">
        <v>13062</v>
      </c>
      <c r="K31" s="114">
        <v>118</v>
      </c>
      <c r="L31" s="116">
        <v>0.90338386158321848</v>
      </c>
    </row>
    <row r="32" spans="1:12" s="110" customFormat="1" ht="15" customHeight="1" x14ac:dyDescent="0.2">
      <c r="A32" s="120"/>
      <c r="B32" s="119" t="s">
        <v>117</v>
      </c>
      <c r="C32" s="258"/>
      <c r="E32" s="113">
        <v>6.0357594365179699</v>
      </c>
      <c r="F32" s="115">
        <v>1671</v>
      </c>
      <c r="G32" s="114">
        <v>1882</v>
      </c>
      <c r="H32" s="114">
        <v>1870</v>
      </c>
      <c r="I32" s="114">
        <v>1862</v>
      </c>
      <c r="J32" s="140">
        <v>1731</v>
      </c>
      <c r="K32" s="114">
        <v>-60</v>
      </c>
      <c r="L32" s="116">
        <v>-3.4662045060658579</v>
      </c>
    </row>
    <row r="33" spans="1:12" s="110" customFormat="1" ht="15" customHeight="1" x14ac:dyDescent="0.2">
      <c r="A33" s="120"/>
      <c r="B33" s="119"/>
      <c r="C33" s="258" t="s">
        <v>106</v>
      </c>
      <c r="E33" s="113">
        <v>67.145421903052068</v>
      </c>
      <c r="F33" s="115">
        <v>1122</v>
      </c>
      <c r="G33" s="114">
        <v>1285</v>
      </c>
      <c r="H33" s="114">
        <v>1272</v>
      </c>
      <c r="I33" s="114">
        <v>1255</v>
      </c>
      <c r="J33" s="140">
        <v>1161</v>
      </c>
      <c r="K33" s="114">
        <v>-39</v>
      </c>
      <c r="L33" s="116">
        <v>-3.3591731266149871</v>
      </c>
    </row>
    <row r="34" spans="1:12" s="110" customFormat="1" ht="15" customHeight="1" x14ac:dyDescent="0.2">
      <c r="A34" s="120"/>
      <c r="B34" s="119"/>
      <c r="C34" s="258" t="s">
        <v>107</v>
      </c>
      <c r="E34" s="113">
        <v>32.854578096947932</v>
      </c>
      <c r="F34" s="115">
        <v>549</v>
      </c>
      <c r="G34" s="114">
        <v>597</v>
      </c>
      <c r="H34" s="114">
        <v>598</v>
      </c>
      <c r="I34" s="114">
        <v>607</v>
      </c>
      <c r="J34" s="140">
        <v>570</v>
      </c>
      <c r="K34" s="114">
        <v>-21</v>
      </c>
      <c r="L34" s="116">
        <v>-3.6842105263157894</v>
      </c>
    </row>
    <row r="35" spans="1:12" s="110" customFormat="1" ht="24.95" customHeight="1" x14ac:dyDescent="0.2">
      <c r="A35" s="604" t="s">
        <v>190</v>
      </c>
      <c r="B35" s="605"/>
      <c r="C35" s="605"/>
      <c r="D35" s="606"/>
      <c r="E35" s="113">
        <v>61.954126783456744</v>
      </c>
      <c r="F35" s="115">
        <v>17152</v>
      </c>
      <c r="G35" s="114">
        <v>17523</v>
      </c>
      <c r="H35" s="114">
        <v>17749</v>
      </c>
      <c r="I35" s="114">
        <v>17401</v>
      </c>
      <c r="J35" s="140">
        <v>17194</v>
      </c>
      <c r="K35" s="114">
        <v>-42</v>
      </c>
      <c r="L35" s="116">
        <v>-0.24427125741537745</v>
      </c>
    </row>
    <row r="36" spans="1:12" s="110" customFormat="1" ht="15" customHeight="1" x14ac:dyDescent="0.2">
      <c r="A36" s="120"/>
      <c r="B36" s="119"/>
      <c r="C36" s="258" t="s">
        <v>106</v>
      </c>
      <c r="E36" s="113">
        <v>68.108675373134332</v>
      </c>
      <c r="F36" s="115">
        <v>11682</v>
      </c>
      <c r="G36" s="114">
        <v>11953</v>
      </c>
      <c r="H36" s="114">
        <v>12097</v>
      </c>
      <c r="I36" s="114">
        <v>11779</v>
      </c>
      <c r="J36" s="140">
        <v>11641</v>
      </c>
      <c r="K36" s="114">
        <v>41</v>
      </c>
      <c r="L36" s="116">
        <v>0.35220341895026203</v>
      </c>
    </row>
    <row r="37" spans="1:12" s="110" customFormat="1" ht="15" customHeight="1" x14ac:dyDescent="0.2">
      <c r="A37" s="120"/>
      <c r="B37" s="119"/>
      <c r="C37" s="258" t="s">
        <v>107</v>
      </c>
      <c r="E37" s="113">
        <v>31.891324626865671</v>
      </c>
      <c r="F37" s="115">
        <v>5470</v>
      </c>
      <c r="G37" s="114">
        <v>5570</v>
      </c>
      <c r="H37" s="114">
        <v>5652</v>
      </c>
      <c r="I37" s="114">
        <v>5622</v>
      </c>
      <c r="J37" s="140">
        <v>5553</v>
      </c>
      <c r="K37" s="114">
        <v>-83</v>
      </c>
      <c r="L37" s="116">
        <v>-1.494687556275887</v>
      </c>
    </row>
    <row r="38" spans="1:12" s="110" customFormat="1" ht="15" customHeight="1" x14ac:dyDescent="0.2">
      <c r="A38" s="120"/>
      <c r="B38" s="119" t="s">
        <v>182</v>
      </c>
      <c r="C38" s="258"/>
      <c r="E38" s="113">
        <v>38.045873216543256</v>
      </c>
      <c r="F38" s="115">
        <v>10533</v>
      </c>
      <c r="G38" s="114">
        <v>10493</v>
      </c>
      <c r="H38" s="114">
        <v>10557</v>
      </c>
      <c r="I38" s="114">
        <v>10553</v>
      </c>
      <c r="J38" s="140">
        <v>10188</v>
      </c>
      <c r="K38" s="114">
        <v>345</v>
      </c>
      <c r="L38" s="116">
        <v>3.386336866902238</v>
      </c>
    </row>
    <row r="39" spans="1:12" s="110" customFormat="1" ht="15" customHeight="1" x14ac:dyDescent="0.2">
      <c r="A39" s="120"/>
      <c r="B39" s="119"/>
      <c r="C39" s="258" t="s">
        <v>106</v>
      </c>
      <c r="E39" s="113">
        <v>21.541820943700749</v>
      </c>
      <c r="F39" s="115">
        <v>2269</v>
      </c>
      <c r="G39" s="114">
        <v>2235</v>
      </c>
      <c r="H39" s="114">
        <v>2251</v>
      </c>
      <c r="I39" s="114">
        <v>2233</v>
      </c>
      <c r="J39" s="140">
        <v>2101</v>
      </c>
      <c r="K39" s="114">
        <v>168</v>
      </c>
      <c r="L39" s="116">
        <v>7.9961922893860065</v>
      </c>
    </row>
    <row r="40" spans="1:12" s="110" customFormat="1" ht="15" customHeight="1" x14ac:dyDescent="0.2">
      <c r="A40" s="120"/>
      <c r="B40" s="119"/>
      <c r="C40" s="258" t="s">
        <v>107</v>
      </c>
      <c r="E40" s="113">
        <v>78.458179056299244</v>
      </c>
      <c r="F40" s="115">
        <v>8264</v>
      </c>
      <c r="G40" s="114">
        <v>8258</v>
      </c>
      <c r="H40" s="114">
        <v>8306</v>
      </c>
      <c r="I40" s="114">
        <v>8320</v>
      </c>
      <c r="J40" s="140">
        <v>8087</v>
      </c>
      <c r="K40" s="114">
        <v>177</v>
      </c>
      <c r="L40" s="116">
        <v>2.1886979102262889</v>
      </c>
    </row>
    <row r="41" spans="1:12" s="110" customFormat="1" ht="24.75" customHeight="1" x14ac:dyDescent="0.2">
      <c r="A41" s="604" t="s">
        <v>519</v>
      </c>
      <c r="B41" s="605"/>
      <c r="C41" s="605"/>
      <c r="D41" s="606"/>
      <c r="E41" s="113">
        <v>4.8690626693155137</v>
      </c>
      <c r="F41" s="115">
        <v>1348</v>
      </c>
      <c r="G41" s="114">
        <v>1491</v>
      </c>
      <c r="H41" s="114">
        <v>1512</v>
      </c>
      <c r="I41" s="114">
        <v>1231</v>
      </c>
      <c r="J41" s="140">
        <v>1344</v>
      </c>
      <c r="K41" s="114">
        <v>4</v>
      </c>
      <c r="L41" s="116">
        <v>0.29761904761904762</v>
      </c>
    </row>
    <row r="42" spans="1:12" s="110" customFormat="1" ht="15" customHeight="1" x14ac:dyDescent="0.2">
      <c r="A42" s="120"/>
      <c r="B42" s="119"/>
      <c r="C42" s="258" t="s">
        <v>106</v>
      </c>
      <c r="E42" s="113">
        <v>64.39169139465875</v>
      </c>
      <c r="F42" s="115">
        <v>868</v>
      </c>
      <c r="G42" s="114">
        <v>965</v>
      </c>
      <c r="H42" s="114">
        <v>984</v>
      </c>
      <c r="I42" s="114">
        <v>780</v>
      </c>
      <c r="J42" s="140">
        <v>846</v>
      </c>
      <c r="K42" s="114">
        <v>22</v>
      </c>
      <c r="L42" s="116">
        <v>2.6004728132387709</v>
      </c>
    </row>
    <row r="43" spans="1:12" s="110" customFormat="1" ht="15" customHeight="1" x14ac:dyDescent="0.2">
      <c r="A43" s="123"/>
      <c r="B43" s="124"/>
      <c r="C43" s="260" t="s">
        <v>107</v>
      </c>
      <c r="D43" s="261"/>
      <c r="E43" s="125">
        <v>35.608308605341243</v>
      </c>
      <c r="F43" s="143">
        <v>480</v>
      </c>
      <c r="G43" s="144">
        <v>526</v>
      </c>
      <c r="H43" s="144">
        <v>528</v>
      </c>
      <c r="I43" s="144">
        <v>451</v>
      </c>
      <c r="J43" s="145">
        <v>498</v>
      </c>
      <c r="K43" s="144">
        <v>-18</v>
      </c>
      <c r="L43" s="146">
        <v>-3.6144578313253013</v>
      </c>
    </row>
    <row r="44" spans="1:12" s="110" customFormat="1" ht="45.75" customHeight="1" x14ac:dyDescent="0.2">
      <c r="A44" s="604" t="s">
        <v>191</v>
      </c>
      <c r="B44" s="605"/>
      <c r="C44" s="605"/>
      <c r="D44" s="606"/>
      <c r="E44" s="113">
        <v>2.1238938053097347</v>
      </c>
      <c r="F44" s="115">
        <v>588</v>
      </c>
      <c r="G44" s="114">
        <v>595</v>
      </c>
      <c r="H44" s="114">
        <v>599</v>
      </c>
      <c r="I44" s="114">
        <v>574</v>
      </c>
      <c r="J44" s="140">
        <v>586</v>
      </c>
      <c r="K44" s="114">
        <v>2</v>
      </c>
      <c r="L44" s="116">
        <v>0.34129692832764508</v>
      </c>
    </row>
    <row r="45" spans="1:12" s="110" customFormat="1" ht="15" customHeight="1" x14ac:dyDescent="0.2">
      <c r="A45" s="120"/>
      <c r="B45" s="119"/>
      <c r="C45" s="258" t="s">
        <v>106</v>
      </c>
      <c r="E45" s="113">
        <v>57.482993197278908</v>
      </c>
      <c r="F45" s="115">
        <v>338</v>
      </c>
      <c r="G45" s="114">
        <v>344</v>
      </c>
      <c r="H45" s="114">
        <v>344</v>
      </c>
      <c r="I45" s="114">
        <v>326</v>
      </c>
      <c r="J45" s="140">
        <v>331</v>
      </c>
      <c r="K45" s="114">
        <v>7</v>
      </c>
      <c r="L45" s="116">
        <v>2.1148036253776437</v>
      </c>
    </row>
    <row r="46" spans="1:12" s="110" customFormat="1" ht="15" customHeight="1" x14ac:dyDescent="0.2">
      <c r="A46" s="123"/>
      <c r="B46" s="124"/>
      <c r="C46" s="260" t="s">
        <v>107</v>
      </c>
      <c r="D46" s="261"/>
      <c r="E46" s="125">
        <v>42.517006802721092</v>
      </c>
      <c r="F46" s="143">
        <v>250</v>
      </c>
      <c r="G46" s="144">
        <v>251</v>
      </c>
      <c r="H46" s="144">
        <v>255</v>
      </c>
      <c r="I46" s="144">
        <v>248</v>
      </c>
      <c r="J46" s="145">
        <v>255</v>
      </c>
      <c r="K46" s="144">
        <v>-5</v>
      </c>
      <c r="L46" s="146">
        <v>-1.9607843137254901</v>
      </c>
    </row>
    <row r="47" spans="1:12" s="110" customFormat="1" ht="39" customHeight="1" x14ac:dyDescent="0.2">
      <c r="A47" s="604" t="s">
        <v>520</v>
      </c>
      <c r="B47" s="608"/>
      <c r="C47" s="608"/>
      <c r="D47" s="609"/>
      <c r="E47" s="113">
        <v>0.5273613870326892</v>
      </c>
      <c r="F47" s="115">
        <v>146</v>
      </c>
      <c r="G47" s="114">
        <v>156</v>
      </c>
      <c r="H47" s="114">
        <v>148</v>
      </c>
      <c r="I47" s="114">
        <v>150</v>
      </c>
      <c r="J47" s="140">
        <v>155</v>
      </c>
      <c r="K47" s="114">
        <v>-9</v>
      </c>
      <c r="L47" s="116">
        <v>-5.806451612903226</v>
      </c>
    </row>
    <row r="48" spans="1:12" s="110" customFormat="1" ht="15" customHeight="1" x14ac:dyDescent="0.2">
      <c r="A48" s="120"/>
      <c r="B48" s="119"/>
      <c r="C48" s="258" t="s">
        <v>106</v>
      </c>
      <c r="E48" s="113">
        <v>34.246575342465754</v>
      </c>
      <c r="F48" s="115">
        <v>50</v>
      </c>
      <c r="G48" s="114">
        <v>51</v>
      </c>
      <c r="H48" s="114">
        <v>49</v>
      </c>
      <c r="I48" s="114">
        <v>49</v>
      </c>
      <c r="J48" s="140">
        <v>51</v>
      </c>
      <c r="K48" s="114">
        <v>-1</v>
      </c>
      <c r="L48" s="116">
        <v>-1.9607843137254901</v>
      </c>
    </row>
    <row r="49" spans="1:12" s="110" customFormat="1" ht="15" customHeight="1" x14ac:dyDescent="0.2">
      <c r="A49" s="123"/>
      <c r="B49" s="124"/>
      <c r="C49" s="260" t="s">
        <v>107</v>
      </c>
      <c r="D49" s="261"/>
      <c r="E49" s="125">
        <v>65.753424657534254</v>
      </c>
      <c r="F49" s="143">
        <v>96</v>
      </c>
      <c r="G49" s="144">
        <v>105</v>
      </c>
      <c r="H49" s="144">
        <v>99</v>
      </c>
      <c r="I49" s="144">
        <v>101</v>
      </c>
      <c r="J49" s="145">
        <v>104</v>
      </c>
      <c r="K49" s="144">
        <v>-8</v>
      </c>
      <c r="L49" s="146">
        <v>-7.6923076923076925</v>
      </c>
    </row>
    <row r="50" spans="1:12" s="110" customFormat="1" ht="24.95" customHeight="1" x14ac:dyDescent="0.2">
      <c r="A50" s="610" t="s">
        <v>192</v>
      </c>
      <c r="B50" s="611"/>
      <c r="C50" s="611"/>
      <c r="D50" s="612"/>
      <c r="E50" s="262">
        <v>13.808921798808019</v>
      </c>
      <c r="F50" s="263">
        <v>3823</v>
      </c>
      <c r="G50" s="264">
        <v>3909</v>
      </c>
      <c r="H50" s="264">
        <v>4000</v>
      </c>
      <c r="I50" s="264">
        <v>3755</v>
      </c>
      <c r="J50" s="265">
        <v>3681</v>
      </c>
      <c r="K50" s="263">
        <v>142</v>
      </c>
      <c r="L50" s="266">
        <v>3.8576473784297747</v>
      </c>
    </row>
    <row r="51" spans="1:12" s="110" customFormat="1" ht="15" customHeight="1" x14ac:dyDescent="0.2">
      <c r="A51" s="120"/>
      <c r="B51" s="119"/>
      <c r="C51" s="258" t="s">
        <v>106</v>
      </c>
      <c r="E51" s="113">
        <v>57.598744441538059</v>
      </c>
      <c r="F51" s="115">
        <v>2202</v>
      </c>
      <c r="G51" s="114">
        <v>2244</v>
      </c>
      <c r="H51" s="114">
        <v>2314</v>
      </c>
      <c r="I51" s="114">
        <v>2130</v>
      </c>
      <c r="J51" s="140">
        <v>2094</v>
      </c>
      <c r="K51" s="114">
        <v>108</v>
      </c>
      <c r="L51" s="116">
        <v>5.1575931232091694</v>
      </c>
    </row>
    <row r="52" spans="1:12" s="110" customFormat="1" ht="15" customHeight="1" x14ac:dyDescent="0.2">
      <c r="A52" s="120"/>
      <c r="B52" s="119"/>
      <c r="C52" s="258" t="s">
        <v>107</v>
      </c>
      <c r="E52" s="113">
        <v>42.401255558461941</v>
      </c>
      <c r="F52" s="115">
        <v>1621</v>
      </c>
      <c r="G52" s="114">
        <v>1665</v>
      </c>
      <c r="H52" s="114">
        <v>1686</v>
      </c>
      <c r="I52" s="114">
        <v>1625</v>
      </c>
      <c r="J52" s="140">
        <v>1587</v>
      </c>
      <c r="K52" s="114">
        <v>34</v>
      </c>
      <c r="L52" s="116">
        <v>2.1424070573408946</v>
      </c>
    </row>
    <row r="53" spans="1:12" s="110" customFormat="1" ht="15" customHeight="1" x14ac:dyDescent="0.2">
      <c r="A53" s="120"/>
      <c r="B53" s="119"/>
      <c r="C53" s="258" t="s">
        <v>187</v>
      </c>
      <c r="D53" s="110" t="s">
        <v>193</v>
      </c>
      <c r="E53" s="113">
        <v>25.085011770860582</v>
      </c>
      <c r="F53" s="115">
        <v>959</v>
      </c>
      <c r="G53" s="114">
        <v>1086</v>
      </c>
      <c r="H53" s="114">
        <v>1121</v>
      </c>
      <c r="I53" s="114">
        <v>861</v>
      </c>
      <c r="J53" s="140">
        <v>938</v>
      </c>
      <c r="K53" s="114">
        <v>21</v>
      </c>
      <c r="L53" s="116">
        <v>2.2388059701492535</v>
      </c>
    </row>
    <row r="54" spans="1:12" s="110" customFormat="1" ht="15" customHeight="1" x14ac:dyDescent="0.2">
      <c r="A54" s="120"/>
      <c r="B54" s="119"/>
      <c r="D54" s="267" t="s">
        <v>194</v>
      </c>
      <c r="E54" s="113">
        <v>65.797705943691341</v>
      </c>
      <c r="F54" s="115">
        <v>631</v>
      </c>
      <c r="G54" s="114">
        <v>698</v>
      </c>
      <c r="H54" s="114">
        <v>730</v>
      </c>
      <c r="I54" s="114">
        <v>556</v>
      </c>
      <c r="J54" s="140">
        <v>607</v>
      </c>
      <c r="K54" s="114">
        <v>24</v>
      </c>
      <c r="L54" s="116">
        <v>3.9538714991762767</v>
      </c>
    </row>
    <row r="55" spans="1:12" s="110" customFormat="1" ht="15" customHeight="1" x14ac:dyDescent="0.2">
      <c r="A55" s="120"/>
      <c r="B55" s="119"/>
      <c r="D55" s="267" t="s">
        <v>195</v>
      </c>
      <c r="E55" s="113">
        <v>34.202294056308652</v>
      </c>
      <c r="F55" s="115">
        <v>328</v>
      </c>
      <c r="G55" s="114">
        <v>388</v>
      </c>
      <c r="H55" s="114">
        <v>391</v>
      </c>
      <c r="I55" s="114">
        <v>305</v>
      </c>
      <c r="J55" s="140">
        <v>331</v>
      </c>
      <c r="K55" s="114">
        <v>-3</v>
      </c>
      <c r="L55" s="116">
        <v>-0.90634441087613293</v>
      </c>
    </row>
    <row r="56" spans="1:12" s="110" customFormat="1" ht="15" customHeight="1" x14ac:dyDescent="0.2">
      <c r="A56" s="120"/>
      <c r="B56" s="119" t="s">
        <v>196</v>
      </c>
      <c r="C56" s="258"/>
      <c r="E56" s="113">
        <v>66.364457287339718</v>
      </c>
      <c r="F56" s="115">
        <v>18373</v>
      </c>
      <c r="G56" s="114">
        <v>18398</v>
      </c>
      <c r="H56" s="114">
        <v>18523</v>
      </c>
      <c r="I56" s="114">
        <v>18502</v>
      </c>
      <c r="J56" s="140">
        <v>18150</v>
      </c>
      <c r="K56" s="114">
        <v>223</v>
      </c>
      <c r="L56" s="116">
        <v>1.2286501377410468</v>
      </c>
    </row>
    <row r="57" spans="1:12" s="110" customFormat="1" ht="15" customHeight="1" x14ac:dyDescent="0.2">
      <c r="A57" s="120"/>
      <c r="B57" s="119"/>
      <c r="C57" s="258" t="s">
        <v>106</v>
      </c>
      <c r="E57" s="113">
        <v>48.418875523866546</v>
      </c>
      <c r="F57" s="115">
        <v>8896</v>
      </c>
      <c r="G57" s="114">
        <v>8922</v>
      </c>
      <c r="H57" s="114">
        <v>9005</v>
      </c>
      <c r="I57" s="114">
        <v>8916</v>
      </c>
      <c r="J57" s="140">
        <v>8742</v>
      </c>
      <c r="K57" s="114">
        <v>154</v>
      </c>
      <c r="L57" s="116">
        <v>1.7616106154198123</v>
      </c>
    </row>
    <row r="58" spans="1:12" s="110" customFormat="1" ht="15" customHeight="1" x14ac:dyDescent="0.2">
      <c r="A58" s="120"/>
      <c r="B58" s="119"/>
      <c r="C58" s="258" t="s">
        <v>107</v>
      </c>
      <c r="E58" s="113">
        <v>51.581124476133454</v>
      </c>
      <c r="F58" s="115">
        <v>9477</v>
      </c>
      <c r="G58" s="114">
        <v>9476</v>
      </c>
      <c r="H58" s="114">
        <v>9518</v>
      </c>
      <c r="I58" s="114">
        <v>9586</v>
      </c>
      <c r="J58" s="140">
        <v>9408</v>
      </c>
      <c r="K58" s="114">
        <v>69</v>
      </c>
      <c r="L58" s="116">
        <v>0.73341836734693877</v>
      </c>
    </row>
    <row r="59" spans="1:12" s="110" customFormat="1" ht="15" customHeight="1" x14ac:dyDescent="0.2">
      <c r="A59" s="120"/>
      <c r="B59" s="119"/>
      <c r="C59" s="258" t="s">
        <v>105</v>
      </c>
      <c r="D59" s="110" t="s">
        <v>197</v>
      </c>
      <c r="E59" s="113">
        <v>93.403363631415658</v>
      </c>
      <c r="F59" s="115">
        <v>17161</v>
      </c>
      <c r="G59" s="114">
        <v>17170</v>
      </c>
      <c r="H59" s="114">
        <v>17315</v>
      </c>
      <c r="I59" s="114">
        <v>17310</v>
      </c>
      <c r="J59" s="140">
        <v>16997</v>
      </c>
      <c r="K59" s="114">
        <v>164</v>
      </c>
      <c r="L59" s="116">
        <v>0.96487615461552034</v>
      </c>
    </row>
    <row r="60" spans="1:12" s="110" customFormat="1" ht="15" customHeight="1" x14ac:dyDescent="0.2">
      <c r="A60" s="120"/>
      <c r="B60" s="119"/>
      <c r="C60" s="258"/>
      <c r="D60" s="267" t="s">
        <v>198</v>
      </c>
      <c r="E60" s="113">
        <v>47.118466289843248</v>
      </c>
      <c r="F60" s="115">
        <v>8086</v>
      </c>
      <c r="G60" s="114">
        <v>8111</v>
      </c>
      <c r="H60" s="114">
        <v>8202</v>
      </c>
      <c r="I60" s="114">
        <v>8117</v>
      </c>
      <c r="J60" s="140">
        <v>7974</v>
      </c>
      <c r="K60" s="114">
        <v>112</v>
      </c>
      <c r="L60" s="116">
        <v>1.4045648357160772</v>
      </c>
    </row>
    <row r="61" spans="1:12" s="110" customFormat="1" ht="15" customHeight="1" x14ac:dyDescent="0.2">
      <c r="A61" s="120"/>
      <c r="B61" s="119"/>
      <c r="C61" s="258"/>
      <c r="D61" s="267" t="s">
        <v>199</v>
      </c>
      <c r="E61" s="113">
        <v>52.881533710156752</v>
      </c>
      <c r="F61" s="115">
        <v>9075</v>
      </c>
      <c r="G61" s="114">
        <v>9059</v>
      </c>
      <c r="H61" s="114">
        <v>9113</v>
      </c>
      <c r="I61" s="114">
        <v>9193</v>
      </c>
      <c r="J61" s="140">
        <v>9023</v>
      </c>
      <c r="K61" s="114">
        <v>52</v>
      </c>
      <c r="L61" s="116">
        <v>0.57630499833758175</v>
      </c>
    </row>
    <row r="62" spans="1:12" s="110" customFormat="1" ht="15" customHeight="1" x14ac:dyDescent="0.2">
      <c r="A62" s="120"/>
      <c r="B62" s="119"/>
      <c r="C62" s="258"/>
      <c r="D62" s="258" t="s">
        <v>200</v>
      </c>
      <c r="E62" s="113">
        <v>6.5966363685843357</v>
      </c>
      <c r="F62" s="115">
        <v>1212</v>
      </c>
      <c r="G62" s="114">
        <v>1228</v>
      </c>
      <c r="H62" s="114">
        <v>1208</v>
      </c>
      <c r="I62" s="114">
        <v>1192</v>
      </c>
      <c r="J62" s="140">
        <v>1153</v>
      </c>
      <c r="K62" s="114">
        <v>59</v>
      </c>
      <c r="L62" s="116">
        <v>5.1170858629661753</v>
      </c>
    </row>
    <row r="63" spans="1:12" s="110" customFormat="1" ht="15" customHeight="1" x14ac:dyDescent="0.2">
      <c r="A63" s="120"/>
      <c r="B63" s="119"/>
      <c r="C63" s="258"/>
      <c r="D63" s="267" t="s">
        <v>198</v>
      </c>
      <c r="E63" s="113">
        <v>66.831683168316829</v>
      </c>
      <c r="F63" s="115">
        <v>810</v>
      </c>
      <c r="G63" s="114">
        <v>811</v>
      </c>
      <c r="H63" s="114">
        <v>803</v>
      </c>
      <c r="I63" s="114">
        <v>799</v>
      </c>
      <c r="J63" s="140">
        <v>768</v>
      </c>
      <c r="K63" s="114">
        <v>42</v>
      </c>
      <c r="L63" s="116">
        <v>5.46875</v>
      </c>
    </row>
    <row r="64" spans="1:12" s="110" customFormat="1" ht="15" customHeight="1" x14ac:dyDescent="0.2">
      <c r="A64" s="120"/>
      <c r="B64" s="119"/>
      <c r="C64" s="258"/>
      <c r="D64" s="267" t="s">
        <v>199</v>
      </c>
      <c r="E64" s="113">
        <v>33.168316831683171</v>
      </c>
      <c r="F64" s="115">
        <v>402</v>
      </c>
      <c r="G64" s="114">
        <v>417</v>
      </c>
      <c r="H64" s="114">
        <v>405</v>
      </c>
      <c r="I64" s="114">
        <v>393</v>
      </c>
      <c r="J64" s="140">
        <v>385</v>
      </c>
      <c r="K64" s="114">
        <v>17</v>
      </c>
      <c r="L64" s="116">
        <v>4.4155844155844157</v>
      </c>
    </row>
    <row r="65" spans="1:12" s="110" customFormat="1" ht="15" customHeight="1" x14ac:dyDescent="0.2">
      <c r="A65" s="120"/>
      <c r="B65" s="119" t="s">
        <v>201</v>
      </c>
      <c r="C65" s="258"/>
      <c r="E65" s="113">
        <v>10.279934982842695</v>
      </c>
      <c r="F65" s="115">
        <v>2846</v>
      </c>
      <c r="G65" s="114">
        <v>2778</v>
      </c>
      <c r="H65" s="114">
        <v>2751</v>
      </c>
      <c r="I65" s="114">
        <v>2682</v>
      </c>
      <c r="J65" s="140">
        <v>2586</v>
      </c>
      <c r="K65" s="114">
        <v>260</v>
      </c>
      <c r="L65" s="116">
        <v>10.054137664346481</v>
      </c>
    </row>
    <row r="66" spans="1:12" s="110" customFormat="1" ht="15" customHeight="1" x14ac:dyDescent="0.2">
      <c r="A66" s="120"/>
      <c r="B66" s="119"/>
      <c r="C66" s="258" t="s">
        <v>106</v>
      </c>
      <c r="E66" s="113">
        <v>47.575544624033732</v>
      </c>
      <c r="F66" s="115">
        <v>1354</v>
      </c>
      <c r="G66" s="114">
        <v>1323</v>
      </c>
      <c r="H66" s="114">
        <v>1294</v>
      </c>
      <c r="I66" s="114">
        <v>1263</v>
      </c>
      <c r="J66" s="140">
        <v>1212</v>
      </c>
      <c r="K66" s="114">
        <v>142</v>
      </c>
      <c r="L66" s="116">
        <v>11.716171617161717</v>
      </c>
    </row>
    <row r="67" spans="1:12" s="110" customFormat="1" ht="15" customHeight="1" x14ac:dyDescent="0.2">
      <c r="A67" s="120"/>
      <c r="B67" s="119"/>
      <c r="C67" s="258" t="s">
        <v>107</v>
      </c>
      <c r="E67" s="113">
        <v>52.424455375966268</v>
      </c>
      <c r="F67" s="115">
        <v>1492</v>
      </c>
      <c r="G67" s="114">
        <v>1455</v>
      </c>
      <c r="H67" s="114">
        <v>1457</v>
      </c>
      <c r="I67" s="114">
        <v>1419</v>
      </c>
      <c r="J67" s="140">
        <v>1374</v>
      </c>
      <c r="K67" s="114">
        <v>118</v>
      </c>
      <c r="L67" s="116">
        <v>8.5880640465793299</v>
      </c>
    </row>
    <row r="68" spans="1:12" s="110" customFormat="1" ht="15" customHeight="1" x14ac:dyDescent="0.2">
      <c r="A68" s="120"/>
      <c r="B68" s="119"/>
      <c r="C68" s="258" t="s">
        <v>105</v>
      </c>
      <c r="D68" s="110" t="s">
        <v>202</v>
      </c>
      <c r="E68" s="113">
        <v>19.676739283204498</v>
      </c>
      <c r="F68" s="115">
        <v>560</v>
      </c>
      <c r="G68" s="114">
        <v>519</v>
      </c>
      <c r="H68" s="114">
        <v>518</v>
      </c>
      <c r="I68" s="114">
        <v>482</v>
      </c>
      <c r="J68" s="140">
        <v>441</v>
      </c>
      <c r="K68" s="114">
        <v>119</v>
      </c>
      <c r="L68" s="116">
        <v>26.984126984126984</v>
      </c>
    </row>
    <row r="69" spans="1:12" s="110" customFormat="1" ht="15" customHeight="1" x14ac:dyDescent="0.2">
      <c r="A69" s="120"/>
      <c r="B69" s="119"/>
      <c r="C69" s="258"/>
      <c r="D69" s="267" t="s">
        <v>198</v>
      </c>
      <c r="E69" s="113">
        <v>51.428571428571431</v>
      </c>
      <c r="F69" s="115">
        <v>288</v>
      </c>
      <c r="G69" s="114">
        <v>264</v>
      </c>
      <c r="H69" s="114">
        <v>265</v>
      </c>
      <c r="I69" s="114">
        <v>238</v>
      </c>
      <c r="J69" s="140">
        <v>216</v>
      </c>
      <c r="K69" s="114">
        <v>72</v>
      </c>
      <c r="L69" s="116">
        <v>33.333333333333336</v>
      </c>
    </row>
    <row r="70" spans="1:12" s="110" customFormat="1" ht="15" customHeight="1" x14ac:dyDescent="0.2">
      <c r="A70" s="120"/>
      <c r="B70" s="119"/>
      <c r="C70" s="258"/>
      <c r="D70" s="267" t="s">
        <v>199</v>
      </c>
      <c r="E70" s="113">
        <v>48.571428571428569</v>
      </c>
      <c r="F70" s="115">
        <v>272</v>
      </c>
      <c r="G70" s="114">
        <v>255</v>
      </c>
      <c r="H70" s="114">
        <v>253</v>
      </c>
      <c r="I70" s="114">
        <v>244</v>
      </c>
      <c r="J70" s="140">
        <v>225</v>
      </c>
      <c r="K70" s="114">
        <v>47</v>
      </c>
      <c r="L70" s="116">
        <v>20.888888888888889</v>
      </c>
    </row>
    <row r="71" spans="1:12" s="110" customFormat="1" ht="15" customHeight="1" x14ac:dyDescent="0.2">
      <c r="A71" s="120"/>
      <c r="B71" s="119"/>
      <c r="C71" s="258"/>
      <c r="D71" s="110" t="s">
        <v>203</v>
      </c>
      <c r="E71" s="113">
        <v>69.817287420941668</v>
      </c>
      <c r="F71" s="115">
        <v>1987</v>
      </c>
      <c r="G71" s="114">
        <v>1964</v>
      </c>
      <c r="H71" s="114">
        <v>1946</v>
      </c>
      <c r="I71" s="114">
        <v>1920</v>
      </c>
      <c r="J71" s="140">
        <v>1874</v>
      </c>
      <c r="K71" s="114">
        <v>113</v>
      </c>
      <c r="L71" s="116">
        <v>6.029882604055496</v>
      </c>
    </row>
    <row r="72" spans="1:12" s="110" customFormat="1" ht="15" customHeight="1" x14ac:dyDescent="0.2">
      <c r="A72" s="120"/>
      <c r="B72" s="119"/>
      <c r="C72" s="258"/>
      <c r="D72" s="267" t="s">
        <v>198</v>
      </c>
      <c r="E72" s="113">
        <v>46.451937594363365</v>
      </c>
      <c r="F72" s="115">
        <v>923</v>
      </c>
      <c r="G72" s="114">
        <v>921</v>
      </c>
      <c r="H72" s="114">
        <v>896</v>
      </c>
      <c r="I72" s="114">
        <v>898</v>
      </c>
      <c r="J72" s="140">
        <v>879</v>
      </c>
      <c r="K72" s="114">
        <v>44</v>
      </c>
      <c r="L72" s="116">
        <v>5.0056882821387942</v>
      </c>
    </row>
    <row r="73" spans="1:12" s="110" customFormat="1" ht="15" customHeight="1" x14ac:dyDescent="0.2">
      <c r="A73" s="120"/>
      <c r="B73" s="119"/>
      <c r="C73" s="258"/>
      <c r="D73" s="267" t="s">
        <v>199</v>
      </c>
      <c r="E73" s="113">
        <v>53.548062405636635</v>
      </c>
      <c r="F73" s="115">
        <v>1064</v>
      </c>
      <c r="G73" s="114">
        <v>1043</v>
      </c>
      <c r="H73" s="114">
        <v>1050</v>
      </c>
      <c r="I73" s="114">
        <v>1022</v>
      </c>
      <c r="J73" s="140">
        <v>995</v>
      </c>
      <c r="K73" s="114">
        <v>69</v>
      </c>
      <c r="L73" s="116">
        <v>6.9346733668341711</v>
      </c>
    </row>
    <row r="74" spans="1:12" s="110" customFormat="1" ht="15" customHeight="1" x14ac:dyDescent="0.2">
      <c r="A74" s="120"/>
      <c r="B74" s="119"/>
      <c r="C74" s="258"/>
      <c r="D74" s="110" t="s">
        <v>204</v>
      </c>
      <c r="E74" s="113">
        <v>10.505973295853829</v>
      </c>
      <c r="F74" s="115">
        <v>299</v>
      </c>
      <c r="G74" s="114">
        <v>295</v>
      </c>
      <c r="H74" s="114">
        <v>287</v>
      </c>
      <c r="I74" s="114">
        <v>280</v>
      </c>
      <c r="J74" s="140">
        <v>271</v>
      </c>
      <c r="K74" s="114">
        <v>28</v>
      </c>
      <c r="L74" s="116">
        <v>10.332103321033211</v>
      </c>
    </row>
    <row r="75" spans="1:12" s="110" customFormat="1" ht="15" customHeight="1" x14ac:dyDescent="0.2">
      <c r="A75" s="120"/>
      <c r="B75" s="119"/>
      <c r="C75" s="258"/>
      <c r="D75" s="267" t="s">
        <v>198</v>
      </c>
      <c r="E75" s="113">
        <v>47.826086956521742</v>
      </c>
      <c r="F75" s="115">
        <v>143</v>
      </c>
      <c r="G75" s="114">
        <v>138</v>
      </c>
      <c r="H75" s="114">
        <v>133</v>
      </c>
      <c r="I75" s="114">
        <v>127</v>
      </c>
      <c r="J75" s="140">
        <v>117</v>
      </c>
      <c r="K75" s="114">
        <v>26</v>
      </c>
      <c r="L75" s="116">
        <v>22.222222222222221</v>
      </c>
    </row>
    <row r="76" spans="1:12" s="110" customFormat="1" ht="15" customHeight="1" x14ac:dyDescent="0.2">
      <c r="A76" s="120"/>
      <c r="B76" s="119"/>
      <c r="C76" s="258"/>
      <c r="D76" s="267" t="s">
        <v>199</v>
      </c>
      <c r="E76" s="113">
        <v>52.173913043478258</v>
      </c>
      <c r="F76" s="115">
        <v>156</v>
      </c>
      <c r="G76" s="114">
        <v>157</v>
      </c>
      <c r="H76" s="114">
        <v>154</v>
      </c>
      <c r="I76" s="114">
        <v>153</v>
      </c>
      <c r="J76" s="140">
        <v>154</v>
      </c>
      <c r="K76" s="114">
        <v>2</v>
      </c>
      <c r="L76" s="116">
        <v>1.2987012987012987</v>
      </c>
    </row>
    <row r="77" spans="1:12" s="110" customFormat="1" ht="15" customHeight="1" x14ac:dyDescent="0.2">
      <c r="A77" s="534"/>
      <c r="B77" s="119" t="s">
        <v>205</v>
      </c>
      <c r="C77" s="268"/>
      <c r="D77" s="182"/>
      <c r="E77" s="113">
        <v>9.5466859310095717</v>
      </c>
      <c r="F77" s="115">
        <v>2643</v>
      </c>
      <c r="G77" s="114">
        <v>2931</v>
      </c>
      <c r="H77" s="114">
        <v>3032</v>
      </c>
      <c r="I77" s="114">
        <v>3015</v>
      </c>
      <c r="J77" s="140">
        <v>2965</v>
      </c>
      <c r="K77" s="114">
        <v>-322</v>
      </c>
      <c r="L77" s="116">
        <v>-10.860033726812816</v>
      </c>
    </row>
    <row r="78" spans="1:12" s="110" customFormat="1" ht="15" customHeight="1" x14ac:dyDescent="0.2">
      <c r="A78" s="120"/>
      <c r="B78" s="119"/>
      <c r="C78" s="268" t="s">
        <v>106</v>
      </c>
      <c r="D78" s="182"/>
      <c r="E78" s="113">
        <v>56.715853197124481</v>
      </c>
      <c r="F78" s="115">
        <v>1499</v>
      </c>
      <c r="G78" s="114">
        <v>1699</v>
      </c>
      <c r="H78" s="114">
        <v>1735</v>
      </c>
      <c r="I78" s="114">
        <v>1703</v>
      </c>
      <c r="J78" s="140">
        <v>1694</v>
      </c>
      <c r="K78" s="114">
        <v>-195</v>
      </c>
      <c r="L78" s="116">
        <v>-11.511216056670602</v>
      </c>
    </row>
    <row r="79" spans="1:12" s="110" customFormat="1" ht="15" customHeight="1" x14ac:dyDescent="0.2">
      <c r="A79" s="123"/>
      <c r="B79" s="124"/>
      <c r="C79" s="260" t="s">
        <v>107</v>
      </c>
      <c r="D79" s="261"/>
      <c r="E79" s="125">
        <v>43.284146802875519</v>
      </c>
      <c r="F79" s="143">
        <v>1144</v>
      </c>
      <c r="G79" s="144">
        <v>1232</v>
      </c>
      <c r="H79" s="144">
        <v>1297</v>
      </c>
      <c r="I79" s="144">
        <v>1312</v>
      </c>
      <c r="J79" s="145">
        <v>1271</v>
      </c>
      <c r="K79" s="144">
        <v>-127</v>
      </c>
      <c r="L79" s="146">
        <v>-9.99213217938631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6" t="s">
        <v>210</v>
      </c>
      <c r="B85" s="566"/>
      <c r="C85" s="566"/>
      <c r="D85" s="566"/>
      <c r="E85" s="566"/>
      <c r="F85" s="566"/>
      <c r="G85" s="566"/>
      <c r="H85" s="566"/>
      <c r="I85" s="566"/>
      <c r="J85" s="566"/>
      <c r="K85" s="566"/>
      <c r="L85" s="566"/>
    </row>
    <row r="86" spans="1:12" s="280" customFormat="1" ht="9" x14ac:dyDescent="0.2">
      <c r="A86" s="566" t="s">
        <v>211</v>
      </c>
      <c r="B86" s="566"/>
      <c r="C86" s="566"/>
      <c r="D86" s="566"/>
      <c r="E86" s="566"/>
      <c r="F86" s="566"/>
      <c r="G86" s="566"/>
      <c r="H86" s="566"/>
      <c r="I86" s="566"/>
      <c r="J86" s="566"/>
      <c r="K86" s="566"/>
      <c r="L86" s="566"/>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69" t="s">
        <v>212</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179</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286" customFormat="1" ht="24.95" customHeight="1" x14ac:dyDescent="0.2">
      <c r="A11" s="616" t="s">
        <v>104</v>
      </c>
      <c r="B11" s="617"/>
      <c r="C11" s="285">
        <v>100</v>
      </c>
      <c r="D11" s="115">
        <v>27685</v>
      </c>
      <c r="E11" s="114">
        <v>28016</v>
      </c>
      <c r="F11" s="114">
        <v>28306</v>
      </c>
      <c r="G11" s="114">
        <v>27954</v>
      </c>
      <c r="H11" s="140">
        <v>27382</v>
      </c>
      <c r="I11" s="115">
        <v>303</v>
      </c>
      <c r="J11" s="116">
        <v>1.1065663574611058</v>
      </c>
    </row>
    <row r="12" spans="1:15" s="110" customFormat="1" ht="24.95" customHeight="1" x14ac:dyDescent="0.2">
      <c r="A12" s="193" t="s">
        <v>132</v>
      </c>
      <c r="B12" s="194" t="s">
        <v>133</v>
      </c>
      <c r="C12" s="113">
        <v>2.6657034495214016</v>
      </c>
      <c r="D12" s="115">
        <v>738</v>
      </c>
      <c r="E12" s="114">
        <v>814</v>
      </c>
      <c r="F12" s="114">
        <v>783</v>
      </c>
      <c r="G12" s="114">
        <v>787</v>
      </c>
      <c r="H12" s="140">
        <v>778</v>
      </c>
      <c r="I12" s="115">
        <v>-40</v>
      </c>
      <c r="J12" s="116">
        <v>-5.1413881748071981</v>
      </c>
    </row>
    <row r="13" spans="1:15" s="110" customFormat="1" ht="24.95" customHeight="1" x14ac:dyDescent="0.2">
      <c r="A13" s="193" t="s">
        <v>134</v>
      </c>
      <c r="B13" s="199" t="s">
        <v>214</v>
      </c>
      <c r="C13" s="113">
        <v>0.81993859490698939</v>
      </c>
      <c r="D13" s="115">
        <v>227</v>
      </c>
      <c r="E13" s="114">
        <v>225</v>
      </c>
      <c r="F13" s="114">
        <v>210</v>
      </c>
      <c r="G13" s="114">
        <v>209</v>
      </c>
      <c r="H13" s="140">
        <v>202</v>
      </c>
      <c r="I13" s="115">
        <v>25</v>
      </c>
      <c r="J13" s="116">
        <v>12.376237623762377</v>
      </c>
    </row>
    <row r="14" spans="1:15" s="287" customFormat="1" ht="24" customHeight="1" x14ac:dyDescent="0.2">
      <c r="A14" s="193" t="s">
        <v>215</v>
      </c>
      <c r="B14" s="199" t="s">
        <v>137</v>
      </c>
      <c r="C14" s="113">
        <v>12.252122087773163</v>
      </c>
      <c r="D14" s="115">
        <v>3392</v>
      </c>
      <c r="E14" s="114">
        <v>3385</v>
      </c>
      <c r="F14" s="114">
        <v>3423</v>
      </c>
      <c r="G14" s="114">
        <v>3337</v>
      </c>
      <c r="H14" s="140">
        <v>3270</v>
      </c>
      <c r="I14" s="115">
        <v>122</v>
      </c>
      <c r="J14" s="116">
        <v>3.7308868501529053</v>
      </c>
      <c r="K14" s="110"/>
      <c r="L14" s="110"/>
      <c r="M14" s="110"/>
      <c r="N14" s="110"/>
      <c r="O14" s="110"/>
    </row>
    <row r="15" spans="1:15" s="110" customFormat="1" ht="24.75" customHeight="1" x14ac:dyDescent="0.2">
      <c r="A15" s="193" t="s">
        <v>216</v>
      </c>
      <c r="B15" s="199" t="s">
        <v>217</v>
      </c>
      <c r="C15" s="113">
        <v>3.6843055806393354</v>
      </c>
      <c r="D15" s="115">
        <v>1020</v>
      </c>
      <c r="E15" s="114">
        <v>1007</v>
      </c>
      <c r="F15" s="114">
        <v>1022</v>
      </c>
      <c r="G15" s="114">
        <v>1019</v>
      </c>
      <c r="H15" s="140">
        <v>979</v>
      </c>
      <c r="I15" s="115">
        <v>41</v>
      </c>
      <c r="J15" s="116">
        <v>4.1879468845760979</v>
      </c>
    </row>
    <row r="16" spans="1:15" s="287" customFormat="1" ht="24.95" customHeight="1" x14ac:dyDescent="0.2">
      <c r="A16" s="193" t="s">
        <v>218</v>
      </c>
      <c r="B16" s="199" t="s">
        <v>141</v>
      </c>
      <c r="C16" s="113">
        <v>7.7225934621636263</v>
      </c>
      <c r="D16" s="115">
        <v>2138</v>
      </c>
      <c r="E16" s="114">
        <v>2147</v>
      </c>
      <c r="F16" s="114">
        <v>2169</v>
      </c>
      <c r="G16" s="114">
        <v>2097</v>
      </c>
      <c r="H16" s="140">
        <v>2093</v>
      </c>
      <c r="I16" s="115">
        <v>45</v>
      </c>
      <c r="J16" s="116">
        <v>2.150023889154324</v>
      </c>
      <c r="K16" s="110"/>
      <c r="L16" s="110"/>
      <c r="M16" s="110"/>
      <c r="N16" s="110"/>
      <c r="O16" s="110"/>
    </row>
    <row r="17" spans="1:15" s="110" customFormat="1" ht="24.95" customHeight="1" x14ac:dyDescent="0.2">
      <c r="A17" s="193" t="s">
        <v>219</v>
      </c>
      <c r="B17" s="199" t="s">
        <v>220</v>
      </c>
      <c r="C17" s="113">
        <v>0.84522304497020051</v>
      </c>
      <c r="D17" s="115">
        <v>234</v>
      </c>
      <c r="E17" s="114">
        <v>231</v>
      </c>
      <c r="F17" s="114">
        <v>232</v>
      </c>
      <c r="G17" s="114">
        <v>221</v>
      </c>
      <c r="H17" s="140">
        <v>198</v>
      </c>
      <c r="I17" s="115">
        <v>36</v>
      </c>
      <c r="J17" s="116">
        <v>18.181818181818183</v>
      </c>
    </row>
    <row r="18" spans="1:15" s="287" customFormat="1" ht="24.95" customHeight="1" x14ac:dyDescent="0.2">
      <c r="A18" s="201" t="s">
        <v>144</v>
      </c>
      <c r="B18" s="202" t="s">
        <v>145</v>
      </c>
      <c r="C18" s="113">
        <v>10.959003070254651</v>
      </c>
      <c r="D18" s="115">
        <v>3034</v>
      </c>
      <c r="E18" s="114">
        <v>3068</v>
      </c>
      <c r="F18" s="114">
        <v>3073</v>
      </c>
      <c r="G18" s="114">
        <v>2967</v>
      </c>
      <c r="H18" s="140">
        <v>2911</v>
      </c>
      <c r="I18" s="115">
        <v>123</v>
      </c>
      <c r="J18" s="116">
        <v>4.225352112676056</v>
      </c>
      <c r="K18" s="110"/>
      <c r="L18" s="110"/>
      <c r="M18" s="110"/>
      <c r="N18" s="110"/>
      <c r="O18" s="110"/>
    </row>
    <row r="19" spans="1:15" s="110" customFormat="1" ht="24.95" customHeight="1" x14ac:dyDescent="0.2">
      <c r="A19" s="193" t="s">
        <v>146</v>
      </c>
      <c r="B19" s="199" t="s">
        <v>147</v>
      </c>
      <c r="C19" s="113">
        <v>14.932273794473542</v>
      </c>
      <c r="D19" s="115">
        <v>4134</v>
      </c>
      <c r="E19" s="114">
        <v>4153</v>
      </c>
      <c r="F19" s="114">
        <v>4249</v>
      </c>
      <c r="G19" s="114">
        <v>4192</v>
      </c>
      <c r="H19" s="140">
        <v>4151</v>
      </c>
      <c r="I19" s="115">
        <v>-17</v>
      </c>
      <c r="J19" s="116">
        <v>-0.40953986991086483</v>
      </c>
    </row>
    <row r="20" spans="1:15" s="287" customFormat="1" ht="24.95" customHeight="1" x14ac:dyDescent="0.2">
      <c r="A20" s="193" t="s">
        <v>148</v>
      </c>
      <c r="B20" s="199" t="s">
        <v>149</v>
      </c>
      <c r="C20" s="113">
        <v>3.5000903016073686</v>
      </c>
      <c r="D20" s="115">
        <v>969</v>
      </c>
      <c r="E20" s="114">
        <v>962</v>
      </c>
      <c r="F20" s="114">
        <v>984</v>
      </c>
      <c r="G20" s="114">
        <v>950</v>
      </c>
      <c r="H20" s="140">
        <v>924</v>
      </c>
      <c r="I20" s="115">
        <v>45</v>
      </c>
      <c r="J20" s="116">
        <v>4.8701298701298699</v>
      </c>
      <c r="K20" s="110"/>
      <c r="L20" s="110"/>
      <c r="M20" s="110"/>
      <c r="N20" s="110"/>
      <c r="O20" s="110"/>
    </row>
    <row r="21" spans="1:15" s="110" customFormat="1" ht="24.95" customHeight="1" x14ac:dyDescent="0.2">
      <c r="A21" s="201" t="s">
        <v>150</v>
      </c>
      <c r="B21" s="202" t="s">
        <v>151</v>
      </c>
      <c r="C21" s="113">
        <v>5.1363554271266025</v>
      </c>
      <c r="D21" s="115">
        <v>1422</v>
      </c>
      <c r="E21" s="114">
        <v>1411</v>
      </c>
      <c r="F21" s="114">
        <v>1639</v>
      </c>
      <c r="G21" s="114">
        <v>1689</v>
      </c>
      <c r="H21" s="140">
        <v>1436</v>
      </c>
      <c r="I21" s="115">
        <v>-14</v>
      </c>
      <c r="J21" s="116">
        <v>-0.97493036211699169</v>
      </c>
    </row>
    <row r="22" spans="1:15" s="110" customFormat="1" ht="24.95" customHeight="1" x14ac:dyDescent="0.2">
      <c r="A22" s="201" t="s">
        <v>152</v>
      </c>
      <c r="B22" s="199" t="s">
        <v>153</v>
      </c>
      <c r="C22" s="113" t="s">
        <v>513</v>
      </c>
      <c r="D22" s="115" t="s">
        <v>513</v>
      </c>
      <c r="E22" s="114" t="s">
        <v>513</v>
      </c>
      <c r="F22" s="114">
        <v>430</v>
      </c>
      <c r="G22" s="114">
        <v>418</v>
      </c>
      <c r="H22" s="140">
        <v>407</v>
      </c>
      <c r="I22" s="115" t="s">
        <v>513</v>
      </c>
      <c r="J22" s="116" t="s">
        <v>513</v>
      </c>
    </row>
    <row r="23" spans="1:15" s="110" customFormat="1" ht="24.95" customHeight="1" x14ac:dyDescent="0.2">
      <c r="A23" s="193" t="s">
        <v>154</v>
      </c>
      <c r="B23" s="199" t="s">
        <v>155</v>
      </c>
      <c r="C23" s="113">
        <v>1.5351273252663897</v>
      </c>
      <c r="D23" s="115">
        <v>425</v>
      </c>
      <c r="E23" s="114">
        <v>433</v>
      </c>
      <c r="F23" s="114">
        <v>422</v>
      </c>
      <c r="G23" s="114">
        <v>430</v>
      </c>
      <c r="H23" s="140">
        <v>426</v>
      </c>
      <c r="I23" s="115">
        <v>-1</v>
      </c>
      <c r="J23" s="116">
        <v>-0.23474178403755869</v>
      </c>
    </row>
    <row r="24" spans="1:15" s="110" customFormat="1" ht="24.95" customHeight="1" x14ac:dyDescent="0.2">
      <c r="A24" s="193" t="s">
        <v>156</v>
      </c>
      <c r="B24" s="199" t="s">
        <v>221</v>
      </c>
      <c r="C24" s="113">
        <v>5.6348202998013361</v>
      </c>
      <c r="D24" s="115">
        <v>1560</v>
      </c>
      <c r="E24" s="114">
        <v>1522</v>
      </c>
      <c r="F24" s="114">
        <v>1519</v>
      </c>
      <c r="G24" s="114">
        <v>1473</v>
      </c>
      <c r="H24" s="140">
        <v>1447</v>
      </c>
      <c r="I24" s="115">
        <v>113</v>
      </c>
      <c r="J24" s="116">
        <v>7.8092605390463028</v>
      </c>
    </row>
    <row r="25" spans="1:15" s="110" customFormat="1" ht="24.95" customHeight="1" x14ac:dyDescent="0.2">
      <c r="A25" s="193" t="s">
        <v>222</v>
      </c>
      <c r="B25" s="204" t="s">
        <v>159</v>
      </c>
      <c r="C25" s="113">
        <v>5.1255192342423692</v>
      </c>
      <c r="D25" s="115">
        <v>1419</v>
      </c>
      <c r="E25" s="114">
        <v>1577</v>
      </c>
      <c r="F25" s="114">
        <v>1675</v>
      </c>
      <c r="G25" s="114">
        <v>1661</v>
      </c>
      <c r="H25" s="140">
        <v>1640</v>
      </c>
      <c r="I25" s="115">
        <v>-221</v>
      </c>
      <c r="J25" s="116">
        <v>-13.475609756097562</v>
      </c>
    </row>
    <row r="26" spans="1:15" s="110" customFormat="1" ht="24.95" customHeight="1" x14ac:dyDescent="0.2">
      <c r="A26" s="201">
        <v>782.78300000000002</v>
      </c>
      <c r="B26" s="203" t="s">
        <v>160</v>
      </c>
      <c r="C26" s="113" t="s">
        <v>513</v>
      </c>
      <c r="D26" s="115" t="s">
        <v>513</v>
      </c>
      <c r="E26" s="114" t="s">
        <v>513</v>
      </c>
      <c r="F26" s="114">
        <v>0</v>
      </c>
      <c r="G26" s="114">
        <v>0</v>
      </c>
      <c r="H26" s="140">
        <v>0</v>
      </c>
      <c r="I26" s="115" t="s">
        <v>513</v>
      </c>
      <c r="J26" s="116" t="s">
        <v>513</v>
      </c>
    </row>
    <row r="27" spans="1:15" s="110" customFormat="1" ht="24.95" customHeight="1" x14ac:dyDescent="0.2">
      <c r="A27" s="193" t="s">
        <v>161</v>
      </c>
      <c r="B27" s="199" t="s">
        <v>223</v>
      </c>
      <c r="C27" s="113">
        <v>8.4847390283547046</v>
      </c>
      <c r="D27" s="115">
        <v>2349</v>
      </c>
      <c r="E27" s="114">
        <v>2370</v>
      </c>
      <c r="F27" s="114">
        <v>2381</v>
      </c>
      <c r="G27" s="114">
        <v>2359</v>
      </c>
      <c r="H27" s="140">
        <v>2325</v>
      </c>
      <c r="I27" s="115">
        <v>24</v>
      </c>
      <c r="J27" s="116">
        <v>1.032258064516129</v>
      </c>
    </row>
    <row r="28" spans="1:15" s="110" customFormat="1" ht="24.95" customHeight="1" x14ac:dyDescent="0.2">
      <c r="A28" s="193" t="s">
        <v>163</v>
      </c>
      <c r="B28" s="199" t="s">
        <v>164</v>
      </c>
      <c r="C28" s="113">
        <v>2.8932635000903018</v>
      </c>
      <c r="D28" s="115">
        <v>801</v>
      </c>
      <c r="E28" s="114">
        <v>800</v>
      </c>
      <c r="F28" s="114">
        <v>793</v>
      </c>
      <c r="G28" s="114">
        <v>761</v>
      </c>
      <c r="H28" s="140">
        <v>767</v>
      </c>
      <c r="I28" s="115">
        <v>34</v>
      </c>
      <c r="J28" s="116">
        <v>4.4328552803129071</v>
      </c>
    </row>
    <row r="29" spans="1:15" s="110" customFormat="1" ht="24.95" customHeight="1" x14ac:dyDescent="0.2">
      <c r="A29" s="193">
        <v>86</v>
      </c>
      <c r="B29" s="199" t="s">
        <v>165</v>
      </c>
      <c r="C29" s="113">
        <v>9.3588585876828603</v>
      </c>
      <c r="D29" s="115">
        <v>2591</v>
      </c>
      <c r="E29" s="114">
        <v>2603</v>
      </c>
      <c r="F29" s="114">
        <v>2558</v>
      </c>
      <c r="G29" s="114">
        <v>2610</v>
      </c>
      <c r="H29" s="140">
        <v>2581</v>
      </c>
      <c r="I29" s="115">
        <v>10</v>
      </c>
      <c r="J29" s="116">
        <v>0.38744672607516467</v>
      </c>
    </row>
    <row r="30" spans="1:15" s="110" customFormat="1" ht="24.95" customHeight="1" x14ac:dyDescent="0.2">
      <c r="A30" s="193">
        <v>87.88</v>
      </c>
      <c r="B30" s="204" t="s">
        <v>166</v>
      </c>
      <c r="C30" s="113">
        <v>11.024020227560051</v>
      </c>
      <c r="D30" s="115">
        <v>3052</v>
      </c>
      <c r="E30" s="114">
        <v>3078</v>
      </c>
      <c r="F30" s="114">
        <v>2974</v>
      </c>
      <c r="G30" s="114">
        <v>2940</v>
      </c>
      <c r="H30" s="140">
        <v>2979</v>
      </c>
      <c r="I30" s="115">
        <v>73</v>
      </c>
      <c r="J30" s="116">
        <v>2.4504867405169519</v>
      </c>
    </row>
    <row r="31" spans="1:15" s="110" customFormat="1" ht="24.95" customHeight="1" x14ac:dyDescent="0.2">
      <c r="A31" s="193" t="s">
        <v>167</v>
      </c>
      <c r="B31" s="199" t="s">
        <v>168</v>
      </c>
      <c r="C31" s="113">
        <v>4.2044428390825352</v>
      </c>
      <c r="D31" s="115">
        <v>1164</v>
      </c>
      <c r="E31" s="114">
        <v>1181</v>
      </c>
      <c r="F31" s="114">
        <v>1193</v>
      </c>
      <c r="G31" s="114">
        <v>1171</v>
      </c>
      <c r="H31" s="140">
        <v>1138</v>
      </c>
      <c r="I31" s="115">
        <v>26</v>
      </c>
      <c r="J31" s="116">
        <v>2.2847100175746924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2.6657034495214016</v>
      </c>
      <c r="D34" s="115">
        <v>738</v>
      </c>
      <c r="E34" s="114">
        <v>814</v>
      </c>
      <c r="F34" s="114">
        <v>783</v>
      </c>
      <c r="G34" s="114">
        <v>787</v>
      </c>
      <c r="H34" s="140">
        <v>778</v>
      </c>
      <c r="I34" s="115">
        <v>-40</v>
      </c>
      <c r="J34" s="116">
        <v>-5.1413881748071981</v>
      </c>
    </row>
    <row r="35" spans="1:10" s="110" customFormat="1" ht="24.95" customHeight="1" x14ac:dyDescent="0.2">
      <c r="A35" s="292" t="s">
        <v>171</v>
      </c>
      <c r="B35" s="293" t="s">
        <v>172</v>
      </c>
      <c r="C35" s="113">
        <v>24.031063752934802</v>
      </c>
      <c r="D35" s="115">
        <v>6653</v>
      </c>
      <c r="E35" s="114">
        <v>6678</v>
      </c>
      <c r="F35" s="114">
        <v>6706</v>
      </c>
      <c r="G35" s="114">
        <v>6513</v>
      </c>
      <c r="H35" s="140">
        <v>6383</v>
      </c>
      <c r="I35" s="115">
        <v>270</v>
      </c>
      <c r="J35" s="116">
        <v>4.2299859000469997</v>
      </c>
    </row>
    <row r="36" spans="1:10" s="110" customFormat="1" ht="24.95" customHeight="1" x14ac:dyDescent="0.2">
      <c r="A36" s="294" t="s">
        <v>173</v>
      </c>
      <c r="B36" s="295" t="s">
        <v>174</v>
      </c>
      <c r="C36" s="125">
        <v>73.303232797543799</v>
      </c>
      <c r="D36" s="143">
        <v>20294</v>
      </c>
      <c r="E36" s="144">
        <v>20524</v>
      </c>
      <c r="F36" s="144">
        <v>20817</v>
      </c>
      <c r="G36" s="144">
        <v>20654</v>
      </c>
      <c r="H36" s="145">
        <v>20221</v>
      </c>
      <c r="I36" s="143">
        <v>73</v>
      </c>
      <c r="J36" s="146">
        <v>0.36101083032490977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3" t="s">
        <v>225</v>
      </c>
      <c r="B39" s="613"/>
      <c r="C39" s="613"/>
      <c r="D39" s="613"/>
      <c r="E39" s="613"/>
      <c r="F39" s="613"/>
      <c r="G39" s="613"/>
      <c r="H39" s="613"/>
      <c r="I39" s="613"/>
      <c r="J39" s="613"/>
    </row>
    <row r="40" spans="1:10" ht="30.75" customHeight="1" x14ac:dyDescent="0.2">
      <c r="A40" s="613"/>
      <c r="B40" s="613"/>
      <c r="C40" s="613"/>
      <c r="D40" s="613"/>
      <c r="E40" s="613"/>
      <c r="F40" s="613"/>
      <c r="G40" s="613"/>
      <c r="H40" s="613"/>
      <c r="I40" s="613"/>
      <c r="J40" s="613"/>
    </row>
    <row r="41" spans="1:10" ht="12.75" customHeight="1" x14ac:dyDescent="0.2">
      <c r="A41" s="613"/>
      <c r="B41" s="613"/>
      <c r="C41" s="613"/>
      <c r="D41" s="613"/>
      <c r="E41" s="613"/>
      <c r="F41" s="613"/>
      <c r="G41" s="613"/>
      <c r="H41" s="613"/>
      <c r="I41" s="613"/>
      <c r="J41" s="613"/>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2020-09-25T06:35:09Z</dcterms:created>
  <dcterms:modified xsi:type="dcterms:W3CDTF">2020-09-28T08:06:01Z</dcterms:modified>
</cp:coreProperties>
</file>