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C44" i="24"/>
  <c r="M44" i="24" s="1"/>
  <c r="B44" i="24"/>
  <c r="D44" i="24" s="1"/>
  <c r="K43" i="24"/>
  <c r="H43" i="24"/>
  <c r="F43" i="24"/>
  <c r="C43" i="24"/>
  <c r="M43" i="24" s="1"/>
  <c r="B43" i="24"/>
  <c r="D43" i="24" s="1"/>
  <c r="L42" i="24"/>
  <c r="I42" i="24"/>
  <c r="G42" i="24"/>
  <c r="C42" i="24"/>
  <c r="M42" i="24" s="1"/>
  <c r="B42" i="24"/>
  <c r="D42" i="24" s="1"/>
  <c r="K41" i="24"/>
  <c r="H41" i="24"/>
  <c r="F41" i="24"/>
  <c r="C41" i="24"/>
  <c r="M41" i="24" s="1"/>
  <c r="B41" i="24"/>
  <c r="D41" i="24" s="1"/>
  <c r="L40" i="24"/>
  <c r="I40" i="24"/>
  <c r="G40" i="24"/>
  <c r="C40" i="24"/>
  <c r="M40" i="24" s="1"/>
  <c r="B40" i="24"/>
  <c r="D40" i="24" s="1"/>
  <c r="M36" i="24"/>
  <c r="L36" i="24"/>
  <c r="K36" i="24"/>
  <c r="J36" i="24"/>
  <c r="I36" i="24"/>
  <c r="H36" i="24"/>
  <c r="G36" i="24"/>
  <c r="F36" i="24"/>
  <c r="E36" i="24"/>
  <c r="D36" i="24"/>
  <c r="L57" i="15"/>
  <c r="K57" i="15"/>
  <c r="C38" i="24"/>
  <c r="C37" i="24"/>
  <c r="C35" i="24"/>
  <c r="C34" i="24"/>
  <c r="M34" i="24" s="1"/>
  <c r="C33" i="24"/>
  <c r="C32" i="24"/>
  <c r="C31" i="24"/>
  <c r="C30" i="24"/>
  <c r="C29" i="24"/>
  <c r="C28" i="24"/>
  <c r="C27" i="24"/>
  <c r="C26" i="24"/>
  <c r="C25" i="24"/>
  <c r="C24" i="24"/>
  <c r="E24" i="24" s="1"/>
  <c r="C23" i="24"/>
  <c r="C22" i="24"/>
  <c r="C21" i="24"/>
  <c r="I21" i="24" s="1"/>
  <c r="C20" i="24"/>
  <c r="C19" i="24"/>
  <c r="C18" i="24"/>
  <c r="M18" i="24" s="1"/>
  <c r="C17" i="24"/>
  <c r="C16" i="24"/>
  <c r="E16" i="24" s="1"/>
  <c r="C15" i="24"/>
  <c r="C9" i="24"/>
  <c r="I9" i="24" s="1"/>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I32" i="24"/>
  <c r="L32" i="24"/>
  <c r="M32" i="24"/>
  <c r="G32" i="24"/>
  <c r="F19" i="24"/>
  <c r="D19" i="24"/>
  <c r="J19" i="24"/>
  <c r="H19" i="24"/>
  <c r="K19" i="24"/>
  <c r="K22" i="24"/>
  <c r="J22" i="24"/>
  <c r="H22" i="24"/>
  <c r="F22" i="24"/>
  <c r="D22" i="24"/>
  <c r="K26" i="24"/>
  <c r="J26" i="24"/>
  <c r="H26" i="24"/>
  <c r="F26" i="24"/>
  <c r="D26" i="24"/>
  <c r="G19" i="24"/>
  <c r="M19" i="24"/>
  <c r="E19" i="24"/>
  <c r="L19" i="24"/>
  <c r="I19" i="24"/>
  <c r="I37" i="24"/>
  <c r="G37" i="24"/>
  <c r="L37" i="24"/>
  <c r="M37" i="24"/>
  <c r="E37" i="24"/>
  <c r="G25" i="24"/>
  <c r="M25" i="24"/>
  <c r="E25" i="24"/>
  <c r="L25" i="24"/>
  <c r="I25" i="24"/>
  <c r="K16" i="24"/>
  <c r="J16" i="24"/>
  <c r="H16" i="24"/>
  <c r="F16" i="24"/>
  <c r="D16" i="24"/>
  <c r="F29" i="24"/>
  <c r="D29" i="24"/>
  <c r="J29" i="24"/>
  <c r="H29" i="24"/>
  <c r="K29" i="24"/>
  <c r="F33" i="24"/>
  <c r="D33" i="24"/>
  <c r="J33" i="24"/>
  <c r="H33" i="24"/>
  <c r="K33" i="24"/>
  <c r="H37" i="24"/>
  <c r="F37" i="24"/>
  <c r="D37" i="24"/>
  <c r="J37" i="24"/>
  <c r="G9" i="24"/>
  <c r="M9" i="24"/>
  <c r="E9" i="24"/>
  <c r="L9" i="24"/>
  <c r="I16" i="24"/>
  <c r="L16" i="24"/>
  <c r="M16" i="24"/>
  <c r="G16" i="24"/>
  <c r="G23" i="24"/>
  <c r="M23" i="24"/>
  <c r="E23" i="24"/>
  <c r="L23" i="24"/>
  <c r="I23" i="24"/>
  <c r="I26" i="24"/>
  <c r="L26" i="24"/>
  <c r="E26" i="24"/>
  <c r="G26" i="24"/>
  <c r="I30" i="24"/>
  <c r="L30" i="24"/>
  <c r="M30" i="24"/>
  <c r="G30" i="24"/>
  <c r="E30" i="24"/>
  <c r="K58" i="24"/>
  <c r="I58" i="24"/>
  <c r="J58" i="24"/>
  <c r="G29" i="24"/>
  <c r="M29" i="24"/>
  <c r="E29" i="24"/>
  <c r="L29" i="24"/>
  <c r="F23" i="24"/>
  <c r="D23" i="24"/>
  <c r="J23" i="24"/>
  <c r="H23" i="24"/>
  <c r="K23" i="24"/>
  <c r="I8" i="24"/>
  <c r="L8" i="24"/>
  <c r="M8" i="24"/>
  <c r="G8" i="24"/>
  <c r="E8" i="24"/>
  <c r="I20" i="24"/>
  <c r="L20" i="24"/>
  <c r="M20" i="24"/>
  <c r="G20" i="24"/>
  <c r="E20" i="24"/>
  <c r="G33" i="24"/>
  <c r="M33" i="24"/>
  <c r="E33" i="24"/>
  <c r="L33" i="24"/>
  <c r="I33" i="24"/>
  <c r="M38" i="24"/>
  <c r="E38" i="24"/>
  <c r="L38" i="24"/>
  <c r="I38" i="24"/>
  <c r="G38" i="24"/>
  <c r="K37" i="24"/>
  <c r="K74" i="24"/>
  <c r="I74" i="24"/>
  <c r="J74" i="24"/>
  <c r="F17" i="24"/>
  <c r="D17" i="24"/>
  <c r="J17" i="24"/>
  <c r="H17" i="24"/>
  <c r="K17" i="24"/>
  <c r="K20" i="24"/>
  <c r="J20" i="24"/>
  <c r="H20" i="24"/>
  <c r="F20" i="24"/>
  <c r="D20" i="24"/>
  <c r="F27" i="24"/>
  <c r="D27" i="24"/>
  <c r="J27" i="24"/>
  <c r="H27" i="24"/>
  <c r="K27" i="24"/>
  <c r="K30" i="24"/>
  <c r="J30" i="24"/>
  <c r="H30" i="24"/>
  <c r="F30" i="24"/>
  <c r="D30" i="24"/>
  <c r="K34" i="24"/>
  <c r="J34" i="24"/>
  <c r="H34" i="24"/>
  <c r="F34" i="24"/>
  <c r="D34" i="24"/>
  <c r="C14" i="24"/>
  <c r="C6" i="24"/>
  <c r="G27" i="24"/>
  <c r="M27" i="24"/>
  <c r="E27" i="24"/>
  <c r="L27" i="24"/>
  <c r="I27" i="24"/>
  <c r="K32" i="24"/>
  <c r="J32" i="24"/>
  <c r="H32" i="24"/>
  <c r="F32" i="24"/>
  <c r="D32" i="24"/>
  <c r="F9" i="24"/>
  <c r="D9" i="24"/>
  <c r="J9" i="24"/>
  <c r="H9" i="24"/>
  <c r="K9" i="24"/>
  <c r="K24" i="24"/>
  <c r="J24" i="24"/>
  <c r="H24" i="24"/>
  <c r="F24" i="24"/>
  <c r="D24" i="24"/>
  <c r="D38" i="24"/>
  <c r="K38" i="24"/>
  <c r="J38" i="24"/>
  <c r="H38" i="24"/>
  <c r="F38" i="24"/>
  <c r="G7" i="24"/>
  <c r="M7" i="24"/>
  <c r="E7" i="24"/>
  <c r="L7" i="24"/>
  <c r="I7" i="24"/>
  <c r="G17" i="24"/>
  <c r="M17" i="24"/>
  <c r="E17" i="24"/>
  <c r="L17" i="24"/>
  <c r="I17" i="24"/>
  <c r="G21" i="24"/>
  <c r="M21" i="24"/>
  <c r="E21" i="24"/>
  <c r="L21" i="24"/>
  <c r="I24" i="24"/>
  <c r="L24" i="24"/>
  <c r="M24" i="24"/>
  <c r="G24" i="24"/>
  <c r="G31" i="24"/>
  <c r="M31" i="24"/>
  <c r="E31" i="24"/>
  <c r="L31" i="24"/>
  <c r="I31" i="24"/>
  <c r="I34" i="24"/>
  <c r="L34" i="24"/>
  <c r="E34" i="24"/>
  <c r="G34" i="24"/>
  <c r="C45" i="24"/>
  <c r="C39" i="24"/>
  <c r="M26" i="24"/>
  <c r="K8" i="24"/>
  <c r="J8" i="24"/>
  <c r="H8" i="24"/>
  <c r="F8" i="24"/>
  <c r="D8" i="24"/>
  <c r="B14" i="24"/>
  <c r="B6" i="24"/>
  <c r="K18" i="24"/>
  <c r="J18" i="24"/>
  <c r="H18" i="24"/>
  <c r="F18" i="24"/>
  <c r="D18" i="24"/>
  <c r="F31" i="24"/>
  <c r="D31" i="24"/>
  <c r="J31" i="24"/>
  <c r="H31" i="24"/>
  <c r="K31" i="24"/>
  <c r="I28" i="24"/>
  <c r="L28" i="24"/>
  <c r="M28" i="24"/>
  <c r="G28" i="24"/>
  <c r="E28" i="24"/>
  <c r="I29" i="24"/>
  <c r="F15" i="24"/>
  <c r="D15" i="24"/>
  <c r="J15" i="24"/>
  <c r="H15" i="24"/>
  <c r="K15" i="24"/>
  <c r="F21" i="24"/>
  <c r="D21" i="24"/>
  <c r="J21" i="24"/>
  <c r="H21" i="24"/>
  <c r="K21" i="24"/>
  <c r="F25" i="24"/>
  <c r="D25" i="24"/>
  <c r="J25" i="24"/>
  <c r="H25" i="24"/>
  <c r="K25" i="24"/>
  <c r="K28" i="24"/>
  <c r="J28" i="24"/>
  <c r="H28" i="24"/>
  <c r="F28" i="24"/>
  <c r="D28" i="24"/>
  <c r="F35" i="24"/>
  <c r="D35" i="24"/>
  <c r="J35" i="24"/>
  <c r="H35" i="24"/>
  <c r="K35" i="24"/>
  <c r="B45" i="24"/>
  <c r="B39" i="24"/>
  <c r="G15" i="24"/>
  <c r="M15" i="24"/>
  <c r="E15" i="24"/>
  <c r="L15" i="24"/>
  <c r="I15" i="24"/>
  <c r="I18" i="24"/>
  <c r="L18" i="24"/>
  <c r="E18" i="24"/>
  <c r="G18" i="24"/>
  <c r="I22" i="24"/>
  <c r="L22" i="24"/>
  <c r="M22" i="24"/>
  <c r="G22" i="24"/>
  <c r="E22" i="24"/>
  <c r="G35" i="24"/>
  <c r="M35" i="24"/>
  <c r="E35" i="24"/>
  <c r="L35" i="24"/>
  <c r="I35" i="24"/>
  <c r="E32" i="24"/>
  <c r="K66" i="24"/>
  <c r="I66" i="24"/>
  <c r="J66" i="24"/>
  <c r="J77" i="24"/>
  <c r="E41" i="24"/>
  <c r="K53" i="24"/>
  <c r="I53" i="24"/>
  <c r="K61" i="24"/>
  <c r="I61" i="24"/>
  <c r="K69" i="24"/>
  <c r="I69" i="24"/>
  <c r="K55" i="24"/>
  <c r="I55" i="24"/>
  <c r="K63" i="24"/>
  <c r="I63" i="24"/>
  <c r="K71" i="24"/>
  <c r="I71" i="24"/>
  <c r="I43" i="24"/>
  <c r="G43" i="24"/>
  <c r="L43" i="24"/>
  <c r="K52" i="24"/>
  <c r="I52" i="24"/>
  <c r="K60" i="24"/>
  <c r="I60" i="24"/>
  <c r="K68" i="24"/>
  <c r="I68" i="24"/>
  <c r="E43" i="24"/>
  <c r="K57" i="24"/>
  <c r="I57" i="24"/>
  <c r="K65" i="24"/>
  <c r="I65" i="24"/>
  <c r="K73" i="24"/>
  <c r="I73" i="24"/>
  <c r="K54" i="24"/>
  <c r="I54" i="24"/>
  <c r="K62" i="24"/>
  <c r="I62" i="24"/>
  <c r="K70" i="24"/>
  <c r="I70" i="24"/>
  <c r="K51" i="24"/>
  <c r="I51" i="24"/>
  <c r="K59" i="24"/>
  <c r="I59" i="24"/>
  <c r="K67" i="24"/>
  <c r="I67" i="24"/>
  <c r="K75" i="24"/>
  <c r="I75" i="24"/>
  <c r="I77" i="24" s="1"/>
  <c r="I41" i="24"/>
  <c r="G41" i="24"/>
  <c r="L41" i="24"/>
  <c r="K56" i="24"/>
  <c r="I56" i="24"/>
  <c r="K64" i="24"/>
  <c r="I64" i="24"/>
  <c r="K72" i="24"/>
  <c r="I72" i="24"/>
  <c r="F40" i="24"/>
  <c r="J41" i="24"/>
  <c r="F42" i="24"/>
  <c r="J43" i="24"/>
  <c r="F44" i="24"/>
  <c r="H40" i="24"/>
  <c r="H42" i="24"/>
  <c r="H44" i="24"/>
  <c r="J40" i="24"/>
  <c r="J42" i="24"/>
  <c r="J44" i="24"/>
  <c r="K40" i="24"/>
  <c r="K42" i="24"/>
  <c r="K44" i="24"/>
  <c r="E40" i="24"/>
  <c r="E42" i="24"/>
  <c r="E44" i="24"/>
  <c r="H45" i="24" l="1"/>
  <c r="F45" i="24"/>
  <c r="D45" i="24"/>
  <c r="J45" i="24"/>
  <c r="K45" i="24"/>
  <c r="I6" i="24"/>
  <c r="L6" i="24"/>
  <c r="E6" i="24"/>
  <c r="G6" i="24"/>
  <c r="M6" i="24"/>
  <c r="J79" i="24"/>
  <c r="H39" i="24"/>
  <c r="F39" i="24"/>
  <c r="D39" i="24"/>
  <c r="J39" i="24"/>
  <c r="K39" i="24"/>
  <c r="I14" i="24"/>
  <c r="L14" i="24"/>
  <c r="M14" i="24"/>
  <c r="G14" i="24"/>
  <c r="E14" i="24"/>
  <c r="K6" i="24"/>
  <c r="J6" i="24"/>
  <c r="H6" i="24"/>
  <c r="F6" i="24"/>
  <c r="D6" i="24"/>
  <c r="I39" i="24"/>
  <c r="G39" i="24"/>
  <c r="L39" i="24"/>
  <c r="E39" i="24"/>
  <c r="M39" i="24"/>
  <c r="K14" i="24"/>
  <c r="J14" i="24"/>
  <c r="H14" i="24"/>
  <c r="F14" i="24"/>
  <c r="D14" i="24"/>
  <c r="I45" i="24"/>
  <c r="G45" i="24"/>
  <c r="L45" i="24"/>
  <c r="E45" i="24"/>
  <c r="M45" i="24"/>
  <c r="I79" i="24"/>
  <c r="K77" i="24"/>
  <c r="K79" i="24" l="1"/>
  <c r="K78" i="24"/>
  <c r="J78" i="24"/>
  <c r="I78" i="24"/>
  <c r="I83" i="24" l="1"/>
  <c r="I82" i="24"/>
  <c r="I81" i="24"/>
</calcChain>
</file>

<file path=xl/sharedStrings.xml><?xml version="1.0" encoding="utf-8"?>
<sst xmlns="http://schemas.openxmlformats.org/spreadsheetml/2006/main" count="1677" uniqueCount="521">
  <si>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</si>
  <si>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</si>
  <si>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</si>
  <si>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</si>
  <si>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</si>
  <si>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</si>
  <si>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</si>
  <si>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</si>
  <si>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</si>
  <si>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</si>
  <si>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</si>
  <si>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</si>
  <si>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</si>
  <si>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Rendsburg-Eckernförde (01058)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</si>
  <si>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</si>
  <si>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</si>
  <si>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</si>
  <si>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</si>
  <si>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</si>
  <si>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</si>
  <si>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</si>
  <si>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</si>
  <si>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</si>
  <si>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</si>
  <si>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</si>
  <si>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</si>
  <si>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</si>
  <si>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</si>
  <si>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</si>
  <si>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</si>
  <si>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</si>
  <si>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</si>
  <si>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</si>
  <si>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</si>
  <si>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</si>
  <si>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</si>
  <si>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</si>
  <si>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</si>
  <si>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</si>
  <si>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</si>
  <si>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</si>
  <si>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</si>
  <si>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</si>
  <si>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</si>
  <si>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</si>
  <si>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</si>
  <si>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</si>
  <si>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</si>
  <si>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</si>
  <si>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</si>
  <si>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</si>
  <si>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</si>
  <si>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</si>
  <si>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</si>
  <si>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</si>
  <si>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</si>
  <si>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</si>
  <si>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</si>
  <si>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</si>
  <si>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</si>
  <si>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</si>
  <si>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</si>
  <si>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</si>
  <si>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</si>
  <si>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</si>
  <si>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</si>
  <si>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</si>
  <si>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</si>
  <si>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</si>
  <si>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</si>
  <si>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</si>
  <si>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</si>
  <si>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</si>
  <si>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</si>
  <si>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</si>
  <si>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</si>
  <si>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</si>
  <si>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</si>
  <si>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</si>
  <si>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</si>
  <si>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</si>
  <si>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</si>
  <si>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</si>
  <si>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</si>
  <si>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</si>
  <si>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</si>
  <si>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</si>
  <si>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</si>
  <si>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</si>
  <si>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</si>
  <si>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</si>
  <si>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</si>
  <si>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Rendsburg-Eckernförde (01058);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</si>
  <si>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</si>
  <si>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</si>
  <si>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</si>
  <si>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</si>
  <si>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</si>
  <si>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</si>
  <si>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</si>
  <si>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</si>
  <si>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</si>
  <si>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</si>
  <si>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</si>
  <si>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</si>
  <si>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</si>
  <si>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</si>
  <si>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</si>
  <si>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</si>
  <si>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</si>
  <si>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</si>
  <si>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</si>
  <si>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</si>
  <si>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</si>
  <si>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</si>
  <si>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</si>
  <si>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</si>
  <si>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</si>
  <si>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</si>
  <si>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</si>
  <si>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</si>
  <si>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</si>
  <si>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</si>
  <si>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</si>
  <si>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</si>
  <si>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</si>
  <si>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</si>
  <si>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</si>
  <si>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</si>
  <si>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</si>
  <si>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</si>
  <si>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</si>
  <si>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</si>
  <si>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</si>
  <si>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</si>
  <si>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</si>
  <si>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</si>
  <si>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</si>
  <si>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</si>
  <si>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</si>
  <si>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</si>
  <si>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</si>
  <si>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</si>
  <si>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</si>
  <si>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</si>
  <si>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</si>
  <si>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</si>
  <si>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</si>
  <si>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</si>
  <si>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</si>
  <si>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</si>
  <si>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</si>
  <si>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</si>
  <si>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</si>
  <si>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</si>
  <si>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</si>
  <si>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</si>
  <si>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</si>
  <si>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</si>
  <si>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</si>
  <si>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</si>
  <si>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</si>
  <si>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</si>
  <si>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</si>
  <si>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</si>
  <si>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</si>
  <si>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</si>
  <si>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</si>
  <si>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</si>
  <si>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</si>
  <si>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</si>
  <si>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</si>
  <si>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</si>
  <si>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</si>
  <si>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</si>
  <si>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</si>
  <si>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</si>
  <si>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</si>
  <si>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</si>
  <si>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</si>
  <si>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</si>
  <si>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</si>
  <si>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</si>
  <si>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Rendsburg-Eckernförde (01058)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</si>
  <si>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</si>
  <si>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</si>
  <si>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</si>
  <si>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</si>
  <si>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</si>
  <si>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</si>
  <si>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</si>
  <si>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</si>
  <si>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</si>
  <si>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</si>
  <si>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</si>
  <si>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</si>
  <si>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</si>
  <si>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</si>
  <si>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</si>
  <si>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</si>
  <si>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</si>
  <si>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</si>
  <si>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</si>
  <si>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</si>
  <si>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</si>
  <si>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</si>
  <si>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</si>
  <si>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</si>
  <si>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</si>
  <si>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</si>
  <si>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</si>
  <si>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</si>
  <si>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</si>
  <si>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</si>
  <si>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</si>
  <si>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</si>
  <si>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</si>
  <si>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</si>
  <si>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</si>
  <si>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</si>
  <si>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</si>
  <si>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</si>
  <si>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</si>
  <si>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</si>
  <si>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</si>
  <si>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</si>
  <si>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</si>
  <si>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</si>
  <si>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</si>
  <si>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</si>
  <si>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</si>
  <si>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</si>
  <si>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</si>
  <si>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</si>
  <si>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</si>
  <si>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</si>
  <si>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</si>
  <si>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</si>
  <si>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</si>
  <si>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</si>
  <si>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</si>
  <si>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</si>
  <si>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</si>
  <si>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</si>
  <si>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</si>
  <si>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</si>
  <si>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</si>
  <si>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</si>
  <si>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</si>
  <si>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</si>
  <si>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</si>
  <si>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</si>
  <si>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</si>
  <si>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</si>
  <si>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</si>
  <si>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</si>
  <si>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</si>
  <si>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</si>
  <si>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</si>
  <si>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</si>
  <si>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</si>
  <si>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</si>
  <si>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</si>
  <si>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</si>
  <si>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</si>
  <si>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</si>
  <si>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</si>
  <si>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</si>
  <si>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</si>
  <si>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</si>
  <si>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</si>
  <si>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</si>
  <si>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</si>
  <si>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</si>
  <si>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</si>
  <si>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</si>
  <si>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</si>
  <si>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</si>
  <si>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</si>
  <si>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</si>
  <si>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</si>
  <si>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</si>
  <si>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</si>
  <si>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</si>
  <si>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</si>
  <si>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</si>
  <si>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</si>
  <si>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</si>
  <si>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</si>
  <si>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</si>
  <si>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</si>
  <si>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</si>
  <si>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</si>
  <si>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</si>
  <si>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</si>
  <si>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</si>
  <si>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</si>
  <si>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</si>
  <si>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</si>
  <si>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</si>
  <si>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</si>
  <si>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</si>
  <si>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</si>
  <si>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</si>
  <si>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</si>
  <si>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</si>
  <si>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</si>
  <si>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</si>
  <si>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</si>
  <si>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</si>
  <si>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</si>
  <si>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</si>
  <si>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</si>
  <si>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</si>
  <si>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</si>
  <si>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</si>
  <si>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</si>
  <si>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</si>
  <si>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</si>
  <si>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</si>
  <si>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</si>
  <si>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</si>
  <si>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</si>
  <si>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</si>
  <si>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</si>
  <si>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</si>
  <si>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</si>
  <si>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</si>
  <si>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</si>
  <si>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</si>
  <si>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</si>
  <si>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</si>
  <si>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</si>
  <si>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</si>
  <si>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</si>
  <si>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</si>
  <si>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</si>
  <si>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</si>
  <si>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</si>
  <si>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</si>
  <si>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</si>
  <si>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</si>
  <si>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</si>
  <si>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</si>
  <si>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</si>
  <si>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</si>
  <si>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</si>
  <si>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</si>
  <si>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</si>
  <si>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</si>
  <si>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</si>
  <si>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</si>
  <si>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</si>
  <si>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</si>
  <si>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</si>
  <si>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</si>
  <si>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</si>
  <si>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</si>
  <si>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</si>
  <si>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</si>
  <si>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</si>
  <si>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</si>
  <si>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</si>
  <si>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</si>
  <si>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</si>
  <si>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</si>
  <si>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</si>
  <si>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</si>
  <si>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</si>
  <si>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</si>
  <si>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</si>
  <si>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</si>
  <si>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</si>
  <si>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Rendsburg-Eckernförde (01058);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</si>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</sst>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{F1179FAB-CFC5-4A07-98BC-D24BB8482204}</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5BA4-407F-B91B-9208D3FF604D}"/>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{02CB214F-12FD-4AB0-8B4D-A6DA30CEB099}</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5BA4-407F-B91B-9208D3FF604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{DBAA344B-A0A2-4CA9-9146-2CFC6B73B7B6}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BA4-407F-B91B-9208D3FF604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{EA18297D-F9CE-43B7-87CC-E4EBED7DEBB5}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BA4-407F-B91B-9208D3FF604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1.3316886516967072</c:v>
                </c:pt>
                <c:pt idx="1">
                  <c:v>1.4790279868316203</c:v>
                </c:pt>
                <c:pt idx="2">
                  <c:v>1.1186464311118853</c:v>
                </c:pt>
                <c:pt idx="3">
                  <c:v>1.0875687030768</c:v>
                </c:pt>
              </c:numCache>
            </c:numRef>
          </c:val>
          <c:extLst>
            <c:ext xmlns:c16="http://schemas.microsoft.com/office/drawing/2014/chart" uri="{C3380CC4-5D6E-409C-BE32-E72D297353CC}">
              <c16:uniqueId val="{00000004-5BA4-407F-B91B-9208D3FF604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{2ACD6092-0F03-4EC3-B15A-E6DADDADC733}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BA4-407F-B91B-9208D3FF604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{716B222B-0850-4DF3-96A2-2FDCE867CCA9}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BA4-407F-B91B-9208D3FF604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{13ADE4C7-9F63-4591-9E01-47A391EAD152}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BA4-407F-B91B-9208D3FF604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{6CBE66AE-3387-4FF0-B75A-2413CB6854B3}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BA4-407F-B91B-9208D3FF60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BA4-407F-B91B-9208D3FF604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BA4-407F-B91B-9208D3FF604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{1AC63A7B-EAE7-46EA-91EC-2B696082B8E7}</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BE84-4E45-9806-4CEBC960514A}"/>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{E1ED8FD6-D4F5-4CCA-A5A3-C15C6DDB06B8}</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BE84-4E45-9806-4CEBC960514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{E995F765-2551-486E-8E7C-EB2492575C90}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E84-4E45-9806-4CEBC960514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{F9FF1C68-26D8-40CF-A49D-1A4A3A5B392B}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E84-4E45-9806-4CEBC96051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-3.3381589031763603</c:v>
                </c:pt>
                <c:pt idx="1">
                  <c:v>-3.3674488838723948</c:v>
                </c:pt>
                <c:pt idx="2">
                  <c:v>-2.7637010795899166</c:v>
                </c:pt>
                <c:pt idx="3">
                  <c:v>-2.8655893304673015</c:v>
                </c:pt>
              </c:numCache>
            </c:numRef>
          </c:val>
          <c:extLst>
            <c:ext xmlns:c16="http://schemas.microsoft.com/office/drawing/2014/chart" uri="{C3380CC4-5D6E-409C-BE32-E72D297353CC}">
              <c16:uniqueId val="{00000004-BE84-4E45-9806-4CEBC960514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{EBF0515A-BCDC-43D6-A983-6953BB17E03A}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E84-4E45-9806-4CEBC960514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{F9E01777-F364-4DE3-87FB-32A5189656D1}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E84-4E45-9806-4CEBC960514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{6B202444-3E39-4318-AE94-333BAA59AEAA}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E84-4E45-9806-4CEBC960514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{D1E462C6-B318-4149-966D-E73448EB6A6E}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E84-4E45-9806-4CEBC96051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E84-4E45-9806-4CEBC960514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E84-4E45-9806-4CEBC960514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{1E5D403D-CFC5-4CF0-8424-51B31413F74D}</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C63A-48A3-A8D4-1E2E5AEB83FE}"/>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{E0DDFCE8-0A65-4D13-B4F6-219FB3AC57F5}</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C63A-48A3-A8D4-1E2E5AEB83FE}"/>
                </c:ext>
              </c:extLst>
            </c:dLbl>
            <c:dLbl>
              <c:idx val="2"/>
              <c:tx>
                <c:strRef>
                  <c:f>Daten_Diagramme!$D$16</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{88F902D5-0490-4021-B882-FB217B4F5112}</c15:txfldGUID>
                      <c15:f>Daten_Diagramme!$D$16</c15:f>
                      <c15:dlblFieldTableCache>
                        <c:ptCount val="1"/>
                        <c:pt idx="0">
                          <c:v>15.5</c:v>
                        </c:pt>
                      </c15:dlblFieldTableCache>
                    </c15:dlblFTEntry>
                  </c15:dlblFieldTable>
                  <c15:showDataLabelsRange val="0"/>
                </c:ext>
                <c:ext xmlns:c16="http://schemas.microsoft.com/office/drawing/2014/chart" uri="{C3380CC4-5D6E-409C-BE32-E72D297353CC}">
                  <c16:uniqueId val="{00000002-C63A-48A3-A8D4-1E2E5AEB83FE}"/>
                </c:ext>
              </c:extLst>
            </c:dLbl>
            <c:dLbl>
              <c:idx val="3"/>
              <c:tx>
                <c:strRef>
                  <c:f>Daten_Diagramme!$D$17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{0BA347E6-E446-4F8C-9610-24B0411E0F2D}</c15:txfldGUID>
                      <c15:f>Daten_Diagramme!$D$17</c15:f>
                      <c15:dlblFieldTableCache>
                        <c:ptCount val="1"/>
                        <c:pt idx="0">
                          <c:v>-5.4</c:v>
                        </c:pt>
                      </c15:dlblFieldTableCache>
                    </c15:dlblFTEntry>
                  </c15:dlblFieldTable>
                  <c15:showDataLabelsRange val="0"/>
                </c:ext>
                <c:ext xmlns:c16="http://schemas.microsoft.com/office/drawing/2014/chart" uri="{C3380CC4-5D6E-409C-BE32-E72D297353CC}">
                  <c16:uniqueId val="{00000003-C63A-48A3-A8D4-1E2E5AEB83FE}"/>
                </c:ext>
              </c:extLst>
            </c:dLbl>
            <c:dLbl>
              <c:idx val="4"/>
              <c:tx>
                <c:strRef>
                  <c:f>Daten_Diagramme!$D$18</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{7FA679C5-58A4-4ABF-86AC-BFD9ED5DE8F1}</c15:txfldGUID>
                      <c15:f>Daten_Diagramme!$D$18</c15:f>
                      <c15:dlblFieldTableCache>
                        <c:ptCount val="1"/>
                        <c:pt idx="0">
                          <c:v>-8.5</c:v>
                        </c:pt>
                      </c15:dlblFieldTableCache>
                    </c15:dlblFTEntry>
                  </c15:dlblFieldTable>
                  <c15:showDataLabelsRange val="0"/>
                </c:ext>
                <c:ext xmlns:c16="http://schemas.microsoft.com/office/drawing/2014/chart" uri="{C3380CC4-5D6E-409C-BE32-E72D297353CC}">
                  <c16:uniqueId val="{00000004-C63A-48A3-A8D4-1E2E5AEB83FE}"/>
                </c:ext>
              </c:extLst>
            </c:dLbl>
            <c:dLbl>
              <c:idx val="5"/>
              <c:tx>
                <c:strRef>
                  <c:f>Daten_Diagramme!$D$19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{D143AA57-6967-419E-9B63-3DFD21406540}</c15:txfldGUID>
                      <c15:f>Daten_Diagramme!$D$19</c15:f>
                      <c15:dlblFieldTableCache>
                        <c:ptCount val="1"/>
                        <c:pt idx="0">
                          <c:v>-5.7</c:v>
                        </c:pt>
                      </c15:dlblFieldTableCache>
                    </c15:dlblFTEntry>
                  </c15:dlblFieldTable>
                  <c15:showDataLabelsRange val="0"/>
                </c:ext>
                <c:ext xmlns:c16="http://schemas.microsoft.com/office/drawing/2014/chart" uri="{C3380CC4-5D6E-409C-BE32-E72D297353CC}">
                  <c16:uniqueId val="{00000005-C63A-48A3-A8D4-1E2E5AEB83FE}"/>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{41B55A3F-5012-4906-9C29-DC48CA31742B}</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C63A-48A3-A8D4-1E2E5AEB83FE}"/>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{E0216F71-ADFF-4361-82CD-DA9A8433794F}</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C63A-48A3-A8D4-1E2E5AEB83FE}"/>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{E1671928-0DA7-4267-BEB7-771A8A690B01}</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C63A-48A3-A8D4-1E2E5AEB83FE}"/>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{604214B4-259D-4AB5-8937-9A131A66B627}</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C63A-48A3-A8D4-1E2E5AEB83FE}"/>
                </c:ext>
              </c:extLst>
            </c:dLbl>
            <c:dLbl>
              <c:idx val="10"/>
              <c:tx>
                <c:strRef>
                  <c:f>Daten_Diagramme!$D$24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{C5A7D68E-0485-475C-AFE3-1C9B20072D80}</c15:txfldGUID>
                      <c15:f>Daten_Diagramme!$D$24</c15:f>
                      <c15:dlblFieldTableCache>
                        <c:ptCount val="1"/>
                        <c:pt idx="0">
                          <c:v>1.6</c:v>
                        </c:pt>
                      </c15:dlblFieldTableCache>
                    </c15:dlblFTEntry>
                  </c15:dlblFieldTable>
                  <c15:showDataLabelsRange val="0"/>
                </c:ext>
                <c:ext xmlns:c16="http://schemas.microsoft.com/office/drawing/2014/chart" uri="{C3380CC4-5D6E-409C-BE32-E72D297353CC}">
                  <c16:uniqueId val="{0000000A-C63A-48A3-A8D4-1E2E5AEB83FE}"/>
                </c:ext>
              </c:extLst>
            </c:dLbl>
            <c:dLbl>
              <c:idx val="11"/>
              <c:tx>
                <c:strRef>
                  <c:f>Daten_Diagramme!$D$25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{97C220A3-57D5-450B-955B-E45C3AF9E399}</c15:txfldGUID>
                      <c15:f>Daten_Diagramme!$D$25</c15:f>
                      <c15:dlblFieldTableCache>
                        <c:ptCount val="1"/>
                        <c:pt idx="0">
                          <c:v>-0.7</c:v>
                        </c:pt>
                      </c15:dlblFieldTableCache>
                    </c15:dlblFTEntry>
                  </c15:dlblFieldTable>
                  <c15:showDataLabelsRange val="0"/>
                </c:ext>
                <c:ext xmlns:c16="http://schemas.microsoft.com/office/drawing/2014/chart" uri="{C3380CC4-5D6E-409C-BE32-E72D297353CC}">
                  <c16:uniqueId val="{0000000B-C63A-48A3-A8D4-1E2E5AEB83FE}"/>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{06BA851A-AE1D-4080-8583-AA95FE2C67A6}</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C63A-48A3-A8D4-1E2E5AEB83FE}"/>
                </c:ext>
              </c:extLst>
            </c:dLbl>
            <c:dLbl>
              <c:idx val="13"/>
              <c:tx>
                <c:strRef>
                  <c:f>Daten_Diagramme!$D$27</c:f>
                  <c:strCache>
                    <c:ptCount val="1"/>
                    <c:pt idx="0">
                      <c:v>18.7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{FBF3E793-2A94-493C-AD52-AB802C232A4A}</c15:txfldGUID>
                      <c15:f>Daten_Diagramme!$D$27</c15:f>
                      <c15:dlblFieldTableCache>
                        <c:ptCount val="1"/>
                        <c:pt idx="0">
                          <c:v>18.7</c:v>
                        </c:pt>
                      </c15:dlblFieldTableCache>
                    </c15:dlblFTEntry>
                  </c15:dlblFieldTable>
                  <c15:showDataLabelsRange val="0"/>
                </c:ext>
                <c:ext xmlns:c16="http://schemas.microsoft.com/office/drawing/2014/chart" uri="{C3380CC4-5D6E-409C-BE32-E72D297353CC}">
                  <c16:uniqueId val="{0000000D-C63A-48A3-A8D4-1E2E5AEB83FE}"/>
                </c:ext>
              </c:extLst>
            </c:dLbl>
            <c:dLbl>
              <c:idx val="14"/>
              <c:tx>
                <c:strRef>
                  <c:f>Daten_Diagramme!$D$28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{59B2A83E-3AEF-414C-ACDA-04027275F181}</c15:txfldGUID>
                      <c15:f>Daten_Diagramme!$D$28</c15:f>
                      <c15:dlblFieldTableCache>
                        <c:ptCount val="1"/>
                        <c:pt idx="0">
                          <c:v>0.6</c:v>
                        </c:pt>
                      </c15:dlblFieldTableCache>
                    </c15:dlblFTEntry>
                  </c15:dlblFieldTable>
                  <c15:showDataLabelsRange val="0"/>
                </c:ext>
                <c:ext xmlns:c16="http://schemas.microsoft.com/office/drawing/2014/chart" uri="{C3380CC4-5D6E-409C-BE32-E72D297353CC}">
                  <c16:uniqueId val="{0000000E-C63A-48A3-A8D4-1E2E5AEB83FE}"/>
                </c:ext>
              </c:extLst>
            </c:dLbl>
            <c:dLbl>
              <c:idx val="15"/>
              <c:tx>
                <c:strRef>
                  <c:f>Daten_Diagramme!$D$29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{B98CC276-8781-4082-A9FC-607869D2B7B2}</c15:txfldGUID>
                      <c15:f>Daten_Diagramme!$D$29</c15:f>
                      <c15:dlblFieldTableCache>
                        <c:ptCount val="1"/>
                        <c:pt idx="0">
                          <c:v>-3.7</c:v>
                        </c:pt>
                      </c15:dlblFieldTableCache>
                    </c15:dlblFTEntry>
                  </c15:dlblFieldTable>
                  <c15:showDataLabelsRange val="0"/>
                </c:ext>
                <c:ext xmlns:c16="http://schemas.microsoft.com/office/drawing/2014/chart" uri="{C3380CC4-5D6E-409C-BE32-E72D297353CC}">
                  <c16:uniqueId val="{0000000F-C63A-48A3-A8D4-1E2E5AEB83FE}"/>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{7153143F-34F3-460A-B7C5-575E66241AE6}</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C63A-48A3-A8D4-1E2E5AEB83FE}"/>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{3C26F2C1-695A-45EA-B732-E1C49B25B0D6}</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C63A-48A3-A8D4-1E2E5AEB83FE}"/>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{762B10F6-DCA1-423D-8141-B411E17047F0}</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C63A-48A3-A8D4-1E2E5AEB83FE}"/>
                </c:ext>
              </c:extLst>
            </c:dLbl>
            <c:dLbl>
              <c:idx val="19"/>
              <c:tx>
                <c:strRef>
                  <c:f>Daten_Diagramme!$D$33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{6FFADAF8-FA32-462C-B6F6-2397A19EF08F}</c15:txfldGUID>
                      <c15:f>Daten_Diagramme!$D$33</c15:f>
                      <c15:dlblFieldTableCache>
                        <c:ptCount val="1"/>
                        <c:pt idx="0">
                          <c:v>-1.4</c:v>
                        </c:pt>
                      </c15:dlblFieldTableCache>
                    </c15:dlblFTEntry>
                  </c15:dlblFieldTable>
                  <c15:showDataLabelsRange val="0"/>
                </c:ext>
                <c:ext xmlns:c16="http://schemas.microsoft.com/office/drawing/2014/chart" uri="{C3380CC4-5D6E-409C-BE32-E72D297353CC}">
                  <c16:uniqueId val="{00000013-C63A-48A3-A8D4-1E2E5AEB83FE}"/>
                </c:ext>
              </c:extLst>
            </c:dLbl>
            <c:dLbl>
              <c:idx val="20"/>
              <c:tx>
                <c:strRef>
                  <c:f>Daten_Diagramme!$D$34</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{66154A3F-9C83-4B38-B83F-C934F48A3E09}</c15:txfldGUID>
                      <c15:f>Daten_Diagramme!$D$34</c15:f>
                      <c15:dlblFieldTableCache>
                        <c:ptCount val="1"/>
                        <c:pt idx="0">
                          <c:v>-7.2</c:v>
                        </c:pt>
                      </c15:dlblFieldTableCache>
                    </c15:dlblFTEntry>
                  </c15:dlblFieldTable>
                  <c15:showDataLabelsRange val="0"/>
                </c:ext>
                <c:ext xmlns:c16="http://schemas.microsoft.com/office/drawing/2014/chart" uri="{C3380CC4-5D6E-409C-BE32-E72D297353CC}">
                  <c16:uniqueId val="{00000014-C63A-48A3-A8D4-1E2E5AEB83F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{3452E671-7EF7-4A83-BB02-BCB26CD01BF5}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C63A-48A3-A8D4-1E2E5AEB83F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{11D8EF26-3247-48F3-9A09-C97E1E0476A4}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63A-48A3-A8D4-1E2E5AEB83FE}"/>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{9D614E8E-7C60-4458-A7AD-090552FA74AA}</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C63A-48A3-A8D4-1E2E5AEB83FE}"/>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{E2B6FE90-2AC5-4964-BF1A-F66A4D8EE27E}</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C63A-48A3-A8D4-1E2E5AEB83FE}"/>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{6C54BFAB-75D7-4A08-A61E-5FED1CD580D3}</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C63A-48A3-A8D4-1E2E5AEB83F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{FE960138-EC6E-46E4-96A5-21895E145355}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63A-48A3-A8D4-1E2E5AEB83F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{AE593963-C33C-4DF1-A277-AC3EA258EDC8}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63A-48A3-A8D4-1E2E5AEB83F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{1531F657-5E07-4BD1-A5CA-D868BF209E55}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63A-48A3-A8D4-1E2E5AEB83F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{0CEE4E5C-3A20-45A2-9DA9-E252082E94C2}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63A-48A3-A8D4-1E2E5AEB83F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{66518178-D2EF-414B-B924-B9524F6C5250}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63A-48A3-A8D4-1E2E5AEB83FE}"/>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{7FB04EB4-A2E6-42E7-98E4-3ABC3BBC77C4}</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C63A-48A3-A8D4-1E2E5AEB83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1.3316886516967072</c:v>
                </c:pt>
                <c:pt idx="1">
                  <c:v>2.3665659617321251</c:v>
                </c:pt>
                <c:pt idx="2">
                  <c:v>15.526601520086862</c:v>
                </c:pt>
                <c:pt idx="3">
                  <c:v>-5.421015300435708</c:v>
                </c:pt>
                <c:pt idx="4">
                  <c:v>-8.530183727034121</c:v>
                </c:pt>
                <c:pt idx="5">
                  <c:v>-5.7182901191310442</c:v>
                </c:pt>
                <c:pt idx="6">
                  <c:v>0.24793388429752067</c:v>
                </c:pt>
                <c:pt idx="7">
                  <c:v>-0.48761201897733264</c:v>
                </c:pt>
                <c:pt idx="8">
                  <c:v>2.4607551972846839</c:v>
                </c:pt>
                <c:pt idx="9">
                  <c:v>1.1280315848843767</c:v>
                </c:pt>
                <c:pt idx="10">
                  <c:v>1.5534682080924855</c:v>
                </c:pt>
                <c:pt idx="11">
                  <c:v>-0.70671378091872794</c:v>
                </c:pt>
                <c:pt idx="12">
                  <c:v>-1.1295180722891567</c:v>
                </c:pt>
                <c:pt idx="13">
                  <c:v>18.733125649013498</c:v>
                </c:pt>
                <c:pt idx="14">
                  <c:v>0.5605381165919282</c:v>
                </c:pt>
                <c:pt idx="15">
                  <c:v>-3.6529680365296802</c:v>
                </c:pt>
                <c:pt idx="16">
                  <c:v>2.7485703744696552</c:v>
                </c:pt>
                <c:pt idx="17">
                  <c:v>2.1309934189909119</c:v>
                </c:pt>
                <c:pt idx="18">
                  <c:v>2.6625927542557837</c:v>
                </c:pt>
                <c:pt idx="19">
                  <c:v>-1.4031805425631432</c:v>
                </c:pt>
                <c:pt idx="20">
                  <c:v>-7.2281776416539048</c:v>
                </c:pt>
                <c:pt idx="21">
                  <c:v>0</c:v>
                </c:pt>
                <c:pt idx="23">
                  <c:v>2.3665659617321251</c:v>
                </c:pt>
                <c:pt idx="24">
                  <c:v>-1.4819420695372818</c:v>
                </c:pt>
                <c:pt idx="25">
                  <c:v>2.2282973126321761</c:v>
                </c:pt>
              </c:numCache>
            </c:numRef>
          </c:val>
          <c:extLst>
            <c:ext xmlns:c16="http://schemas.microsoft.com/office/drawing/2014/chart" uri="{C3380CC4-5D6E-409C-BE32-E72D297353CC}">
              <c16:uniqueId val="{00000020-C63A-48A3-A8D4-1E2E5AEB83F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{E62C241C-D812-4AA8-9B37-7CA692948CB2}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63A-48A3-A8D4-1E2E5AEB83F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{9054B7AC-3443-4B55-BC30-DC6538DB5097}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63A-48A3-A8D4-1E2E5AEB83F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{490583D4-9464-49A7-87D8-0DE4A875CA16}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63A-48A3-A8D4-1E2E5AEB83F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{41ADD64C-F593-4285-B326-F02A14A614AC}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63A-48A3-A8D4-1E2E5AEB83F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{F9831831-4663-4503-A672-FC77A731659D}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63A-48A3-A8D4-1E2E5AEB83F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{6D6D2DF0-6393-43A7-8B91-8396615EEFFB}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63A-48A3-A8D4-1E2E5AEB83F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{8F912E51-D3B1-4E80-8F65-2CB744E317EF}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63A-48A3-A8D4-1E2E5AEB83F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{12D5247A-CAD6-4346-B519-C151D81DE037}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63A-48A3-A8D4-1E2E5AEB83F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{79CD615E-04DA-4B9A-8230-F8D62CDCEF4C}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63A-48A3-A8D4-1E2E5AEB83F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{A1E741E8-1709-44D0-B103-3C06A0748A8D}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63A-48A3-A8D4-1E2E5AEB83F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{32E20F25-36F6-4B8A-9DA4-A5AE1F25D3D4}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63A-48A3-A8D4-1E2E5AEB83F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{122CDBF2-3D65-40CE-9D8E-B77126955BCF}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63A-48A3-A8D4-1E2E5AEB83F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{F7A2F99A-9725-44AA-93A7-5C62F2950C32}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63A-48A3-A8D4-1E2E5AEB83F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{1C4440F7-DCB9-4626-822E-F4E6E6D0AFE1}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63A-48A3-A8D4-1E2E5AEB83F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{6ACDBE26-3370-4A4A-ABDF-E3B3EB9463C5}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63A-48A3-A8D4-1E2E5AEB83F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{0EA73AF8-6CCF-4A50-A97D-8A3D9C7C2458}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63A-48A3-A8D4-1E2E5AEB83F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{A14FAD02-5E84-429D-A0A9-E138620E3152}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63A-48A3-A8D4-1E2E5AEB83F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{B39D2DB6-D938-443D-99D7-56765FF8C1C4}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63A-48A3-A8D4-1E2E5AEB83F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{71D38B75-9F67-46C6-A140-951EDD5CF3A9}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63A-48A3-A8D4-1E2E5AEB83F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{225C698A-CF85-4F47-B83A-A8D45FEDC04B}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63A-48A3-A8D4-1E2E5AEB83F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{63EE51FD-866F-49D0-99D7-0CAAF3F107E6}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63A-48A3-A8D4-1E2E5AEB83F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{8262C285-C897-4663-B35C-D202B10E7401}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63A-48A3-A8D4-1E2E5AEB83F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{9AE80795-9642-4C18-BFF0-991B04FA35AC}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63A-48A3-A8D4-1E2E5AEB83F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{17881D8A-440D-4643-8B4A-437AB2F851A2}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63A-48A3-A8D4-1E2E5AEB83F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{8DC696C3-6287-4699-AD9A-B59C793D5701}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63A-48A3-A8D4-1E2E5AEB83F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{1A241CFF-734A-4084-9F84-41A71ED24EC8}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63A-48A3-A8D4-1E2E5AEB83F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{953153EA-4C54-4497-8416-2131191DD5FE}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63A-48A3-A8D4-1E2E5AEB83F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{52A7FD2B-4B85-4A07-B323-1472EB216474}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63A-48A3-A8D4-1E2E5AEB83F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{E82280E1-E280-4D1C-849A-E4FC30213627}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63A-48A3-A8D4-1E2E5AEB83F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{B9FDBE8B-7877-4253-9F4B-B3A2A11E4E9E}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63A-48A3-A8D4-1E2E5AEB83F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{8DA2A474-90BD-4F6C-81A9-51CDA14D18BE}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63A-48A3-A8D4-1E2E5AEB83F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{1D42CC1D-F8DD-48C9-B449-FDF10BB4347F}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63A-48A3-A8D4-1E2E5AEB83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63A-48A3-A8D4-1E2E5AEB83F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63A-48A3-A8D4-1E2E5AEB83F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{01250EE1-39A2-4627-84CF-F76DE91FC85C}</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DD23-4289-8135-E460B29AE8CC}"/>
                </c:ext>
              </c:extLst>
            </c:dLbl>
            <c:dLbl>
              <c:idx val="1"/>
              <c:tx>
                <c:strRef>
                  <c:f>Daten_Diagramme!$E$15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{69D51AEF-570A-43B7-8A3D-DC43DB486C6E}</c15:txfldGUID>
                      <c15:f>Daten_Diagramme!$E$15</c15:f>
                      <c15:dlblFieldTableCache>
                        <c:ptCount val="1"/>
                        <c:pt idx="0">
                          <c:v>6.2</c:v>
                        </c:pt>
                      </c15:dlblFieldTableCache>
                    </c15:dlblFTEntry>
                  </c15:dlblFieldTable>
                  <c15:showDataLabelsRange val="0"/>
                </c:ext>
                <c:ext xmlns:c16="http://schemas.microsoft.com/office/drawing/2014/chart" uri="{C3380CC4-5D6E-409C-BE32-E72D297353CC}">
                  <c16:uniqueId val="{00000001-DD23-4289-8135-E460B29AE8CC}"/>
                </c:ext>
              </c:extLst>
            </c:dLbl>
            <c:dLbl>
              <c:idx val="2"/>
              <c:tx>
                <c:strRef>
                  <c:f>Daten_Diagramme!$E$16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{799535EE-245C-46FA-9389-0CC2DB769126}</c15:txfldGUID>
                      <c15:f>Daten_Diagramme!$E$16</c15:f>
                      <c15:dlblFieldTableCache>
                        <c:ptCount val="1"/>
                        <c:pt idx="0">
                          <c:v>0.9</c:v>
                        </c:pt>
                      </c15:dlblFieldTableCache>
                    </c15:dlblFTEntry>
                  </c15:dlblFieldTable>
                  <c15:showDataLabelsRange val="0"/>
                </c:ext>
                <c:ext xmlns:c16="http://schemas.microsoft.com/office/drawing/2014/chart" uri="{C3380CC4-5D6E-409C-BE32-E72D297353CC}">
                  <c16:uniqueId val="{00000002-DD23-4289-8135-E460B29AE8CC}"/>
                </c:ext>
              </c:extLst>
            </c:dLbl>
            <c:dLbl>
              <c:idx val="3"/>
              <c:tx>
                <c:strRef>
                  <c:f>Daten_Diagramme!$E$17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{0DA8B01B-6DE2-4DE8-A49C-D491D923DA07}</c15:txfldGUID>
                      <c15:f>Daten_Diagramme!$E$17</c15:f>
                      <c15:dlblFieldTableCache>
                        <c:ptCount val="1"/>
                        <c:pt idx="0">
                          <c:v>0.7</c:v>
                        </c:pt>
                      </c15:dlblFieldTableCache>
                    </c15:dlblFTEntry>
                  </c15:dlblFieldTable>
                  <c15:showDataLabelsRange val="0"/>
                </c:ext>
                <c:ext xmlns:c16="http://schemas.microsoft.com/office/drawing/2014/chart" uri="{C3380CC4-5D6E-409C-BE32-E72D297353CC}">
                  <c16:uniqueId val="{00000003-DD23-4289-8135-E460B29AE8CC}"/>
                </c:ext>
              </c:extLst>
            </c:dLbl>
            <c:dLbl>
              <c:idx val="4"/>
              <c:tx>
                <c:strRef>
                  <c:f>Daten_Diagramme!$E$18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{57C02058-E56F-41CC-8C22-E151F21499A1}</c15:txfldGUID>
                      <c15:f>Daten_Diagramme!$E$18</c15:f>
                      <c15:dlblFieldTableCache>
                        <c:ptCount val="1"/>
                        <c:pt idx="0">
                          <c:v>-2.6</c:v>
                        </c:pt>
                      </c15:dlblFieldTableCache>
                    </c15:dlblFTEntry>
                  </c15:dlblFieldTable>
                  <c15:showDataLabelsRange val="0"/>
                </c:ext>
                <c:ext xmlns:c16="http://schemas.microsoft.com/office/drawing/2014/chart" uri="{C3380CC4-5D6E-409C-BE32-E72D297353CC}">
                  <c16:uniqueId val="{00000004-DD23-4289-8135-E460B29AE8CC}"/>
                </c:ext>
              </c:extLst>
            </c:dLbl>
            <c:dLbl>
              <c:idx val="5"/>
              <c:tx>
                <c:strRef>
                  <c:f>Daten_Diagramme!$E$19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{0B8E379B-BED6-4E6F-8FCE-B2763F7FA05A}</c15:txfldGUID>
                      <c15:f>Daten_Diagramme!$E$19</c15:f>
                      <c15:dlblFieldTableCache>
                        <c:ptCount val="1"/>
                        <c:pt idx="0">
                          <c:v>2.8</c:v>
                        </c:pt>
                      </c15:dlblFieldTableCache>
                    </c15:dlblFTEntry>
                  </c15:dlblFieldTable>
                  <c15:showDataLabelsRange val="0"/>
                </c:ext>
                <c:ext xmlns:c16="http://schemas.microsoft.com/office/drawing/2014/chart" uri="{C3380CC4-5D6E-409C-BE32-E72D297353CC}">
                  <c16:uniqueId val="{00000005-DD23-4289-8135-E460B29AE8CC}"/>
                </c:ext>
              </c:extLst>
            </c:dLbl>
            <c:dLbl>
              <c:idx val="6"/>
              <c:tx>
                <c:strRef>
                  <c:f>Daten_Diagramme!$E$20</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{3EDAEABC-EED6-4041-A24B-B6BC56C1549D}</c15:txfldGUID>
                      <c15:f>Daten_Diagramme!$E$20</c15:f>
                      <c15:dlblFieldTableCache>
                        <c:ptCount val="1"/>
                        <c:pt idx="0">
                          <c:v>9.8</c:v>
                        </c:pt>
                      </c15:dlblFieldTableCache>
                    </c15:dlblFTEntry>
                  </c15:dlblFieldTable>
                  <c15:showDataLabelsRange val="0"/>
                </c:ext>
                <c:ext xmlns:c16="http://schemas.microsoft.com/office/drawing/2014/chart" uri="{C3380CC4-5D6E-409C-BE32-E72D297353CC}">
                  <c16:uniqueId val="{00000006-DD23-4289-8135-E460B29AE8CC}"/>
                </c:ext>
              </c:extLst>
            </c:dLbl>
            <c:dLbl>
              <c:idx val="7"/>
              <c:tx>
                <c:strRef>
                  <c:f>Daten_Diagramme!$E$21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{8D685FA6-69D6-439D-A120-4B5ED4484D24}</c15:txfldGUID>
                      <c15:f>Daten_Diagramme!$E$21</c15:f>
                      <c15:dlblFieldTableCache>
                        <c:ptCount val="1"/>
                        <c:pt idx="0">
                          <c:v>-5.5</c:v>
                        </c:pt>
                      </c15:dlblFieldTableCache>
                    </c15:dlblFTEntry>
                  </c15:dlblFieldTable>
                  <c15:showDataLabelsRange val="0"/>
                </c:ext>
                <c:ext xmlns:c16="http://schemas.microsoft.com/office/drawing/2014/chart" uri="{C3380CC4-5D6E-409C-BE32-E72D297353CC}">
                  <c16:uniqueId val="{00000007-DD23-4289-8135-E460B29AE8CC}"/>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{82FAADFA-D2BC-459E-B749-4BC776105992}</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DD23-4289-8135-E460B29AE8CC}"/>
                </c:ext>
              </c:extLst>
            </c:dLbl>
            <c:dLbl>
              <c:idx val="9"/>
              <c:tx>
                <c:strRef>
                  <c:f>Daten_Diagramme!$E$23</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{8E5994AE-E496-4F25-AF84-C229EBD5D4FE}</c15:txfldGUID>
                      <c15:f>Daten_Diagramme!$E$23</c15:f>
                      <c15:dlblFieldTableCache>
                        <c:ptCount val="1"/>
                        <c:pt idx="0">
                          <c:v>-7.7</c:v>
                        </c:pt>
                      </c15:dlblFieldTableCache>
                    </c15:dlblFTEntry>
                  </c15:dlblFieldTable>
                  <c15:showDataLabelsRange val="0"/>
                </c:ext>
                <c:ext xmlns:c16="http://schemas.microsoft.com/office/drawing/2014/chart" uri="{C3380CC4-5D6E-409C-BE32-E72D297353CC}">
                  <c16:uniqueId val="{00000009-DD23-4289-8135-E460B29AE8CC}"/>
                </c:ext>
              </c:extLst>
            </c:dLbl>
            <c:dLbl>
              <c:idx val="10"/>
              <c:tx>
                <c:strRef>
                  <c:f>Daten_Diagramme!$E$24</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{0156773D-6917-4170-9508-1C5BFB25AF26}</c15:txfldGUID>
                      <c15:f>Daten_Diagramme!$E$24</c15:f>
                      <c15:dlblFieldTableCache>
                        <c:ptCount val="1"/>
                        <c:pt idx="0">
                          <c:v>-14.4</c:v>
                        </c:pt>
                      </c15:dlblFieldTableCache>
                    </c15:dlblFTEntry>
                  </c15:dlblFieldTable>
                  <c15:showDataLabelsRange val="0"/>
                </c:ext>
                <c:ext xmlns:c16="http://schemas.microsoft.com/office/drawing/2014/chart" uri="{C3380CC4-5D6E-409C-BE32-E72D297353CC}">
                  <c16:uniqueId val="{0000000A-DD23-4289-8135-E460B29AE8CC}"/>
                </c:ext>
              </c:extLst>
            </c:dLbl>
            <c:dLbl>
              <c:idx val="11"/>
              <c:tx>
                <c:strRef>
                  <c:f>Daten_Diagramme!$E$25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{FBA66141-C8A7-41A1-B879-B93DFF6AE1A7}</c15:txfldGUID>
                      <c15:f>Daten_Diagramme!$E$25</c15:f>
                      <c15:dlblFieldTableCache>
                        <c:ptCount val="1"/>
                        <c:pt idx="0">
                          <c:v>2.5</c:v>
                        </c:pt>
                      </c15:dlblFieldTableCache>
                    </c15:dlblFTEntry>
                  </c15:dlblFieldTable>
                  <c15:showDataLabelsRange val="0"/>
                </c:ext>
                <c:ext xmlns:c16="http://schemas.microsoft.com/office/drawing/2014/chart" uri="{C3380CC4-5D6E-409C-BE32-E72D297353CC}">
                  <c16:uniqueId val="{0000000B-DD23-4289-8135-E460B29AE8CC}"/>
                </c:ext>
              </c:extLst>
            </c:dLbl>
            <c:dLbl>
              <c:idx val="12"/>
              <c:tx>
                <c:strRef>
                  <c:f>Daten_Diagramme!$E$26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{3CA694A7-273C-461D-B9E9-BABFB310C496}</c15:txfldGUID>
                      <c15:f>Daten_Diagramme!$E$26</c15:f>
                      <c15:dlblFieldTableCache>
                        <c:ptCount val="1"/>
                        <c:pt idx="0">
                          <c:v>-4.7</c:v>
                        </c:pt>
                      </c15:dlblFieldTableCache>
                    </c15:dlblFTEntry>
                  </c15:dlblFieldTable>
                  <c15:showDataLabelsRange val="0"/>
                </c:ext>
                <c:ext xmlns:c16="http://schemas.microsoft.com/office/drawing/2014/chart" uri="{C3380CC4-5D6E-409C-BE32-E72D297353CC}">
                  <c16:uniqueId val="{0000000C-DD23-4289-8135-E460B29AE8CC}"/>
                </c:ext>
              </c:extLst>
            </c:dLbl>
            <c:dLbl>
              <c:idx val="13"/>
              <c:tx>
                <c:strRef>
                  <c:f>Daten_Diagramme!$E$27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{BC9E6B14-C92E-4CE9-A24E-DACF06D5177B}</c15:txfldGUID>
                      <c15:f>Daten_Diagramme!$E$27</c15:f>
                      <c15:dlblFieldTableCache>
                        <c:ptCount val="1"/>
                        <c:pt idx="0">
                          <c:v>2.1</c:v>
                        </c:pt>
                      </c15:dlblFieldTableCache>
                    </c15:dlblFTEntry>
                  </c15:dlblFieldTable>
                  <c15:showDataLabelsRange val="0"/>
                </c:ext>
                <c:ext xmlns:c16="http://schemas.microsoft.com/office/drawing/2014/chart" uri="{C3380CC4-5D6E-409C-BE32-E72D297353CC}">
                  <c16:uniqueId val="{0000000D-DD23-4289-8135-E460B29AE8CC}"/>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{60CE72B9-3B4A-4766-8F50-1B37D5313F54}</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DD23-4289-8135-E460B29AE8CC}"/>
                </c:ext>
              </c:extLst>
            </c:dLbl>
            <c:dLbl>
              <c:idx val="15"/>
              <c:tx>
                <c:strRef>
                  <c:f>Daten_Diagramme!$E$29</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{36AF1B36-38D2-4938-A76A-C734B469D90C}</c15:txfldGUID>
                      <c15:f>Daten_Diagramme!$E$29</c15:f>
                      <c15:dlblFieldTableCache>
                        <c:ptCount val="1"/>
                        <c:pt idx="0">
                          <c:v>25.0</c:v>
                        </c:pt>
                      </c15:dlblFieldTableCache>
                    </c15:dlblFTEntry>
                  </c15:dlblFieldTable>
                  <c15:showDataLabelsRange val="0"/>
                </c:ext>
                <c:ext xmlns:c16="http://schemas.microsoft.com/office/drawing/2014/chart" uri="{C3380CC4-5D6E-409C-BE32-E72D297353CC}">
                  <c16:uniqueId val="{0000000F-DD23-4289-8135-E460B29AE8CC}"/>
                </c:ext>
              </c:extLst>
            </c:dLbl>
            <c:dLbl>
              <c:idx val="16"/>
              <c:tx>
                <c:strRef>
                  <c:f>Daten_Diagramme!$E$30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{75C8CC93-3D0D-4C7E-91C8-A6BB2B998B24}</c15:txfldGUID>
                      <c15:f>Daten_Diagramme!$E$30</c15:f>
                      <c15:dlblFieldTableCache>
                        <c:ptCount val="1"/>
                        <c:pt idx="0">
                          <c:v>1.7</c:v>
                        </c:pt>
                      </c15:dlblFieldTableCache>
                    </c15:dlblFTEntry>
                  </c15:dlblFieldTable>
                  <c15:showDataLabelsRange val="0"/>
                </c:ext>
                <c:ext xmlns:c16="http://schemas.microsoft.com/office/drawing/2014/chart" uri="{C3380CC4-5D6E-409C-BE32-E72D297353CC}">
                  <c16:uniqueId val="{00000010-DD23-4289-8135-E460B29AE8CC}"/>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{F830212A-FE4A-420B-9FA3-842412748E42}</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DD23-4289-8135-E460B29AE8CC}"/>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{F4BCB3C1-EA2C-460F-A59C-A9D0EBE156EA}</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DD23-4289-8135-E460B29AE8CC}"/>
                </c:ext>
              </c:extLst>
            </c:dLbl>
            <c:dLbl>
              <c:idx val="19"/>
              <c:tx>
                <c:strRef>
                  <c:f>Daten_Diagramme!$E$33</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{1DD59567-899F-4262-8DEE-15EA1B26CF80}</c15:txfldGUID>
                      <c15:f>Daten_Diagramme!$E$33</c15:f>
                      <c15:dlblFieldTableCache>
                        <c:ptCount val="1"/>
                        <c:pt idx="0">
                          <c:v>-6.5</c:v>
                        </c:pt>
                      </c15:dlblFieldTableCache>
                    </c15:dlblFTEntry>
                  </c15:dlblFieldTable>
                  <c15:showDataLabelsRange val="0"/>
                </c:ext>
                <c:ext xmlns:c16="http://schemas.microsoft.com/office/drawing/2014/chart" uri="{C3380CC4-5D6E-409C-BE32-E72D297353CC}">
                  <c16:uniqueId val="{00000013-DD23-4289-8135-E460B29AE8CC}"/>
                </c:ext>
              </c:extLst>
            </c:dLbl>
            <c:dLbl>
              <c:idx val="20"/>
              <c:tx>
                <c:strRef>
                  <c:f>Daten_Diagramme!$E$34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{9182D2E0-9B19-40F0-8561-8E554A9FC841}</c15:txfldGUID>
                      <c15:f>Daten_Diagramme!$E$34</c15:f>
                      <c15:dlblFieldTableCache>
                        <c:ptCount val="1"/>
                        <c:pt idx="0">
                          <c:v>-3.6</c:v>
                        </c:pt>
                      </c15:dlblFieldTableCache>
                    </c15:dlblFTEntry>
                  </c15:dlblFieldTable>
                  <c15:showDataLabelsRange val="0"/>
                </c:ext>
                <c:ext xmlns:c16="http://schemas.microsoft.com/office/drawing/2014/chart" uri="{C3380CC4-5D6E-409C-BE32-E72D297353CC}">
                  <c16:uniqueId val="{00000014-DD23-4289-8135-E460B29AE8C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{4A97BD54-C17A-4711-A044-F643C42F9E4A}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D23-4289-8135-E460B29AE8C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{68C66E4E-3225-4F53-B4EA-2C78801FE2B2}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D23-4289-8135-E460B29AE8CC}"/>
                </c:ext>
              </c:extLst>
            </c:dLbl>
            <c:dLbl>
              <c:idx val="23"/>
              <c:tx>
                <c:strRef>
                  <c:f>Daten_Diagramme!$E$37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{08223FE7-9CBD-4FC7-AA79-E88E7BE1D7F2}</c15:txfldGUID>
                      <c15:f>Daten_Diagramme!$E$37</c15:f>
                      <c15:dlblFieldTableCache>
                        <c:ptCount val="1"/>
                        <c:pt idx="0">
                          <c:v>6.2</c:v>
                        </c:pt>
                      </c15:dlblFieldTableCache>
                    </c15:dlblFTEntry>
                  </c15:dlblFieldTable>
                  <c15:showDataLabelsRange val="0"/>
                </c:ext>
                <c:ext xmlns:c16="http://schemas.microsoft.com/office/drawing/2014/chart" uri="{C3380CC4-5D6E-409C-BE32-E72D297353CC}">
                  <c16:uniqueId val="{00000017-DD23-4289-8135-E460B29AE8CC}"/>
                </c:ext>
              </c:extLst>
            </c:dLbl>
            <c:dLbl>
              <c:idx val="24"/>
              <c:tx>
                <c:strRef>
                  <c:f>Daten_Diagramme!$E$38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{4EDFC766-1C53-465B-8BCB-6885F1B5CAD7}</c15:txfldGUID>
                      <c15:f>Daten_Diagramme!$E$38</c15:f>
                      <c15:dlblFieldTableCache>
                        <c:ptCount val="1"/>
                        <c:pt idx="0">
                          <c:v>-1.9</c:v>
                        </c:pt>
                      </c15:dlblFieldTableCache>
                    </c15:dlblFTEntry>
                  </c15:dlblFieldTable>
                  <c15:showDataLabelsRange val="0"/>
                </c:ext>
                <c:ext xmlns:c16="http://schemas.microsoft.com/office/drawing/2014/chart" uri="{C3380CC4-5D6E-409C-BE32-E72D297353CC}">
                  <c16:uniqueId val="{00000018-DD23-4289-8135-E460B29AE8CC}"/>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{23F94284-5D5C-431F-BA16-EBA199F85E62}</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DD23-4289-8135-E460B29AE8C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{CA8382C8-D6CB-46D4-ACF4-9F4D33340A7E}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D23-4289-8135-E460B29AE8C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{E983BA65-9A60-4632-A94B-A13569B5612A}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D23-4289-8135-E460B29AE8C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{A2EB36C5-DEB2-4F31-80C7-58B9D92AA5BA}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D23-4289-8135-E460B29AE8C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{B7DDFE99-3415-4512-8BCC-99CC70EABAD2}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D23-4289-8135-E460B29AE8C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{96583B92-8900-4466-95A2-2249E0E1B084}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D23-4289-8135-E460B29AE8CC}"/>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{CF839684-52A9-438E-9897-5608CC3B6A4B}</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DD23-4289-8135-E460B29AE8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-3.3381589031763603</c:v>
                </c:pt>
                <c:pt idx="1">
                  <c:v>6.2439961575408258</c:v>
                </c:pt>
                <c:pt idx="2">
                  <c:v>0.90909090909090906</c:v>
                </c:pt>
                <c:pt idx="3">
                  <c:v>0.74441687344913154</c:v>
                </c:pt>
                <c:pt idx="4">
                  <c:v>-2.5974025974025974</c:v>
                </c:pt>
                <c:pt idx="5">
                  <c:v>2.7600849256900211</c:v>
                </c:pt>
                <c:pt idx="6">
                  <c:v>9.8360655737704921</c:v>
                </c:pt>
                <c:pt idx="7">
                  <c:v>-5.4597701149425291</c:v>
                </c:pt>
                <c:pt idx="8">
                  <c:v>-2.5803054239073195</c:v>
                </c:pt>
                <c:pt idx="9">
                  <c:v>-7.7480086893555393</c:v>
                </c:pt>
                <c:pt idx="10">
                  <c:v>-14.43651040049674</c:v>
                </c:pt>
                <c:pt idx="11">
                  <c:v>2.4886877828054299</c:v>
                </c:pt>
                <c:pt idx="12">
                  <c:v>-4.6594982078853047</c:v>
                </c:pt>
                <c:pt idx="13">
                  <c:v>2.0939445387662707</c:v>
                </c:pt>
                <c:pt idx="14">
                  <c:v>1.3241220495106505</c:v>
                </c:pt>
                <c:pt idx="15">
                  <c:v>25</c:v>
                </c:pt>
                <c:pt idx="16">
                  <c:v>1.746031746031746</c:v>
                </c:pt>
                <c:pt idx="17">
                  <c:v>0.36764705882352944</c:v>
                </c:pt>
                <c:pt idx="18">
                  <c:v>-0.31269543464665417</c:v>
                </c:pt>
                <c:pt idx="19">
                  <c:v>-6.4935064935064934</c:v>
                </c:pt>
                <c:pt idx="20">
                  <c:v>-3.5635446231472723</c:v>
                </c:pt>
                <c:pt idx="21">
                  <c:v>0</c:v>
                </c:pt>
                <c:pt idx="23">
                  <c:v>6.2439961575408258</c:v>
                </c:pt>
                <c:pt idx="24">
                  <c:v>-1.8600889607763849</c:v>
                </c:pt>
                <c:pt idx="25">
                  <c:v>-4.0208302037955033</c:v>
                </c:pt>
              </c:numCache>
            </c:numRef>
          </c:val>
          <c:extLst>
            <c:ext xmlns:c16="http://schemas.microsoft.com/office/drawing/2014/chart" uri="{C3380CC4-5D6E-409C-BE32-E72D297353CC}">
              <c16:uniqueId val="{00000020-DD23-4289-8135-E460B29AE8C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{26201FF5-5C3A-4B4C-82E0-97808EC006DE}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D23-4289-8135-E460B29AE8C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{4303D808-0D12-4007-9BE7-A145BC06B95C}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D23-4289-8135-E460B29AE8C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{B96D611F-04AA-44F3-84AE-30A16B0CD22F}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D23-4289-8135-E460B29AE8C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{8A790A94-1FC7-452B-918E-7069C057CA02}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D23-4289-8135-E460B29AE8C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{FF036751-7B70-4639-8864-BD19F62CE839}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D23-4289-8135-E460B29AE8C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{896D09F1-FE05-41D6-B9E1-35111C4F0FEA}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D23-4289-8135-E460B29AE8C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{0DE439B6-73DA-4250-AB83-5086EC916353}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D23-4289-8135-E460B29AE8C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{2FC10D1F-3A2C-4657-A43F-E3D1B629DCD8}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D23-4289-8135-E460B29AE8C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{56AAF004-D33A-4F5E-8007-04BF44463F0F}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D23-4289-8135-E460B29AE8C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{97318A63-11F6-460A-A2B9-90A110B66EF7}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D23-4289-8135-E460B29AE8C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{D5BE480F-8F12-4FC3-B19D-3553BBA417EF}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D23-4289-8135-E460B29AE8C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{431E0297-45E2-4F54-A433-A6AFEAACD71C}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D23-4289-8135-E460B29AE8C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{E3F99C1E-8433-4376-A120-E3130B28EEE2}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D23-4289-8135-E460B29AE8C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{F278F1BB-9DBE-4EF1-931C-1E1CC8E53097}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D23-4289-8135-E460B29AE8C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{7D3B9C9D-0A49-4910-9B5F-0D1979FAC7FF}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D23-4289-8135-E460B29AE8C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{E8D20F23-31CF-4811-B6F8-C07491202F2E}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D23-4289-8135-E460B29AE8C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{754357CF-AC35-43BF-ACF6-8E874E5B828D}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D23-4289-8135-E460B29AE8C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{75F477C8-787F-4BF4-AB22-3302FDB97BE2}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D23-4289-8135-E460B29AE8C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{8A7A8512-BF2E-4417-8884-08CEF7F53F49}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D23-4289-8135-E460B29AE8C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{D769F57C-E10B-477E-AC76-16B7FF0FD9A3}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D23-4289-8135-E460B29AE8C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{B4177572-0A91-494E-9F69-55C106D5498C}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D23-4289-8135-E460B29AE8C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{6D6D6B8A-6F83-49BE-B1B0-EAB688145FCA}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D23-4289-8135-E460B29AE8C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{F8FBCA4E-A950-46ED-B284-C5B5C2DCA749}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D23-4289-8135-E460B29AE8C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{2796E27B-FA6E-4D32-BAD1-906A9A741FC1}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D23-4289-8135-E460B29AE8C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{8D5C2014-938C-4195-8816-84D5E1ABD551}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D23-4289-8135-E460B29AE8C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{341ED4ED-F24E-4287-9CD1-6F8D2D2D07A8}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D23-4289-8135-E460B29AE8C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{A6426482-CE11-4E24-8E83-DBD1FB48BD87}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D23-4289-8135-E460B29AE8C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{2C2D0C41-AA65-4297-A24C-D5679DB7EC16}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D23-4289-8135-E460B29AE8C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{7A9847A9-5C5D-4688-B2FD-32B6678A3C20}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D23-4289-8135-E460B29AE8C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{012A7E1E-D2C8-4500-B1DF-E614B5990111}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D23-4289-8135-E460B29AE8C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{A9E81671-717B-47D8-BAAC-5A4B95B35CD5}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D23-4289-8135-E460B29AE8C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{1AC61995-833A-416C-99E0-D070447B3DB0}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D23-4289-8135-E460B29AE8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D23-4289-8135-E460B29AE8C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D23-4289-8135-E460B29AE8C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{E420CD20-3D02-4CB0-8346-03863775CBB7}</c15:txfldGUID>
                      <c15:f>Diagramm!$I$46</c15:f>
                      <c15:dlblFieldTableCache>
                        <c:ptCount val="1"/>
                      </c15:dlblFieldTableCache>
                    </c15:dlblFTEntry>
                  </c15:dlblFieldTable>
                  <c15:showDataLabelsRange val="0"/>
                </c:ext>
                <c:ext xmlns:c16="http://schemas.microsoft.com/office/drawing/2014/chart" uri="{C3380CC4-5D6E-409C-BE32-E72D297353CC}">
                  <c16:uniqueId val="{00000000-79F0-44DB-AB09-CBF20F14527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{F1AB4A0D-0A21-4C33-AD25-23C7D0F74917}</c15:txfldGUID>
                      <c15:f>Diagramm!$I$47</c15:f>
                      <c15:dlblFieldTableCache>
                        <c:ptCount val="1"/>
                      </c15:dlblFieldTableCache>
                    </c15:dlblFTEntry>
                  </c15:dlblFieldTable>
                  <c15:showDataLabelsRange val="0"/>
                </c:ext>
                <c:ext xmlns:c16="http://schemas.microsoft.com/office/drawing/2014/chart" uri="{C3380CC4-5D6E-409C-BE32-E72D297353CC}">
                  <c16:uniqueId val="{00000001-79F0-44DB-AB09-CBF20F14527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{4A24814A-9743-4FC1-AEDF-954582E90D30}</c15:txfldGUID>
                      <c15:f>Diagramm!$I$48</c15:f>
                      <c15:dlblFieldTableCache>
                        <c:ptCount val="1"/>
                      </c15:dlblFieldTableCache>
                    </c15:dlblFTEntry>
                  </c15:dlblFieldTable>
                  <c15:showDataLabelsRange val="0"/>
                </c:ext>
                <c:ext xmlns:c16="http://schemas.microsoft.com/office/drawing/2014/chart" uri="{C3380CC4-5D6E-409C-BE32-E72D297353CC}">
                  <c16:uniqueId val="{00000002-79F0-44DB-AB09-CBF20F14527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{5F8D5118-367D-4FEC-AAEE-F5655EE7F2AB}</c15:txfldGUID>
                      <c15:f>Diagramm!$I$49</c15:f>
                      <c15:dlblFieldTableCache>
                        <c:ptCount val="1"/>
                      </c15:dlblFieldTableCache>
                    </c15:dlblFTEntry>
                  </c15:dlblFieldTable>
                  <c15:showDataLabelsRange val="0"/>
                </c:ext>
                <c:ext xmlns:c16="http://schemas.microsoft.com/office/drawing/2014/chart" uri="{C3380CC4-5D6E-409C-BE32-E72D297353CC}">
                  <c16:uniqueId val="{00000003-79F0-44DB-AB09-CBF20F14527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{B9DBF949-5D84-498A-9C9F-7DB6CFD4C44A}</c15:txfldGUID>
                      <c15:f>Diagramm!$I$50</c15:f>
                      <c15:dlblFieldTableCache>
                        <c:ptCount val="1"/>
                      </c15:dlblFieldTableCache>
                    </c15:dlblFTEntry>
                  </c15:dlblFieldTable>
                  <c15:showDataLabelsRange val="0"/>
                </c:ext>
                <c:ext xmlns:c16="http://schemas.microsoft.com/office/drawing/2014/chart" uri="{C3380CC4-5D6E-409C-BE32-E72D297353CC}">
                  <c16:uniqueId val="{00000004-79F0-44DB-AB09-CBF20F14527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{6C84E19B-0672-4DC0-BB93-0147B68410DD}</c15:txfldGUID>
                      <c15:f>Diagramm!$I$51</c15:f>
                      <c15:dlblFieldTableCache>
                        <c:ptCount val="1"/>
                      </c15:dlblFieldTableCache>
                    </c15:dlblFTEntry>
                  </c15:dlblFieldTable>
                  <c15:showDataLabelsRange val="0"/>
                </c:ext>
                <c:ext xmlns:c16="http://schemas.microsoft.com/office/drawing/2014/chart" uri="{C3380CC4-5D6E-409C-BE32-E72D297353CC}">
                  <c16:uniqueId val="{00000005-79F0-44DB-AB09-CBF20F14527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{C02DD608-CA87-4091-AE4B-A88EBBAC8CCD}</c15:txfldGUID>
                      <c15:f>Diagramm!$I$52</c15:f>
                      <c15:dlblFieldTableCache>
                        <c:ptCount val="1"/>
                      </c15:dlblFieldTableCache>
                    </c15:dlblFTEntry>
                  </c15:dlblFieldTable>
                  <c15:showDataLabelsRange val="0"/>
                </c:ext>
                <c:ext xmlns:c16="http://schemas.microsoft.com/office/drawing/2014/chart" uri="{C3380CC4-5D6E-409C-BE32-E72D297353CC}">
                  <c16:uniqueId val="{00000006-79F0-44DB-AB09-CBF20F14527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{83A6A5BC-5946-4783-AC56-C9AAE2DAB389}</c15:txfldGUID>
                      <c15:f>Diagramm!$I$53</c15:f>
                      <c15:dlblFieldTableCache>
                        <c:ptCount val="1"/>
                      </c15:dlblFieldTableCache>
                    </c15:dlblFTEntry>
                  </c15:dlblFieldTable>
                  <c15:showDataLabelsRange val="0"/>
                </c:ext>
                <c:ext xmlns:c16="http://schemas.microsoft.com/office/drawing/2014/chart" uri="{C3380CC4-5D6E-409C-BE32-E72D297353CC}">
                  <c16:uniqueId val="{00000007-79F0-44DB-AB09-CBF20F14527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{F495D725-E9E0-401F-A1F1-1345F6561D56}</c15:txfldGUID>
                      <c15:f>Diagramm!$I$54</c15:f>
                      <c15:dlblFieldTableCache>
                        <c:ptCount val="1"/>
                      </c15:dlblFieldTableCache>
                    </c15:dlblFTEntry>
                  </c15:dlblFieldTable>
                  <c15:showDataLabelsRange val="0"/>
                </c:ext>
                <c:ext xmlns:c16="http://schemas.microsoft.com/office/drawing/2014/chart" uri="{C3380CC4-5D6E-409C-BE32-E72D297353CC}">
                  <c16:uniqueId val="{00000008-79F0-44DB-AB09-CBF20F14527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{AE229856-7358-4F1A-B970-E0B08873D9B6}</c15:txfldGUID>
                      <c15:f>Diagramm!$I$55</c15:f>
                      <c15:dlblFieldTableCache>
                        <c:ptCount val="1"/>
                      </c15:dlblFieldTableCache>
                    </c15:dlblFTEntry>
                  </c15:dlblFieldTable>
                  <c15:showDataLabelsRange val="0"/>
                </c:ext>
                <c:ext xmlns:c16="http://schemas.microsoft.com/office/drawing/2014/chart" uri="{C3380CC4-5D6E-409C-BE32-E72D297353CC}">
                  <c16:uniqueId val="{00000009-79F0-44DB-AB09-CBF20F14527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{DDBDE38B-50BE-4311-83DA-89F19D1A5BA0}</c15:txfldGUID>
                      <c15:f>Diagramm!$I$56</c15:f>
                      <c15:dlblFieldTableCache>
                        <c:ptCount val="1"/>
                      </c15:dlblFieldTableCache>
                    </c15:dlblFTEntry>
                  </c15:dlblFieldTable>
                  <c15:showDataLabelsRange val="0"/>
                </c:ext>
                <c:ext xmlns:c16="http://schemas.microsoft.com/office/drawing/2014/chart" uri="{C3380CC4-5D6E-409C-BE32-E72D297353CC}">
                  <c16:uniqueId val="{0000000A-79F0-44DB-AB09-CBF20F14527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{75261AE3-34C1-499C-928A-6E2ACDA177AD}</c15:txfldGUID>
                      <c15:f>Diagramm!$I$57</c15:f>
                      <c15:dlblFieldTableCache>
                        <c:ptCount val="1"/>
                      </c15:dlblFieldTableCache>
                    </c15:dlblFTEntry>
                  </c15:dlblFieldTable>
                  <c15:showDataLabelsRange val="0"/>
                </c:ext>
                <c:ext xmlns:c16="http://schemas.microsoft.com/office/drawing/2014/chart" uri="{C3380CC4-5D6E-409C-BE32-E72D297353CC}">
                  <c16:uniqueId val="{0000000B-79F0-44DB-AB09-CBF20F14527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{B6865F4A-2E7A-4C2E-BE2E-A005616557B4}</c15:txfldGUID>
                      <c15:f>Diagramm!$I$58</c15:f>
                      <c15:dlblFieldTableCache>
                        <c:ptCount val="1"/>
                      </c15:dlblFieldTableCache>
                    </c15:dlblFTEntry>
                  </c15:dlblFieldTable>
                  <c15:showDataLabelsRange val="0"/>
                </c:ext>
                <c:ext xmlns:c16="http://schemas.microsoft.com/office/drawing/2014/chart" uri="{C3380CC4-5D6E-409C-BE32-E72D297353CC}">
                  <c16:uniqueId val="{0000000C-79F0-44DB-AB09-CBF20F14527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{C8BF3AF8-BC03-4DE4-9A31-1D3891BC0E21}</c15:txfldGUID>
                      <c15:f>Diagramm!$I$59</c15:f>
                      <c15:dlblFieldTableCache>
                        <c:ptCount val="1"/>
                      </c15:dlblFieldTableCache>
                    </c15:dlblFTEntry>
                  </c15:dlblFieldTable>
                  <c15:showDataLabelsRange val="0"/>
                </c:ext>
                <c:ext xmlns:c16="http://schemas.microsoft.com/office/drawing/2014/chart" uri="{C3380CC4-5D6E-409C-BE32-E72D297353CC}">
                  <c16:uniqueId val="{0000000D-79F0-44DB-AB09-CBF20F14527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{C9C68168-A429-460E-ADEB-4B38B009693B}</c15:txfldGUID>
                      <c15:f>Diagramm!$I$60</c15:f>
                      <c15:dlblFieldTableCache>
                        <c:ptCount val="1"/>
                      </c15:dlblFieldTableCache>
                    </c15:dlblFTEntry>
                  </c15:dlblFieldTable>
                  <c15:showDataLabelsRange val="0"/>
                </c:ext>
                <c:ext xmlns:c16="http://schemas.microsoft.com/office/drawing/2014/chart" uri="{C3380CC4-5D6E-409C-BE32-E72D297353CC}">
                  <c16:uniqueId val="{0000000E-79F0-44DB-AB09-CBF20F14527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{F81C7714-8077-4428-A9B5-BAD09F6C4579}</c15:txfldGUID>
                      <c15:f>Diagramm!$I$61</c15:f>
                      <c15:dlblFieldTableCache>
                        <c:ptCount val="1"/>
                      </c15:dlblFieldTableCache>
                    </c15:dlblFTEntry>
                  </c15:dlblFieldTable>
                  <c15:showDataLabelsRange val="0"/>
                </c:ext>
                <c:ext xmlns:c16="http://schemas.microsoft.com/office/drawing/2014/chart" uri="{C3380CC4-5D6E-409C-BE32-E72D297353CC}">
                  <c16:uniqueId val="{0000000F-79F0-44DB-AB09-CBF20F14527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{847A5DBD-FF64-45E0-BF20-605ABCFB96B1}</c15:txfldGUID>
                      <c15:f>Diagramm!$I$62</c15:f>
                      <c15:dlblFieldTableCache>
                        <c:ptCount val="1"/>
                      </c15:dlblFieldTableCache>
                    </c15:dlblFTEntry>
                  </c15:dlblFieldTable>
                  <c15:showDataLabelsRange val="0"/>
                </c:ext>
                <c:ext xmlns:c16="http://schemas.microsoft.com/office/drawing/2014/chart" uri="{C3380CC4-5D6E-409C-BE32-E72D297353CC}">
                  <c16:uniqueId val="{00000010-79F0-44DB-AB09-CBF20F14527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{1E4EA75C-D64B-4743-9E7F-827DD24BB618}</c15:txfldGUID>
                      <c15:f>Diagramm!$I$63</c15:f>
                      <c15:dlblFieldTableCache>
                        <c:ptCount val="1"/>
                      </c15:dlblFieldTableCache>
                    </c15:dlblFTEntry>
                  </c15:dlblFieldTable>
                  <c15:showDataLabelsRange val="0"/>
                </c:ext>
                <c:ext xmlns:c16="http://schemas.microsoft.com/office/drawing/2014/chart" uri="{C3380CC4-5D6E-409C-BE32-E72D297353CC}">
                  <c16:uniqueId val="{00000011-79F0-44DB-AB09-CBF20F14527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{2F9F9D79-2B8E-4455-A49E-913E0FA24299}</c15:txfldGUID>
                      <c15:f>Diagramm!$I$64</c15:f>
                      <c15:dlblFieldTableCache>
                        <c:ptCount val="1"/>
                      </c15:dlblFieldTableCache>
                    </c15:dlblFTEntry>
                  </c15:dlblFieldTable>
                  <c15:showDataLabelsRange val="0"/>
                </c:ext>
                <c:ext xmlns:c16="http://schemas.microsoft.com/office/drawing/2014/chart" uri="{C3380CC4-5D6E-409C-BE32-E72D297353CC}">
                  <c16:uniqueId val="{00000012-79F0-44DB-AB09-CBF20F14527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{A4B99508-17A0-47EA-A1CC-37A961965D53}</c15:txfldGUID>
                      <c15:f>Diagramm!$I$65</c15:f>
                      <c15:dlblFieldTableCache>
                        <c:ptCount val="1"/>
                      </c15:dlblFieldTableCache>
                    </c15:dlblFTEntry>
                  </c15:dlblFieldTable>
                  <c15:showDataLabelsRange val="0"/>
                </c:ext>
                <c:ext xmlns:c16="http://schemas.microsoft.com/office/drawing/2014/chart" uri="{C3380CC4-5D6E-409C-BE32-E72D297353CC}">
                  <c16:uniqueId val="{00000013-79F0-44DB-AB09-CBF20F14527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{DD919B3A-F819-4AD6-BFCD-76162D2694DC}</c15:txfldGUID>
                      <c15:f>Diagramm!$I$66</c15:f>
                      <c15:dlblFieldTableCache>
                        <c:ptCount val="1"/>
                      </c15:dlblFieldTableCache>
                    </c15:dlblFTEntry>
                  </c15:dlblFieldTable>
                  <c15:showDataLabelsRange val="0"/>
                </c:ext>
                <c:ext xmlns:c16="http://schemas.microsoft.com/office/drawing/2014/chart" uri="{C3380CC4-5D6E-409C-BE32-E72D297353CC}">
                  <c16:uniqueId val="{00000014-79F0-44DB-AB09-CBF20F14527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{3B3FFA44-009B-401D-B8B4-88C256940606}</c15:txfldGUID>
                      <c15:f>Diagramm!$I$67</c15:f>
                      <c15:dlblFieldTableCache>
                        <c:ptCount val="1"/>
                      </c15:dlblFieldTableCache>
                    </c15:dlblFTEntry>
                  </c15:dlblFieldTable>
                  <c15:showDataLabelsRange val="0"/>
                </c:ext>
                <c:ext xmlns:c16="http://schemas.microsoft.com/office/drawing/2014/chart" uri="{C3380CC4-5D6E-409C-BE32-E72D297353CC}">
                  <c16:uniqueId val="{00000015-79F0-44DB-AB09-CBF20F14527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9F0-44DB-AB09-CBF20F14527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{6724A23A-EE05-4EB9-8B51-E700EF827EF6}</c15:txfldGUID>
                      <c15:f>Diagramm!$K$46</c15:f>
                      <c15:dlblFieldTableCache>
                        <c:ptCount val="1"/>
                      </c15:dlblFieldTableCache>
                    </c15:dlblFTEntry>
                  </c15:dlblFieldTable>
                  <c15:showDataLabelsRange val="0"/>
                </c:ext>
                <c:ext xmlns:c16="http://schemas.microsoft.com/office/drawing/2014/chart" uri="{C3380CC4-5D6E-409C-BE32-E72D297353CC}">
                  <c16:uniqueId val="{00000017-79F0-44DB-AB09-CBF20F14527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{3924FD99-58F1-412B-978E-5EAB2551FEFE}</c15:txfldGUID>
                      <c15:f>Diagramm!$K$47</c15:f>
                      <c15:dlblFieldTableCache>
                        <c:ptCount val="1"/>
                      </c15:dlblFieldTableCache>
                    </c15:dlblFTEntry>
                  </c15:dlblFieldTable>
                  <c15:showDataLabelsRange val="0"/>
                </c:ext>
                <c:ext xmlns:c16="http://schemas.microsoft.com/office/drawing/2014/chart" uri="{C3380CC4-5D6E-409C-BE32-E72D297353CC}">
                  <c16:uniqueId val="{00000018-79F0-44DB-AB09-CBF20F14527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{3AA72B87-4071-44E9-87AB-35BE2893949A}</c15:txfldGUID>
                      <c15:f>Diagramm!$K$48</c15:f>
                      <c15:dlblFieldTableCache>
                        <c:ptCount val="1"/>
                      </c15:dlblFieldTableCache>
                    </c15:dlblFTEntry>
                  </c15:dlblFieldTable>
                  <c15:showDataLabelsRange val="0"/>
                </c:ext>
                <c:ext xmlns:c16="http://schemas.microsoft.com/office/drawing/2014/chart" uri="{C3380CC4-5D6E-409C-BE32-E72D297353CC}">
                  <c16:uniqueId val="{00000019-79F0-44DB-AB09-CBF20F14527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{F5A789CB-1459-4536-8F20-6A617BBD84DE}</c15:txfldGUID>
                      <c15:f>Diagramm!$K$49</c15:f>
                      <c15:dlblFieldTableCache>
                        <c:ptCount val="1"/>
                      </c15:dlblFieldTableCache>
                    </c15:dlblFTEntry>
                  </c15:dlblFieldTable>
                  <c15:showDataLabelsRange val="0"/>
                </c:ext>
                <c:ext xmlns:c16="http://schemas.microsoft.com/office/drawing/2014/chart" uri="{C3380CC4-5D6E-409C-BE32-E72D297353CC}">
                  <c16:uniqueId val="{0000001A-79F0-44DB-AB09-CBF20F14527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{2D93F49B-7E8C-45AD-A42D-525AF7CE64CA}</c15:txfldGUID>
                      <c15:f>Diagramm!$K$50</c15:f>
                      <c15:dlblFieldTableCache>
                        <c:ptCount val="1"/>
                      </c15:dlblFieldTableCache>
                    </c15:dlblFTEntry>
                  </c15:dlblFieldTable>
                  <c15:showDataLabelsRange val="0"/>
                </c:ext>
                <c:ext xmlns:c16="http://schemas.microsoft.com/office/drawing/2014/chart" uri="{C3380CC4-5D6E-409C-BE32-E72D297353CC}">
                  <c16:uniqueId val="{0000001B-79F0-44DB-AB09-CBF20F14527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{1749E0A3-E4F6-4207-AA7C-DC5B4B476F5F}</c15:txfldGUID>
                      <c15:f>Diagramm!$K$51</c15:f>
                      <c15:dlblFieldTableCache>
                        <c:ptCount val="1"/>
                      </c15:dlblFieldTableCache>
                    </c15:dlblFTEntry>
                  </c15:dlblFieldTable>
                  <c15:showDataLabelsRange val="0"/>
                </c:ext>
                <c:ext xmlns:c16="http://schemas.microsoft.com/office/drawing/2014/chart" uri="{C3380CC4-5D6E-409C-BE32-E72D297353CC}">
                  <c16:uniqueId val="{0000001C-79F0-44DB-AB09-CBF20F14527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{AE6F3EE8-E7C8-4FD0-8C64-5617387AF575}</c15:txfldGUID>
                      <c15:f>Diagramm!$K$52</c15:f>
                      <c15:dlblFieldTableCache>
                        <c:ptCount val="1"/>
                      </c15:dlblFieldTableCache>
                    </c15:dlblFTEntry>
                  </c15:dlblFieldTable>
                  <c15:showDataLabelsRange val="0"/>
                </c:ext>
                <c:ext xmlns:c16="http://schemas.microsoft.com/office/drawing/2014/chart" uri="{C3380CC4-5D6E-409C-BE32-E72D297353CC}">
                  <c16:uniqueId val="{0000001D-79F0-44DB-AB09-CBF20F14527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{517C3358-28B8-4CBC-B9F8-38CD03CEE23B}</c15:txfldGUID>
                      <c15:f>Diagramm!$K$53</c15:f>
                      <c15:dlblFieldTableCache>
                        <c:ptCount val="1"/>
                      </c15:dlblFieldTableCache>
                    </c15:dlblFTEntry>
                  </c15:dlblFieldTable>
                  <c15:showDataLabelsRange val="0"/>
                </c:ext>
                <c:ext xmlns:c16="http://schemas.microsoft.com/office/drawing/2014/chart" uri="{C3380CC4-5D6E-409C-BE32-E72D297353CC}">
                  <c16:uniqueId val="{0000001E-79F0-44DB-AB09-CBF20F14527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{B136BA98-E23A-4E05-BECA-870360E06A3C}</c15:txfldGUID>
                      <c15:f>Diagramm!$K$54</c15:f>
                      <c15:dlblFieldTableCache>
                        <c:ptCount val="1"/>
                      </c15:dlblFieldTableCache>
                    </c15:dlblFTEntry>
                  </c15:dlblFieldTable>
                  <c15:showDataLabelsRange val="0"/>
                </c:ext>
                <c:ext xmlns:c16="http://schemas.microsoft.com/office/drawing/2014/chart" uri="{C3380CC4-5D6E-409C-BE32-E72D297353CC}">
                  <c16:uniqueId val="{0000001F-79F0-44DB-AB09-CBF20F14527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{B3A5BDF2-BAAE-4255-9CF9-86A295DAE8B7}</c15:txfldGUID>
                      <c15:f>Diagramm!$K$55</c15:f>
                      <c15:dlblFieldTableCache>
                        <c:ptCount val="1"/>
                      </c15:dlblFieldTableCache>
                    </c15:dlblFTEntry>
                  </c15:dlblFieldTable>
                  <c15:showDataLabelsRange val="0"/>
                </c:ext>
                <c:ext xmlns:c16="http://schemas.microsoft.com/office/drawing/2014/chart" uri="{C3380CC4-5D6E-409C-BE32-E72D297353CC}">
                  <c16:uniqueId val="{00000020-79F0-44DB-AB09-CBF20F14527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{9D1B8450-2AC0-41E6-9D3A-13CA3A7063C9}</c15:txfldGUID>
                      <c15:f>Diagramm!$K$56</c15:f>
                      <c15:dlblFieldTableCache>
                        <c:ptCount val="1"/>
                      </c15:dlblFieldTableCache>
                    </c15:dlblFTEntry>
                  </c15:dlblFieldTable>
                  <c15:showDataLabelsRange val="0"/>
                </c:ext>
                <c:ext xmlns:c16="http://schemas.microsoft.com/office/drawing/2014/chart" uri="{C3380CC4-5D6E-409C-BE32-E72D297353CC}">
                  <c16:uniqueId val="{00000021-79F0-44DB-AB09-CBF20F14527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{51B5DFC6-817A-48FE-95FD-66B12B98AB0C}</c15:txfldGUID>
                      <c15:f>Diagramm!$K$57</c15:f>
                      <c15:dlblFieldTableCache>
                        <c:ptCount val="1"/>
                      </c15:dlblFieldTableCache>
                    </c15:dlblFTEntry>
                  </c15:dlblFieldTable>
                  <c15:showDataLabelsRange val="0"/>
                </c:ext>
                <c:ext xmlns:c16="http://schemas.microsoft.com/office/drawing/2014/chart" uri="{C3380CC4-5D6E-409C-BE32-E72D297353CC}">
                  <c16:uniqueId val="{00000022-79F0-44DB-AB09-CBF20F14527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{6C1F4E7B-6525-4126-AC80-05134E8C9464}</c15:txfldGUID>
                      <c15:f>Diagramm!$K$58</c15:f>
                      <c15:dlblFieldTableCache>
                        <c:ptCount val="1"/>
                      </c15:dlblFieldTableCache>
                    </c15:dlblFTEntry>
                  </c15:dlblFieldTable>
                  <c15:showDataLabelsRange val="0"/>
                </c:ext>
                <c:ext xmlns:c16="http://schemas.microsoft.com/office/drawing/2014/chart" uri="{C3380CC4-5D6E-409C-BE32-E72D297353CC}">
                  <c16:uniqueId val="{00000023-79F0-44DB-AB09-CBF20F14527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{18E55CB4-2552-4D68-AA8B-AFC1CE4A0BB3}</c15:txfldGUID>
                      <c15:f>Diagramm!$K$59</c15:f>
                      <c15:dlblFieldTableCache>
                        <c:ptCount val="1"/>
                      </c15:dlblFieldTableCache>
                    </c15:dlblFTEntry>
                  </c15:dlblFieldTable>
                  <c15:showDataLabelsRange val="0"/>
                </c:ext>
                <c:ext xmlns:c16="http://schemas.microsoft.com/office/drawing/2014/chart" uri="{C3380CC4-5D6E-409C-BE32-E72D297353CC}">
                  <c16:uniqueId val="{00000024-79F0-44DB-AB09-CBF20F14527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{F1A65189-4795-43E1-9389-FEA5EB118E42}</c15:txfldGUID>
                      <c15:f>Diagramm!$K$60</c15:f>
                      <c15:dlblFieldTableCache>
                        <c:ptCount val="1"/>
                      </c15:dlblFieldTableCache>
                    </c15:dlblFTEntry>
                  </c15:dlblFieldTable>
                  <c15:showDataLabelsRange val="0"/>
                </c:ext>
                <c:ext xmlns:c16="http://schemas.microsoft.com/office/drawing/2014/chart" uri="{C3380CC4-5D6E-409C-BE32-E72D297353CC}">
                  <c16:uniqueId val="{00000025-79F0-44DB-AB09-CBF20F14527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{8F0D31B2-09CB-4A3E-8921-81857FE2A4A8}</c15:txfldGUID>
                      <c15:f>Diagramm!$K$61</c15:f>
                      <c15:dlblFieldTableCache>
                        <c:ptCount val="1"/>
                      </c15:dlblFieldTableCache>
                    </c15:dlblFTEntry>
                  </c15:dlblFieldTable>
                  <c15:showDataLabelsRange val="0"/>
                </c:ext>
                <c:ext xmlns:c16="http://schemas.microsoft.com/office/drawing/2014/chart" uri="{C3380CC4-5D6E-409C-BE32-E72D297353CC}">
                  <c16:uniqueId val="{00000026-79F0-44DB-AB09-CBF20F14527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{68A35F08-8969-417A-AF02-CC5452BA98C8}</c15:txfldGUID>
                      <c15:f>Diagramm!$K$62</c15:f>
                      <c15:dlblFieldTableCache>
                        <c:ptCount val="1"/>
                      </c15:dlblFieldTableCache>
                    </c15:dlblFTEntry>
                  </c15:dlblFieldTable>
                  <c15:showDataLabelsRange val="0"/>
                </c:ext>
                <c:ext xmlns:c16="http://schemas.microsoft.com/office/drawing/2014/chart" uri="{C3380CC4-5D6E-409C-BE32-E72D297353CC}">
                  <c16:uniqueId val="{00000027-79F0-44DB-AB09-CBF20F14527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{2948C1F9-8B0B-4AB2-9CF3-96393A9423F4}</c15:txfldGUID>
                      <c15:f>Diagramm!$K$63</c15:f>
                      <c15:dlblFieldTableCache>
                        <c:ptCount val="1"/>
                      </c15:dlblFieldTableCache>
                    </c15:dlblFTEntry>
                  </c15:dlblFieldTable>
                  <c15:showDataLabelsRange val="0"/>
                </c:ext>
                <c:ext xmlns:c16="http://schemas.microsoft.com/office/drawing/2014/chart" uri="{C3380CC4-5D6E-409C-BE32-E72D297353CC}">
                  <c16:uniqueId val="{00000028-79F0-44DB-AB09-CBF20F14527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{6B316BFF-C948-493F-9A46-8D99EE6DBC4F}</c15:txfldGUID>
                      <c15:f>Diagramm!$K$64</c15:f>
                      <c15:dlblFieldTableCache>
                        <c:ptCount val="1"/>
                      </c15:dlblFieldTableCache>
                    </c15:dlblFTEntry>
                  </c15:dlblFieldTable>
                  <c15:showDataLabelsRange val="0"/>
                </c:ext>
                <c:ext xmlns:c16="http://schemas.microsoft.com/office/drawing/2014/chart" uri="{C3380CC4-5D6E-409C-BE32-E72D297353CC}">
                  <c16:uniqueId val="{00000029-79F0-44DB-AB09-CBF20F14527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{801920E6-DDA5-40E0-B059-0679DB01F83B}</c15:txfldGUID>
                      <c15:f>Diagramm!$K$65</c15:f>
                      <c15:dlblFieldTableCache>
                        <c:ptCount val="1"/>
                      </c15:dlblFieldTableCache>
                    </c15:dlblFTEntry>
                  </c15:dlblFieldTable>
                  <c15:showDataLabelsRange val="0"/>
                </c:ext>
                <c:ext xmlns:c16="http://schemas.microsoft.com/office/drawing/2014/chart" uri="{C3380CC4-5D6E-409C-BE32-E72D297353CC}">
                  <c16:uniqueId val="{0000002A-79F0-44DB-AB09-CBF20F14527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{56299507-138C-4B21-A6EA-BA7C3C96C7B7}</c15:txfldGUID>
                      <c15:f>Diagramm!$K$66</c15:f>
                      <c15:dlblFieldTableCache>
                        <c:ptCount val="1"/>
                      </c15:dlblFieldTableCache>
                    </c15:dlblFTEntry>
                  </c15:dlblFieldTable>
                  <c15:showDataLabelsRange val="0"/>
                </c:ext>
                <c:ext xmlns:c16="http://schemas.microsoft.com/office/drawing/2014/chart" uri="{C3380CC4-5D6E-409C-BE32-E72D297353CC}">
                  <c16:uniqueId val="{0000002B-79F0-44DB-AB09-CBF20F14527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{44CF47C8-EEC2-478B-9644-FD5E7CBCD4A0}</c15:txfldGUID>
                      <c15:f>Diagramm!$K$67</c15:f>
                      <c15:dlblFieldTableCache>
                        <c:ptCount val="1"/>
                      </c15:dlblFieldTableCache>
                    </c15:dlblFTEntry>
                  </c15:dlblFieldTable>
                  <c15:showDataLabelsRange val="0"/>
                </c:ext>
                <c:ext xmlns:c16="http://schemas.microsoft.com/office/drawing/2014/chart" uri="{C3380CC4-5D6E-409C-BE32-E72D297353CC}">
                  <c16:uniqueId val="{0000002C-79F0-44DB-AB09-CBF20F14527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9F0-44DB-AB09-CBF20F14527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{4EBC571A-8F29-4722-A26E-65EEC3F29928}</c15:txfldGUID>
                      <c15:f>Diagramm!$J$46</c15:f>
                      <c15:dlblFieldTableCache>
                        <c:ptCount val="1"/>
                      </c15:dlblFieldTableCache>
                    </c15:dlblFTEntry>
                  </c15:dlblFieldTable>
                  <c15:showDataLabelsRange val="0"/>
                </c:ext>
                <c:ext xmlns:c16="http://schemas.microsoft.com/office/drawing/2014/chart" uri="{C3380CC4-5D6E-409C-BE32-E72D297353CC}">
                  <c16:uniqueId val="{0000002E-79F0-44DB-AB09-CBF20F14527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{3E5E2FD6-7857-44EE-A8B7-19658A81C653}</c15:txfldGUID>
                      <c15:f>Diagramm!$J$47</c15:f>
                      <c15:dlblFieldTableCache>
                        <c:ptCount val="1"/>
                      </c15:dlblFieldTableCache>
                    </c15:dlblFTEntry>
                  </c15:dlblFieldTable>
                  <c15:showDataLabelsRange val="0"/>
                </c:ext>
                <c:ext xmlns:c16="http://schemas.microsoft.com/office/drawing/2014/chart" uri="{C3380CC4-5D6E-409C-BE32-E72D297353CC}">
                  <c16:uniqueId val="{0000002F-79F0-44DB-AB09-CBF20F14527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{BBA59074-EA29-4604-B89B-3A9213FC5DC2}</c15:txfldGUID>
                      <c15:f>Diagramm!$J$48</c15:f>
                      <c15:dlblFieldTableCache>
                        <c:ptCount val="1"/>
                      </c15:dlblFieldTableCache>
                    </c15:dlblFTEntry>
                  </c15:dlblFieldTable>
                  <c15:showDataLabelsRange val="0"/>
                </c:ext>
                <c:ext xmlns:c16="http://schemas.microsoft.com/office/drawing/2014/chart" uri="{C3380CC4-5D6E-409C-BE32-E72D297353CC}">
                  <c16:uniqueId val="{00000030-79F0-44DB-AB09-CBF20F14527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{3CB95418-E81F-48E1-882E-84C5DF1751D4}</c15:txfldGUID>
                      <c15:f>Diagramm!$J$49</c15:f>
                      <c15:dlblFieldTableCache>
                        <c:ptCount val="1"/>
                      </c15:dlblFieldTableCache>
                    </c15:dlblFTEntry>
                  </c15:dlblFieldTable>
                  <c15:showDataLabelsRange val="0"/>
                </c:ext>
                <c:ext xmlns:c16="http://schemas.microsoft.com/office/drawing/2014/chart" uri="{C3380CC4-5D6E-409C-BE32-E72D297353CC}">
                  <c16:uniqueId val="{00000031-79F0-44DB-AB09-CBF20F14527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{8F98C1CB-FC05-4DF3-AA39-59F075D055ED}</c15:txfldGUID>
                      <c15:f>Diagramm!$J$50</c15:f>
                      <c15:dlblFieldTableCache>
                        <c:ptCount val="1"/>
                      </c15:dlblFieldTableCache>
                    </c15:dlblFTEntry>
                  </c15:dlblFieldTable>
                  <c15:showDataLabelsRange val="0"/>
                </c:ext>
                <c:ext xmlns:c16="http://schemas.microsoft.com/office/drawing/2014/chart" uri="{C3380CC4-5D6E-409C-BE32-E72D297353CC}">
                  <c16:uniqueId val="{00000032-79F0-44DB-AB09-CBF20F14527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{4089B99B-7213-4FE7-8D2D-9F49A545DCD8}</c15:txfldGUID>
                      <c15:f>Diagramm!$J$51</c15:f>
                      <c15:dlblFieldTableCache>
                        <c:ptCount val="1"/>
                      </c15:dlblFieldTableCache>
                    </c15:dlblFTEntry>
                  </c15:dlblFieldTable>
                  <c15:showDataLabelsRange val="0"/>
                </c:ext>
                <c:ext xmlns:c16="http://schemas.microsoft.com/office/drawing/2014/chart" uri="{C3380CC4-5D6E-409C-BE32-E72D297353CC}">
                  <c16:uniqueId val="{00000033-79F0-44DB-AB09-CBF20F14527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{617B8B66-6BCD-4177-B5D6-35325E30134F}</c15:txfldGUID>
                      <c15:f>Diagramm!$J$52</c15:f>
                      <c15:dlblFieldTableCache>
                        <c:ptCount val="1"/>
                      </c15:dlblFieldTableCache>
                    </c15:dlblFTEntry>
                  </c15:dlblFieldTable>
                  <c15:showDataLabelsRange val="0"/>
                </c:ext>
                <c:ext xmlns:c16="http://schemas.microsoft.com/office/drawing/2014/chart" uri="{C3380CC4-5D6E-409C-BE32-E72D297353CC}">
                  <c16:uniqueId val="{00000034-79F0-44DB-AB09-CBF20F14527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{34123C2C-4DEE-4149-AE10-2A833BFB2555}</c15:txfldGUID>
                      <c15:f>Diagramm!$J$53</c15:f>
                      <c15:dlblFieldTableCache>
                        <c:ptCount val="1"/>
                      </c15:dlblFieldTableCache>
                    </c15:dlblFTEntry>
                  </c15:dlblFieldTable>
                  <c15:showDataLabelsRange val="0"/>
                </c:ext>
                <c:ext xmlns:c16="http://schemas.microsoft.com/office/drawing/2014/chart" uri="{C3380CC4-5D6E-409C-BE32-E72D297353CC}">
                  <c16:uniqueId val="{00000035-79F0-44DB-AB09-CBF20F14527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{DCB0AC7D-0F80-4125-9230-FC42987382A9}</c15:txfldGUID>
                      <c15:f>Diagramm!$J$54</c15:f>
                      <c15:dlblFieldTableCache>
                        <c:ptCount val="1"/>
                      </c15:dlblFieldTableCache>
                    </c15:dlblFTEntry>
                  </c15:dlblFieldTable>
                  <c15:showDataLabelsRange val="0"/>
                </c:ext>
                <c:ext xmlns:c16="http://schemas.microsoft.com/office/drawing/2014/chart" uri="{C3380CC4-5D6E-409C-BE32-E72D297353CC}">
                  <c16:uniqueId val="{00000036-79F0-44DB-AB09-CBF20F14527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{ED0704AE-3DD0-4905-9EE9-0D36D90191D4}</c15:txfldGUID>
                      <c15:f>Diagramm!$J$55</c15:f>
                      <c15:dlblFieldTableCache>
                        <c:ptCount val="1"/>
                      </c15:dlblFieldTableCache>
                    </c15:dlblFTEntry>
                  </c15:dlblFieldTable>
                  <c15:showDataLabelsRange val="0"/>
                </c:ext>
                <c:ext xmlns:c16="http://schemas.microsoft.com/office/drawing/2014/chart" uri="{C3380CC4-5D6E-409C-BE32-E72D297353CC}">
                  <c16:uniqueId val="{00000037-79F0-44DB-AB09-CBF20F14527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{9599CFBB-D1C8-42E9-84FE-6AA83D424A23}</c15:txfldGUID>
                      <c15:f>Diagramm!$J$56</c15:f>
                      <c15:dlblFieldTableCache>
                        <c:ptCount val="1"/>
                      </c15:dlblFieldTableCache>
                    </c15:dlblFTEntry>
                  </c15:dlblFieldTable>
                  <c15:showDataLabelsRange val="0"/>
                </c:ext>
                <c:ext xmlns:c16="http://schemas.microsoft.com/office/drawing/2014/chart" uri="{C3380CC4-5D6E-409C-BE32-E72D297353CC}">
                  <c16:uniqueId val="{00000038-79F0-44DB-AB09-CBF20F14527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{0E709F9A-630B-48F0-8C76-B86A15CAA277}</c15:txfldGUID>
                      <c15:f>Diagramm!$J$57</c15:f>
                      <c15:dlblFieldTableCache>
                        <c:ptCount val="1"/>
                      </c15:dlblFieldTableCache>
                    </c15:dlblFTEntry>
                  </c15:dlblFieldTable>
                  <c15:showDataLabelsRange val="0"/>
                </c:ext>
                <c:ext xmlns:c16="http://schemas.microsoft.com/office/drawing/2014/chart" uri="{C3380CC4-5D6E-409C-BE32-E72D297353CC}">
                  <c16:uniqueId val="{00000039-79F0-44DB-AB09-CBF20F14527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{BDB404A1-B907-4F69-88BD-011930D25A89}</c15:txfldGUID>
                      <c15:f>Diagramm!$J$58</c15:f>
                      <c15:dlblFieldTableCache>
                        <c:ptCount val="1"/>
                      </c15:dlblFieldTableCache>
                    </c15:dlblFTEntry>
                  </c15:dlblFieldTable>
                  <c15:showDataLabelsRange val="0"/>
                </c:ext>
                <c:ext xmlns:c16="http://schemas.microsoft.com/office/drawing/2014/chart" uri="{C3380CC4-5D6E-409C-BE32-E72D297353CC}">
                  <c16:uniqueId val="{0000003A-79F0-44DB-AB09-CBF20F14527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{F93892D9-884E-45ED-AC5C-E0288878BF18}</c15:txfldGUID>
                      <c15:f>Diagramm!$J$59</c15:f>
                      <c15:dlblFieldTableCache>
                        <c:ptCount val="1"/>
                      </c15:dlblFieldTableCache>
                    </c15:dlblFTEntry>
                  </c15:dlblFieldTable>
                  <c15:showDataLabelsRange val="0"/>
                </c:ext>
                <c:ext xmlns:c16="http://schemas.microsoft.com/office/drawing/2014/chart" uri="{C3380CC4-5D6E-409C-BE32-E72D297353CC}">
                  <c16:uniqueId val="{0000003B-79F0-44DB-AB09-CBF20F14527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{1F7892EC-719F-4FCB-B1F9-A03953645AB5}</c15:txfldGUID>
                      <c15:f>Diagramm!$J$60</c15:f>
                      <c15:dlblFieldTableCache>
                        <c:ptCount val="1"/>
                      </c15:dlblFieldTableCache>
                    </c15:dlblFTEntry>
                  </c15:dlblFieldTable>
                  <c15:showDataLabelsRange val="0"/>
                </c:ext>
                <c:ext xmlns:c16="http://schemas.microsoft.com/office/drawing/2014/chart" uri="{C3380CC4-5D6E-409C-BE32-E72D297353CC}">
                  <c16:uniqueId val="{0000003C-79F0-44DB-AB09-CBF20F14527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{BE338446-72D2-49D8-987F-BE006F3521C7}</c15:txfldGUID>
                      <c15:f>Diagramm!$J$61</c15:f>
                      <c15:dlblFieldTableCache>
                        <c:ptCount val="1"/>
                      </c15:dlblFieldTableCache>
                    </c15:dlblFTEntry>
                  </c15:dlblFieldTable>
                  <c15:showDataLabelsRange val="0"/>
                </c:ext>
                <c:ext xmlns:c16="http://schemas.microsoft.com/office/drawing/2014/chart" uri="{C3380CC4-5D6E-409C-BE32-E72D297353CC}">
                  <c16:uniqueId val="{0000003D-79F0-44DB-AB09-CBF20F14527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{6E1381F0-0279-46D7-9A00-50A8E206B65E}</c15:txfldGUID>
                      <c15:f>Diagramm!$J$62</c15:f>
                      <c15:dlblFieldTableCache>
                        <c:ptCount val="1"/>
                      </c15:dlblFieldTableCache>
                    </c15:dlblFTEntry>
                  </c15:dlblFieldTable>
                  <c15:showDataLabelsRange val="0"/>
                </c:ext>
                <c:ext xmlns:c16="http://schemas.microsoft.com/office/drawing/2014/chart" uri="{C3380CC4-5D6E-409C-BE32-E72D297353CC}">
                  <c16:uniqueId val="{0000003E-79F0-44DB-AB09-CBF20F14527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{20FF4DB3-17E1-43A6-8362-FAC312AB7FCA}</c15:txfldGUID>
                      <c15:f>Diagramm!$J$63</c15:f>
                      <c15:dlblFieldTableCache>
                        <c:ptCount val="1"/>
                      </c15:dlblFieldTableCache>
                    </c15:dlblFTEntry>
                  </c15:dlblFieldTable>
                  <c15:showDataLabelsRange val="0"/>
                </c:ext>
                <c:ext xmlns:c16="http://schemas.microsoft.com/office/drawing/2014/chart" uri="{C3380CC4-5D6E-409C-BE32-E72D297353CC}">
                  <c16:uniqueId val="{0000003F-79F0-44DB-AB09-CBF20F14527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{749D724F-4218-4585-8E3D-CBBC94234891}</c15:txfldGUID>
                      <c15:f>Diagramm!$J$64</c15:f>
                      <c15:dlblFieldTableCache>
                        <c:ptCount val="1"/>
                      </c15:dlblFieldTableCache>
                    </c15:dlblFTEntry>
                  </c15:dlblFieldTable>
                  <c15:showDataLabelsRange val="0"/>
                </c:ext>
                <c:ext xmlns:c16="http://schemas.microsoft.com/office/drawing/2014/chart" uri="{C3380CC4-5D6E-409C-BE32-E72D297353CC}">
                  <c16:uniqueId val="{00000040-79F0-44DB-AB09-CBF20F14527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{CC2A37F9-4A53-4548-88B3-163ED11D68E4}</c15:txfldGUID>
                      <c15:f>Diagramm!$J$65</c15:f>
                      <c15:dlblFieldTableCache>
                        <c:ptCount val="1"/>
                      </c15:dlblFieldTableCache>
                    </c15:dlblFTEntry>
                  </c15:dlblFieldTable>
                  <c15:showDataLabelsRange val="0"/>
                </c:ext>
                <c:ext xmlns:c16="http://schemas.microsoft.com/office/drawing/2014/chart" uri="{C3380CC4-5D6E-409C-BE32-E72D297353CC}">
                  <c16:uniqueId val="{00000041-79F0-44DB-AB09-CBF20F14527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{83F15FD6-839E-4132-97E1-8A5EA6CF844B}</c15:txfldGUID>
                      <c15:f>Diagramm!$J$66</c15:f>
                      <c15:dlblFieldTableCache>
                        <c:ptCount val="1"/>
                      </c15:dlblFieldTableCache>
                    </c15:dlblFTEntry>
                  </c15:dlblFieldTable>
                  <c15:showDataLabelsRange val="0"/>
                </c:ext>
                <c:ext xmlns:c16="http://schemas.microsoft.com/office/drawing/2014/chart" uri="{C3380CC4-5D6E-409C-BE32-E72D297353CC}">
                  <c16:uniqueId val="{00000042-79F0-44DB-AB09-CBF20F14527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{EDCDD94A-762C-41DC-92DE-75BF2C8F08FB}</c15:txfldGUID>
                      <c15:f>Diagramm!$J$67</c15:f>
                      <c15:dlblFieldTableCache>
                        <c:ptCount val="1"/>
                      </c15:dlblFieldTableCache>
                    </c15:dlblFTEntry>
                  </c15:dlblFieldTable>
                  <c15:showDataLabelsRange val="0"/>
                </c:ext>
                <c:ext xmlns:c16="http://schemas.microsoft.com/office/drawing/2014/chart" uri="{C3380CC4-5D6E-409C-BE32-E72D297353CC}">
                  <c16:uniqueId val="{00000043-79F0-44DB-AB09-CBF20F14527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9F0-44DB-AB09-CBF20F14527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A4-4B8F-B95A-991F61319B4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A4-4B8F-B95A-991F61319B4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A4-4B8F-B95A-991F61319B4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A4-4B8F-B95A-991F61319B4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A4-4B8F-B95A-991F61319B4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A4-4B8F-B95A-991F61319B4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A4-4B8F-B95A-991F61319B4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A4-4B8F-B95A-991F61319B4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DA4-4B8F-B95A-991F61319B4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DA4-4B8F-B95A-991F61319B4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DA4-4B8F-B95A-991F61319B4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DA4-4B8F-B95A-991F61319B4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DA4-4B8F-B95A-991F61319B4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DA4-4B8F-B95A-991F61319B4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DA4-4B8F-B95A-991F61319B4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DA4-4B8F-B95A-991F61319B4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DA4-4B8F-B95A-991F61319B4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DA4-4B8F-B95A-991F61319B4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DA4-4B8F-B95A-991F61319B4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DA4-4B8F-B95A-991F61319B4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DA4-4B8F-B95A-991F61319B4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DA4-4B8F-B95A-991F61319B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DA4-4B8F-B95A-991F61319B4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DA4-4B8F-B95A-991F61319B4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DA4-4B8F-B95A-991F61319B4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DA4-4B8F-B95A-991F61319B4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DA4-4B8F-B95A-991F61319B4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DA4-4B8F-B95A-991F61319B4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DA4-4B8F-B95A-991F61319B4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DA4-4B8F-B95A-991F61319B4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DA4-4B8F-B95A-991F61319B4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DA4-4B8F-B95A-991F61319B4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DA4-4B8F-B95A-991F61319B4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DA4-4B8F-B95A-991F61319B4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DA4-4B8F-B95A-991F61319B4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DA4-4B8F-B95A-991F61319B4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DA4-4B8F-B95A-991F61319B4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DA4-4B8F-B95A-991F61319B4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DA4-4B8F-B95A-991F61319B4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DA4-4B8F-B95A-991F61319B4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DA4-4B8F-B95A-991F61319B4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DA4-4B8F-B95A-991F61319B4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DA4-4B8F-B95A-991F61319B4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DA4-4B8F-B95A-991F61319B4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DA4-4B8F-B95A-991F61319B4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DA4-4B8F-B95A-991F61319B4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DA4-4B8F-B95A-991F61319B4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DA4-4B8F-B95A-991F61319B4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DA4-4B8F-B95A-991F61319B4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DA4-4B8F-B95A-991F61319B4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DA4-4B8F-B95A-991F61319B4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DA4-4B8F-B95A-991F61319B4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DA4-4B8F-B95A-991F61319B4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DA4-4B8F-B95A-991F61319B4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DA4-4B8F-B95A-991F61319B4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DA4-4B8F-B95A-991F61319B4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DA4-4B8F-B95A-991F61319B4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DA4-4B8F-B95A-991F61319B4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DA4-4B8F-B95A-991F61319B4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DA4-4B8F-B95A-991F61319B4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DA4-4B8F-B95A-991F61319B4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DA4-4B8F-B95A-991F61319B4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DA4-4B8F-B95A-991F61319B4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DA4-4B8F-B95A-991F61319B4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DA4-4B8F-B95A-991F61319B4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DA4-4B8F-B95A-991F61319B4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DA4-4B8F-B95A-991F61319B4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DA4-4B8F-B95A-991F61319B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DA4-4B8F-B95A-991F61319B4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100.31377956633693</c:v>
                </c:pt>
                <c:pt idx="2">
                  <c:v>102.14298780058817</c:v>
                </c:pt>
                <c:pt idx="3">
                  <c:v>100.81470120587035</c:v>
                </c:pt>
                <c:pt idx="4">
                  <c:v>101.20868451786291</c:v>
                </c:pt>
                <c:pt idx="5">
                  <c:v>101.99242989207671</c:v>
                </c:pt>
                <c:pt idx="6">
                  <c:v>104.13401060940777</c:v>
                </c:pt>
                <c:pt idx="7">
                  <c:v>103.10543274845571</c:v>
                </c:pt>
                <c:pt idx="8">
                  <c:v>103.69218646667323</c:v>
                </c:pt>
                <c:pt idx="9">
                  <c:v>104.46467517483009</c:v>
                </c:pt>
                <c:pt idx="10">
                  <c:v>106.81309713095723</c:v>
                </c:pt>
                <c:pt idx="11">
                  <c:v>105.82251051794735</c:v>
                </c:pt>
                <c:pt idx="12">
                  <c:v>106.73992880158718</c:v>
                </c:pt>
                <c:pt idx="13">
                  <c:v>107.74317916391112</c:v>
                </c:pt>
                <c:pt idx="14">
                  <c:v>110.56438109442936</c:v>
                </c:pt>
                <c:pt idx="15">
                  <c:v>109.87068904867101</c:v>
                </c:pt>
                <c:pt idx="16">
                  <c:v>110.19009694803641</c:v>
                </c:pt>
                <c:pt idx="17">
                  <c:v>110.71775316945505</c:v>
                </c:pt>
                <c:pt idx="18">
                  <c:v>111.92362352080372</c:v>
                </c:pt>
                <c:pt idx="19">
                  <c:v>111.13284273030435</c:v>
                </c:pt>
                <c:pt idx="20">
                  <c:v>111.78995061137766</c:v>
                </c:pt>
                <c:pt idx="21">
                  <c:v>112.43017349336559</c:v>
                </c:pt>
                <c:pt idx="22">
                  <c:v>114.50140004784085</c:v>
                </c:pt>
                <c:pt idx="23">
                  <c:v>113.04506887672542</c:v>
                </c:pt>
                <c:pt idx="24">
                  <c:v>113.27864469740673</c:v>
                </c:pt>
              </c:numCache>
            </c:numRef>
          </c:val>
          <c:smooth val="0"/>
          <c:extLst>
            <c:ext xmlns:c16="http://schemas.microsoft.com/office/drawing/2014/chart" uri="{C3380CC4-5D6E-409C-BE32-E72D297353CC}">
              <c16:uniqueId val="{00000000-6A72-4E22-98BB-2E51151D32A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104.26884650317893</c:v>
                </c:pt>
                <c:pt idx="2">
                  <c:v>106.49409627611261</c:v>
                </c:pt>
                <c:pt idx="3">
                  <c:v>103.72388737511353</c:v>
                </c:pt>
                <c:pt idx="4">
                  <c:v>101.83166818044202</c:v>
                </c:pt>
                <c:pt idx="5">
                  <c:v>107.2661217075386</c:v>
                </c:pt>
                <c:pt idx="6">
                  <c:v>110.64184075083259</c:v>
                </c:pt>
                <c:pt idx="7">
                  <c:v>108.35603996366939</c:v>
                </c:pt>
                <c:pt idx="8">
                  <c:v>108.41659097789889</c:v>
                </c:pt>
                <c:pt idx="9">
                  <c:v>111.89827429609447</c:v>
                </c:pt>
                <c:pt idx="10">
                  <c:v>115.39509536784742</c:v>
                </c:pt>
                <c:pt idx="11">
                  <c:v>112.50378443838936</c:v>
                </c:pt>
                <c:pt idx="12">
                  <c:v>113.33636088404482</c:v>
                </c:pt>
                <c:pt idx="13">
                  <c:v>118.55888586133818</c:v>
                </c:pt>
                <c:pt idx="14">
                  <c:v>123.31214047835302</c:v>
                </c:pt>
                <c:pt idx="15">
                  <c:v>121.66212534059946</c:v>
                </c:pt>
                <c:pt idx="16">
                  <c:v>121.28368150166516</c:v>
                </c:pt>
                <c:pt idx="17">
                  <c:v>125.23463518013926</c:v>
                </c:pt>
                <c:pt idx="18">
                  <c:v>130.12412957917044</c:v>
                </c:pt>
                <c:pt idx="19">
                  <c:v>127.30850741749924</c:v>
                </c:pt>
                <c:pt idx="20">
                  <c:v>126.77868604299123</c:v>
                </c:pt>
                <c:pt idx="21">
                  <c:v>130.92643051771117</c:v>
                </c:pt>
                <c:pt idx="22">
                  <c:v>135.42234332425068</c:v>
                </c:pt>
                <c:pt idx="23">
                  <c:v>131.84983348471087</c:v>
                </c:pt>
                <c:pt idx="24">
                  <c:v>127.73236451710565</c:v>
                </c:pt>
              </c:numCache>
            </c:numRef>
          </c:val>
          <c:smooth val="0"/>
          <c:extLst>
            <c:ext xmlns:c16="http://schemas.microsoft.com/office/drawing/2014/chart" uri="{C3380CC4-5D6E-409C-BE32-E72D297353CC}">
              <c16:uniqueId val="{00000001-6A72-4E22-98BB-2E51151D32A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101.90505359877488</c:v>
                </c:pt>
                <c:pt idx="2">
                  <c:v>101.26799387442573</c:v>
                </c:pt>
                <c:pt idx="3">
                  <c:v>100.34915773353752</c:v>
                </c:pt>
                <c:pt idx="4">
                  <c:v>96.649310872894333</c:v>
                </c:pt>
                <c:pt idx="5">
                  <c:v>98.168453292496167</c:v>
                </c:pt>
                <c:pt idx="6">
                  <c:v>97.562021439509948</c:v>
                </c:pt>
                <c:pt idx="7">
                  <c:v>95.981623277182237</c:v>
                </c:pt>
                <c:pt idx="8">
                  <c:v>95.558958652373661</c:v>
                </c:pt>
                <c:pt idx="9">
                  <c:v>97.727411944869829</c:v>
                </c:pt>
                <c:pt idx="10">
                  <c:v>96.202143950995406</c:v>
                </c:pt>
                <c:pt idx="11">
                  <c:v>94.180704441041357</c:v>
                </c:pt>
                <c:pt idx="12">
                  <c:v>92.906584992343028</c:v>
                </c:pt>
                <c:pt idx="13">
                  <c:v>95.289433384379791</c:v>
                </c:pt>
                <c:pt idx="14">
                  <c:v>94.823889739663088</c:v>
                </c:pt>
                <c:pt idx="15">
                  <c:v>93.225114854517614</c:v>
                </c:pt>
                <c:pt idx="16">
                  <c:v>92.998468606431857</c:v>
                </c:pt>
                <c:pt idx="17">
                  <c:v>96.373660030627875</c:v>
                </c:pt>
                <c:pt idx="18">
                  <c:v>94.382848392036749</c:v>
                </c:pt>
                <c:pt idx="19">
                  <c:v>92.349157733537524</c:v>
                </c:pt>
                <c:pt idx="20">
                  <c:v>92.563552833078106</c:v>
                </c:pt>
                <c:pt idx="21">
                  <c:v>94.401225114854512</c:v>
                </c:pt>
                <c:pt idx="22">
                  <c:v>91.34456355283308</c:v>
                </c:pt>
                <c:pt idx="23">
                  <c:v>90.039816232771813</c:v>
                </c:pt>
                <c:pt idx="24">
                  <c:v>87.375191424196018</c:v>
                </c:pt>
              </c:numCache>
            </c:numRef>
          </c:val>
          <c:smooth val="0"/>
          <c:extLst>
            <c:ext xmlns:c16="http://schemas.microsoft.com/office/drawing/2014/chart" uri="{C3380CC4-5D6E-409C-BE32-E72D297353CC}">
              <c16:uniqueId val="{00000002-6A72-4E22-98BB-2E51151D32A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A72-4E22-98BB-2E51151D32AB}"/>
                </c:ext>
              </c:extLst>
            </c:dLbl>
            <c:dLbl>
              <c:idx val="1"/>
              <c:delete val="1"/>
              <c:extLst>
                <c:ext xmlns:c15="http://schemas.microsoft.com/office/drawing/2012/chart" uri="{CE6537A1-D6FC-4f65-9D91-7224C49458BB}"/>
                <c:ext xmlns:c16="http://schemas.microsoft.com/office/drawing/2014/chart" uri="{C3380CC4-5D6E-409C-BE32-E72D297353CC}">
                  <c16:uniqueId val="{00000004-6A72-4E22-98BB-2E51151D32AB}"/>
                </c:ext>
              </c:extLst>
            </c:dLbl>
            <c:dLbl>
              <c:idx val="2"/>
              <c:delete val="1"/>
              <c:extLst>
                <c:ext xmlns:c15="http://schemas.microsoft.com/office/drawing/2012/chart" uri="{CE6537A1-D6FC-4f65-9D91-7224C49458BB}"/>
                <c:ext xmlns:c16="http://schemas.microsoft.com/office/drawing/2014/chart" uri="{C3380CC4-5D6E-409C-BE32-E72D297353CC}">
                  <c16:uniqueId val="{00000005-6A72-4E22-98BB-2E51151D32AB}"/>
                </c:ext>
              </c:extLst>
            </c:dLbl>
            <c:dLbl>
              <c:idx val="3"/>
              <c:delete val="1"/>
              <c:extLst>
                <c:ext xmlns:c15="http://schemas.microsoft.com/office/drawing/2012/chart" uri="{CE6537A1-D6FC-4f65-9D91-7224C49458BB}"/>
                <c:ext xmlns:c16="http://schemas.microsoft.com/office/drawing/2014/chart" uri="{C3380CC4-5D6E-409C-BE32-E72D297353CC}">
                  <c16:uniqueId val="{00000006-6A72-4E22-98BB-2E51151D32AB}"/>
                </c:ext>
              </c:extLst>
            </c:dLbl>
            <c:dLbl>
              <c:idx val="4"/>
              <c:delete val="1"/>
              <c:extLst>
                <c:ext xmlns:c15="http://schemas.microsoft.com/office/drawing/2012/chart" uri="{CE6537A1-D6FC-4f65-9D91-7224C49458BB}"/>
                <c:ext xmlns:c16="http://schemas.microsoft.com/office/drawing/2014/chart" uri="{C3380CC4-5D6E-409C-BE32-E72D297353CC}">
                  <c16:uniqueId val="{00000007-6A72-4E22-98BB-2E51151D32AB}"/>
                </c:ext>
              </c:extLst>
            </c:dLbl>
            <c:dLbl>
              <c:idx val="5"/>
              <c:delete val="1"/>
              <c:extLst>
                <c:ext xmlns:c15="http://schemas.microsoft.com/office/drawing/2012/chart" uri="{CE6537A1-D6FC-4f65-9D91-7224C49458BB}"/>
                <c:ext xmlns:c16="http://schemas.microsoft.com/office/drawing/2014/chart" uri="{C3380CC4-5D6E-409C-BE32-E72D297353CC}">
                  <c16:uniqueId val="{00000008-6A72-4E22-98BB-2E51151D32AB}"/>
                </c:ext>
              </c:extLst>
            </c:dLbl>
            <c:dLbl>
              <c:idx val="6"/>
              <c:delete val="1"/>
              <c:extLst>
                <c:ext xmlns:c15="http://schemas.microsoft.com/office/drawing/2012/chart" uri="{CE6537A1-D6FC-4f65-9D91-7224C49458BB}"/>
                <c:ext xmlns:c16="http://schemas.microsoft.com/office/drawing/2014/chart" uri="{C3380CC4-5D6E-409C-BE32-E72D297353CC}">
                  <c16:uniqueId val="{00000009-6A72-4E22-98BB-2E51151D32AB}"/>
                </c:ext>
              </c:extLst>
            </c:dLbl>
            <c:dLbl>
              <c:idx val="7"/>
              <c:delete val="1"/>
              <c:extLst>
                <c:ext xmlns:c15="http://schemas.microsoft.com/office/drawing/2012/chart" uri="{CE6537A1-D6FC-4f65-9D91-7224C49458BB}"/>
                <c:ext xmlns:c16="http://schemas.microsoft.com/office/drawing/2014/chart" uri="{C3380CC4-5D6E-409C-BE32-E72D297353CC}">
                  <c16:uniqueId val="{0000000A-6A72-4E22-98BB-2E51151D32AB}"/>
                </c:ext>
              </c:extLst>
            </c:dLbl>
            <c:dLbl>
              <c:idx val="8"/>
              <c:delete val="1"/>
              <c:extLst>
                <c:ext xmlns:c15="http://schemas.microsoft.com/office/drawing/2012/chart" uri="{CE6537A1-D6FC-4f65-9D91-7224C49458BB}"/>
                <c:ext xmlns:c16="http://schemas.microsoft.com/office/drawing/2014/chart" uri="{C3380CC4-5D6E-409C-BE32-E72D297353CC}">
                  <c16:uniqueId val="{0000000B-6A72-4E22-98BB-2E51151D32AB}"/>
                </c:ext>
              </c:extLst>
            </c:dLbl>
            <c:dLbl>
              <c:idx val="9"/>
              <c:delete val="1"/>
              <c:extLst>
                <c:ext xmlns:c15="http://schemas.microsoft.com/office/drawing/2012/chart" uri="{CE6537A1-D6FC-4f65-9D91-7224C49458BB}"/>
                <c:ext xmlns:c16="http://schemas.microsoft.com/office/drawing/2014/chart" uri="{C3380CC4-5D6E-409C-BE32-E72D297353CC}">
                  <c16:uniqueId val="{0000000C-6A72-4E22-98BB-2E51151D32AB}"/>
                </c:ext>
              </c:extLst>
            </c:dLbl>
            <c:dLbl>
              <c:idx val="10"/>
              <c:delete val="1"/>
              <c:extLst>
                <c:ext xmlns:c15="http://schemas.microsoft.com/office/drawing/2012/chart" uri="{CE6537A1-D6FC-4f65-9D91-7224C49458BB}"/>
                <c:ext xmlns:c16="http://schemas.microsoft.com/office/drawing/2014/chart" uri="{C3380CC4-5D6E-409C-BE32-E72D297353CC}">
                  <c16:uniqueId val="{0000000D-6A72-4E22-98BB-2E51151D32AB}"/>
                </c:ext>
              </c:extLst>
            </c:dLbl>
            <c:dLbl>
              <c:idx val="11"/>
              <c:delete val="1"/>
              <c:extLst>
                <c:ext xmlns:c15="http://schemas.microsoft.com/office/drawing/2012/chart" uri="{CE6537A1-D6FC-4f65-9D91-7224C49458BB}"/>
                <c:ext xmlns:c16="http://schemas.microsoft.com/office/drawing/2014/chart" uri="{C3380CC4-5D6E-409C-BE32-E72D297353CC}">
                  <c16:uniqueId val="{0000000E-6A72-4E22-98BB-2E51151D32AB}"/>
                </c:ext>
              </c:extLst>
            </c:dLbl>
            <c:dLbl>
              <c:idx val="12"/>
              <c:delete val="1"/>
              <c:extLst>
                <c:ext xmlns:c15="http://schemas.microsoft.com/office/drawing/2012/chart" uri="{CE6537A1-D6FC-4f65-9D91-7224C49458BB}"/>
                <c:ext xmlns:c16="http://schemas.microsoft.com/office/drawing/2014/chart" uri="{C3380CC4-5D6E-409C-BE32-E72D297353CC}">
                  <c16:uniqueId val="{0000000F-6A72-4E22-98BB-2E51151D32A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A72-4E22-98BB-2E51151D32AB}"/>
                </c:ext>
              </c:extLst>
            </c:dLbl>
            <c:dLbl>
              <c:idx val="14"/>
              <c:delete val="1"/>
              <c:extLst>
                <c:ext xmlns:c15="http://schemas.microsoft.com/office/drawing/2012/chart" uri="{CE6537A1-D6FC-4f65-9D91-7224C49458BB}"/>
                <c:ext xmlns:c16="http://schemas.microsoft.com/office/drawing/2014/chart" uri="{C3380CC4-5D6E-409C-BE32-E72D297353CC}">
                  <c16:uniqueId val="{00000011-6A72-4E22-98BB-2E51151D32AB}"/>
                </c:ext>
              </c:extLst>
            </c:dLbl>
            <c:dLbl>
              <c:idx val="15"/>
              <c:delete val="1"/>
              <c:extLst>
                <c:ext xmlns:c15="http://schemas.microsoft.com/office/drawing/2012/chart" uri="{CE6537A1-D6FC-4f65-9D91-7224C49458BB}"/>
                <c:ext xmlns:c16="http://schemas.microsoft.com/office/drawing/2014/chart" uri="{C3380CC4-5D6E-409C-BE32-E72D297353CC}">
                  <c16:uniqueId val="{00000012-6A72-4E22-98BB-2E51151D32AB}"/>
                </c:ext>
              </c:extLst>
            </c:dLbl>
            <c:dLbl>
              <c:idx val="16"/>
              <c:delete val="1"/>
              <c:extLst>
                <c:ext xmlns:c15="http://schemas.microsoft.com/office/drawing/2012/chart" uri="{CE6537A1-D6FC-4f65-9D91-7224C49458BB}"/>
                <c:ext xmlns:c16="http://schemas.microsoft.com/office/drawing/2014/chart" uri="{C3380CC4-5D6E-409C-BE32-E72D297353CC}">
                  <c16:uniqueId val="{00000013-6A72-4E22-98BB-2E51151D32AB}"/>
                </c:ext>
              </c:extLst>
            </c:dLbl>
            <c:dLbl>
              <c:idx val="17"/>
              <c:delete val="1"/>
              <c:extLst>
                <c:ext xmlns:c15="http://schemas.microsoft.com/office/drawing/2012/chart" uri="{CE6537A1-D6FC-4f65-9D91-7224C49458BB}"/>
                <c:ext xmlns:c16="http://schemas.microsoft.com/office/drawing/2014/chart" uri="{C3380CC4-5D6E-409C-BE32-E72D297353CC}">
                  <c16:uniqueId val="{00000014-6A72-4E22-98BB-2E51151D32AB}"/>
                </c:ext>
              </c:extLst>
            </c:dLbl>
            <c:dLbl>
              <c:idx val="18"/>
              <c:delete val="1"/>
              <c:extLst>
                <c:ext xmlns:c15="http://schemas.microsoft.com/office/drawing/2012/chart" uri="{CE6537A1-D6FC-4f65-9D91-7224C49458BB}"/>
                <c:ext xmlns:c16="http://schemas.microsoft.com/office/drawing/2014/chart" uri="{C3380CC4-5D6E-409C-BE32-E72D297353CC}">
                  <c16:uniqueId val="{00000015-6A72-4E22-98BB-2E51151D32AB}"/>
                </c:ext>
              </c:extLst>
            </c:dLbl>
            <c:dLbl>
              <c:idx val="19"/>
              <c:delete val="1"/>
              <c:extLst>
                <c:ext xmlns:c15="http://schemas.microsoft.com/office/drawing/2012/chart" uri="{CE6537A1-D6FC-4f65-9D91-7224C49458BB}"/>
                <c:ext xmlns:c16="http://schemas.microsoft.com/office/drawing/2014/chart" uri="{C3380CC4-5D6E-409C-BE32-E72D297353CC}">
                  <c16:uniqueId val="{00000016-6A72-4E22-98BB-2E51151D32AB}"/>
                </c:ext>
              </c:extLst>
            </c:dLbl>
            <c:dLbl>
              <c:idx val="20"/>
              <c:delete val="1"/>
              <c:extLst>
                <c:ext xmlns:c15="http://schemas.microsoft.com/office/drawing/2012/chart" uri="{CE6537A1-D6FC-4f65-9D91-7224C49458BB}"/>
                <c:ext xmlns:c16="http://schemas.microsoft.com/office/drawing/2014/chart" uri="{C3380CC4-5D6E-409C-BE32-E72D297353CC}">
                  <c16:uniqueId val="{00000017-6A72-4E22-98BB-2E51151D32AB}"/>
                </c:ext>
              </c:extLst>
            </c:dLbl>
            <c:dLbl>
              <c:idx val="21"/>
              <c:delete val="1"/>
              <c:extLst>
                <c:ext xmlns:c15="http://schemas.microsoft.com/office/drawing/2012/chart" uri="{CE6537A1-D6FC-4f65-9D91-7224C49458BB}"/>
                <c:ext xmlns:c16="http://schemas.microsoft.com/office/drawing/2014/chart" uri="{C3380CC4-5D6E-409C-BE32-E72D297353CC}">
                  <c16:uniqueId val="{00000018-6A72-4E22-98BB-2E51151D32AB}"/>
                </c:ext>
              </c:extLst>
            </c:dLbl>
            <c:dLbl>
              <c:idx val="22"/>
              <c:delete val="1"/>
              <c:extLst>
                <c:ext xmlns:c15="http://schemas.microsoft.com/office/drawing/2012/chart" uri="{CE6537A1-D6FC-4f65-9D91-7224C49458BB}"/>
                <c:ext xmlns:c16="http://schemas.microsoft.com/office/drawing/2014/chart" uri="{C3380CC4-5D6E-409C-BE32-E72D297353CC}">
                  <c16:uniqueId val="{00000019-6A72-4E22-98BB-2E51151D32AB}"/>
                </c:ext>
              </c:extLst>
            </c:dLbl>
            <c:dLbl>
              <c:idx val="23"/>
              <c:delete val="1"/>
              <c:extLst>
                <c:ext xmlns:c15="http://schemas.microsoft.com/office/drawing/2012/chart" uri="{CE6537A1-D6FC-4f65-9D91-7224C49458BB}"/>
                <c:ext xmlns:c16="http://schemas.microsoft.com/office/drawing/2014/chart" uri="{C3380CC4-5D6E-409C-BE32-E72D297353CC}">
                  <c16:uniqueId val="{0000001A-6A72-4E22-98BB-2E51151D32AB}"/>
                </c:ext>
              </c:extLst>
            </c:dLbl>
            <c:dLbl>
              <c:idx val="24"/>
              <c:delete val="1"/>
              <c:extLst>
                <c:ext xmlns:c15="http://schemas.microsoft.com/office/drawing/2012/chart" uri="{CE6537A1-D6FC-4f65-9D91-7224C49458BB}"/>
                <c:ext xmlns:c16="http://schemas.microsoft.com/office/drawing/2014/chart" uri="{C3380CC4-5D6E-409C-BE32-E72D297353CC}">
                  <c16:uniqueId val="{0000001B-6A72-4E22-98BB-2E51151D32A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A72-4E22-98BB-2E51151D32A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Rendsburg-Eckernförde (01058)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80506</v>
      </c>
      <c r="F11" s="238">
        <v>80340</v>
      </c>
      <c r="G11" s="238">
        <v>81375</v>
      </c>
      <c r="H11" s="238">
        <v>79903</v>
      </c>
      <c r="I11" s="265">
        <v>79448</v>
      </c>
      <c r="J11" s="263">
        <v>1058</v>
      </c>
      <c r="K11" s="266">
        <v>1.3316886516967072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16.555287804635679</v>
      </c>
      <c r="E13" s="115">
        <v>13328</v>
      </c>
      <c r="F13" s="114">
        <v>13244</v>
      </c>
      <c r="G13" s="114">
        <v>13601</v>
      </c>
      <c r="H13" s="114">
        <v>13503</v>
      </c>
      <c r="I13" s="140">
        <v>13159</v>
      </c>
      <c r="J13" s="115">
        <v>169</v>
      </c>
      <c r="K13" s="116">
        <v>1.2842921194619652</v>
      </c>
    </row>
    <row r="14" spans="1:255" ht="14.1" customHeight="1" x14ac:dyDescent="0.2">
      <c r="A14" s="306" t="s">
        <v>230</v>
      </c>
      <c r="B14" s="307"/>
      <c r="C14" s="308"/>
      <c r="D14" s="113">
        <v>62.608998087099096</v>
      </c>
      <c r="E14" s="115">
        <v>50404</v>
      </c>
      <c r="F14" s="114">
        <v>50473</v>
      </c>
      <c r="G14" s="114">
        <v>50961</v>
      </c>
      <c r="H14" s="114">
        <v>49803</v>
      </c>
      <c r="I14" s="140">
        <v>49733</v>
      </c>
      <c r="J14" s="115">
        <v>671</v>
      </c>
      <c r="K14" s="116">
        <v>1.3492047533830656</v>
      </c>
    </row>
    <row r="15" spans="1:255" ht="14.1" customHeight="1" x14ac:dyDescent="0.2">
      <c r="A15" s="306" t="s">
        <v>231</v>
      </c>
      <c r="B15" s="307"/>
      <c r="C15" s="308"/>
      <c r="D15" s="113">
        <v>10.056393312299704</v>
      </c>
      <c r="E15" s="115">
        <v>8096</v>
      </c>
      <c r="F15" s="114">
        <v>7990</v>
      </c>
      <c r="G15" s="114">
        <v>8070</v>
      </c>
      <c r="H15" s="114">
        <v>8005</v>
      </c>
      <c r="I15" s="140">
        <v>7968</v>
      </c>
      <c r="J15" s="115">
        <v>128</v>
      </c>
      <c r="K15" s="116">
        <v>1.606425702811245</v>
      </c>
    </row>
    <row r="16" spans="1:255" ht="14.1" customHeight="1" x14ac:dyDescent="0.2">
      <c r="A16" s="306" t="s">
        <v>232</v>
      </c>
      <c r="B16" s="307"/>
      <c r="C16" s="308"/>
      <c r="D16" s="113">
        <v>9.9806225622934939</v>
      </c>
      <c r="E16" s="115">
        <v>8035</v>
      </c>
      <c r="F16" s="114">
        <v>7984</v>
      </c>
      <c r="G16" s="114">
        <v>8112</v>
      </c>
      <c r="H16" s="114">
        <v>8008</v>
      </c>
      <c r="I16" s="140">
        <v>8001</v>
      </c>
      <c r="J16" s="115">
        <v>34</v>
      </c>
      <c r="K16" s="116">
        <v>0.42494688163979505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2.3352296723225598</v>
      </c>
      <c r="E18" s="115">
        <v>1880</v>
      </c>
      <c r="F18" s="114">
        <v>1840</v>
      </c>
      <c r="G18" s="114">
        <v>1921</v>
      </c>
      <c r="H18" s="114">
        <v>1875</v>
      </c>
      <c r="I18" s="140">
        <v>1831</v>
      </c>
      <c r="J18" s="115">
        <v>49</v>
      </c>
      <c r="K18" s="116">
        <v>2.6761332605133807</v>
      </c>
    </row>
    <row r="19" spans="1:255" ht="14.1" customHeight="1" x14ac:dyDescent="0.2">
      <c r="A19" s="306" t="s">
        <v>235</v>
      </c>
      <c r="B19" s="307" t="s">
        <v>236</v>
      </c>
      <c r="C19" s="308"/>
      <c r="D19" s="113">
        <v>1.8979951804834423</v>
      </c>
      <c r="E19" s="115">
        <v>1528</v>
      </c>
      <c r="F19" s="114">
        <v>1490</v>
      </c>
      <c r="G19" s="114">
        <v>1556</v>
      </c>
      <c r="H19" s="114">
        <v>1527</v>
      </c>
      <c r="I19" s="140">
        <v>1475</v>
      </c>
      <c r="J19" s="115">
        <v>53</v>
      </c>
      <c r="K19" s="116">
        <v>3.593220338983051</v>
      </c>
    </row>
    <row r="20" spans="1:255" ht="14.1" customHeight="1" x14ac:dyDescent="0.2">
      <c r="A20" s="306">
        <v>12</v>
      </c>
      <c r="B20" s="307" t="s">
        <v>237</v>
      </c>
      <c r="C20" s="308"/>
      <c r="D20" s="113">
        <v>1.7290636722728741</v>
      </c>
      <c r="E20" s="115">
        <v>1392</v>
      </c>
      <c r="F20" s="114">
        <v>1375</v>
      </c>
      <c r="G20" s="114">
        <v>1466</v>
      </c>
      <c r="H20" s="114">
        <v>1432</v>
      </c>
      <c r="I20" s="140">
        <v>1360</v>
      </c>
      <c r="J20" s="115">
        <v>32</v>
      </c>
      <c r="K20" s="116">
        <v>2.3529411764705883</v>
      </c>
    </row>
    <row r="21" spans="1:255" ht="14.1" customHeight="1" x14ac:dyDescent="0.2">
      <c r="A21" s="306">
        <v>21</v>
      </c>
      <c r="B21" s="307" t="s">
        <v>238</v>
      </c>
      <c r="C21" s="308"/>
      <c r="D21" s="113">
        <v>0.22979653690408169</v>
      </c>
      <c r="E21" s="115">
        <v>185</v>
      </c>
      <c r="F21" s="114">
        <v>193</v>
      </c>
      <c r="G21" s="114">
        <v>194</v>
      </c>
      <c r="H21" s="114">
        <v>200</v>
      </c>
      <c r="I21" s="140">
        <v>193</v>
      </c>
      <c r="J21" s="115">
        <v>-8</v>
      </c>
      <c r="K21" s="116">
        <v>-4.1450777202072535</v>
      </c>
    </row>
    <row r="22" spans="1:255" ht="14.1" customHeight="1" x14ac:dyDescent="0.2">
      <c r="A22" s="306">
        <v>22</v>
      </c>
      <c r="B22" s="307" t="s">
        <v>239</v>
      </c>
      <c r="C22" s="308"/>
      <c r="D22" s="113">
        <v>1.4806349837279209</v>
      </c>
      <c r="E22" s="115">
        <v>1192</v>
      </c>
      <c r="F22" s="114">
        <v>1200</v>
      </c>
      <c r="G22" s="114">
        <v>1201</v>
      </c>
      <c r="H22" s="114">
        <v>1169</v>
      </c>
      <c r="I22" s="140">
        <v>1190</v>
      </c>
      <c r="J22" s="115">
        <v>2</v>
      </c>
      <c r="K22" s="116">
        <v>0.16806722689075632</v>
      </c>
    </row>
    <row r="23" spans="1:255" ht="14.1" customHeight="1" x14ac:dyDescent="0.2">
      <c r="A23" s="306">
        <v>23</v>
      </c>
      <c r="B23" s="307" t="s">
        <v>240</v>
      </c>
      <c r="C23" s="308"/>
      <c r="D23" s="113">
        <v>0.48195165577720916</v>
      </c>
      <c r="E23" s="115">
        <v>388</v>
      </c>
      <c r="F23" s="114">
        <v>382</v>
      </c>
      <c r="G23" s="114">
        <v>390</v>
      </c>
      <c r="H23" s="114">
        <v>400</v>
      </c>
      <c r="I23" s="140">
        <v>404</v>
      </c>
      <c r="J23" s="115">
        <v>-16</v>
      </c>
      <c r="K23" s="116">
        <v>-3.9603960396039604</v>
      </c>
    </row>
    <row r="24" spans="1:255" ht="14.1" customHeight="1" x14ac:dyDescent="0.2">
      <c r="A24" s="306">
        <v>24</v>
      </c>
      <c r="B24" s="307" t="s">
        <v>241</v>
      </c>
      <c r="C24" s="308"/>
      <c r="D24" s="113">
        <v>2.6879984100563932</v>
      </c>
      <c r="E24" s="115">
        <v>2164</v>
      </c>
      <c r="F24" s="114">
        <v>2180</v>
      </c>
      <c r="G24" s="114">
        <v>2191</v>
      </c>
      <c r="H24" s="114">
        <v>2126</v>
      </c>
      <c r="I24" s="140">
        <v>2077</v>
      </c>
      <c r="J24" s="115">
        <v>87</v>
      </c>
      <c r="K24" s="116">
        <v>4.1887337506018296</v>
      </c>
    </row>
    <row r="25" spans="1:255" ht="14.1" customHeight="1" x14ac:dyDescent="0.2">
      <c r="A25" s="306">
        <v>25</v>
      </c>
      <c r="B25" s="307" t="s">
        <v>242</v>
      </c>
      <c r="C25" s="308"/>
      <c r="D25" s="113">
        <v>4.5686035823416891</v>
      </c>
      <c r="E25" s="115">
        <v>3678</v>
      </c>
      <c r="F25" s="114">
        <v>3708</v>
      </c>
      <c r="G25" s="114">
        <v>3767</v>
      </c>
      <c r="H25" s="114">
        <v>3703</v>
      </c>
      <c r="I25" s="140">
        <v>3778</v>
      </c>
      <c r="J25" s="115">
        <v>-100</v>
      </c>
      <c r="K25" s="116">
        <v>-2.6469031233456857</v>
      </c>
    </row>
    <row r="26" spans="1:255" ht="14.1" customHeight="1" x14ac:dyDescent="0.2">
      <c r="A26" s="306">
        <v>26</v>
      </c>
      <c r="B26" s="307" t="s">
        <v>243</v>
      </c>
      <c r="C26" s="308"/>
      <c r="D26" s="113">
        <v>3.4394951929048765</v>
      </c>
      <c r="E26" s="115">
        <v>2769</v>
      </c>
      <c r="F26" s="114">
        <v>2796</v>
      </c>
      <c r="G26" s="114">
        <v>3030</v>
      </c>
      <c r="H26" s="114">
        <v>3017</v>
      </c>
      <c r="I26" s="140">
        <v>3054</v>
      </c>
      <c r="J26" s="115">
        <v>-285</v>
      </c>
      <c r="K26" s="116">
        <v>-9.332023575638507</v>
      </c>
    </row>
    <row r="27" spans="1:255" ht="14.1" customHeight="1" x14ac:dyDescent="0.2">
      <c r="A27" s="306">
        <v>27</v>
      </c>
      <c r="B27" s="307" t="s">
        <v>244</v>
      </c>
      <c r="C27" s="308"/>
      <c r="D27" s="113">
        <v>1.8073187091645344</v>
      </c>
      <c r="E27" s="115">
        <v>1455</v>
      </c>
      <c r="F27" s="114">
        <v>1448</v>
      </c>
      <c r="G27" s="114">
        <v>1478</v>
      </c>
      <c r="H27" s="114">
        <v>1465</v>
      </c>
      <c r="I27" s="140">
        <v>1467</v>
      </c>
      <c r="J27" s="115">
        <v>-12</v>
      </c>
      <c r="K27" s="116">
        <v>-0.81799591002044991</v>
      </c>
    </row>
    <row r="28" spans="1:255" ht="14.1" customHeight="1" x14ac:dyDescent="0.2">
      <c r="A28" s="306">
        <v>28</v>
      </c>
      <c r="B28" s="307" t="s">
        <v>245</v>
      </c>
      <c r="C28" s="308"/>
      <c r="D28" s="113">
        <v>0.29438799592576953</v>
      </c>
      <c r="E28" s="115">
        <v>237</v>
      </c>
      <c r="F28" s="114">
        <v>239</v>
      </c>
      <c r="G28" s="114">
        <v>242</v>
      </c>
      <c r="H28" s="114">
        <v>239</v>
      </c>
      <c r="I28" s="140">
        <v>236</v>
      </c>
      <c r="J28" s="115">
        <v>1</v>
      </c>
      <c r="K28" s="116">
        <v>0.42372881355932202</v>
      </c>
    </row>
    <row r="29" spans="1:255" ht="14.1" customHeight="1" x14ac:dyDescent="0.2">
      <c r="A29" s="306">
        <v>29</v>
      </c>
      <c r="B29" s="307" t="s">
        <v>246</v>
      </c>
      <c r="C29" s="308"/>
      <c r="D29" s="113">
        <v>2.6606712543164486</v>
      </c>
      <c r="E29" s="115">
        <v>2142</v>
      </c>
      <c r="F29" s="114">
        <v>2156</v>
      </c>
      <c r="G29" s="114">
        <v>2254</v>
      </c>
      <c r="H29" s="114">
        <v>2245</v>
      </c>
      <c r="I29" s="140">
        <v>2191</v>
      </c>
      <c r="J29" s="115">
        <v>-49</v>
      </c>
      <c r="K29" s="116">
        <v>-2.2364217252396168</v>
      </c>
    </row>
    <row r="30" spans="1:255" ht="14.1" customHeight="1" x14ac:dyDescent="0.2">
      <c r="A30" s="306" t="s">
        <v>247</v>
      </c>
      <c r="B30" s="307" t="s">
        <v>248</v>
      </c>
      <c r="C30" s="308"/>
      <c r="D30" s="113">
        <v>0.88440613122003331</v>
      </c>
      <c r="E30" s="115">
        <v>712</v>
      </c>
      <c r="F30" s="114">
        <v>712</v>
      </c>
      <c r="G30" s="114">
        <v>767</v>
      </c>
      <c r="H30" s="114">
        <v>768</v>
      </c>
      <c r="I30" s="140">
        <v>774</v>
      </c>
      <c r="J30" s="115">
        <v>-62</v>
      </c>
      <c r="K30" s="116">
        <v>-8.0103359173126609</v>
      </c>
    </row>
    <row r="31" spans="1:255" ht="14.1" customHeight="1" x14ac:dyDescent="0.2">
      <c r="A31" s="306" t="s">
        <v>249</v>
      </c>
      <c r="B31" s="307" t="s">
        <v>250</v>
      </c>
      <c r="C31" s="308"/>
      <c r="D31" s="113">
        <v>1.7725386927682409</v>
      </c>
      <c r="E31" s="115">
        <v>1427</v>
      </c>
      <c r="F31" s="114">
        <v>1441</v>
      </c>
      <c r="G31" s="114">
        <v>1483</v>
      </c>
      <c r="H31" s="114">
        <v>1474</v>
      </c>
      <c r="I31" s="140">
        <v>1414</v>
      </c>
      <c r="J31" s="115">
        <v>13</v>
      </c>
      <c r="K31" s="116">
        <v>0.91937765205091937</v>
      </c>
    </row>
    <row r="32" spans="1:255" ht="14.1" customHeight="1" x14ac:dyDescent="0.2">
      <c r="A32" s="306">
        <v>31</v>
      </c>
      <c r="B32" s="307" t="s">
        <v>251</v>
      </c>
      <c r="C32" s="308"/>
      <c r="D32" s="113">
        <v>0.83472039351104266</v>
      </c>
      <c r="E32" s="115">
        <v>672</v>
      </c>
      <c r="F32" s="114">
        <v>673</v>
      </c>
      <c r="G32" s="114">
        <v>675</v>
      </c>
      <c r="H32" s="114">
        <v>666</v>
      </c>
      <c r="I32" s="140">
        <v>671</v>
      </c>
      <c r="J32" s="115">
        <v>1</v>
      </c>
      <c r="K32" s="116">
        <v>0.14903129657228018</v>
      </c>
    </row>
    <row r="33" spans="1:11" ht="14.1" customHeight="1" x14ac:dyDescent="0.2">
      <c r="A33" s="306">
        <v>32</v>
      </c>
      <c r="B33" s="307" t="s">
        <v>252</v>
      </c>
      <c r="C33" s="308"/>
      <c r="D33" s="113">
        <v>3.3823565945395373</v>
      </c>
      <c r="E33" s="115">
        <v>2723</v>
      </c>
      <c r="F33" s="114">
        <v>2703</v>
      </c>
      <c r="G33" s="114">
        <v>2761</v>
      </c>
      <c r="H33" s="114">
        <v>2706</v>
      </c>
      <c r="I33" s="140">
        <v>2653</v>
      </c>
      <c r="J33" s="115">
        <v>70</v>
      </c>
      <c r="K33" s="116">
        <v>2.6385224274406331</v>
      </c>
    </row>
    <row r="34" spans="1:11" ht="14.1" customHeight="1" x14ac:dyDescent="0.2">
      <c r="A34" s="306">
        <v>33</v>
      </c>
      <c r="B34" s="307" t="s">
        <v>253</v>
      </c>
      <c r="C34" s="308"/>
      <c r="D34" s="113">
        <v>2.0097880903286711</v>
      </c>
      <c r="E34" s="115">
        <v>1618</v>
      </c>
      <c r="F34" s="114">
        <v>1603</v>
      </c>
      <c r="G34" s="114">
        <v>1653</v>
      </c>
      <c r="H34" s="114">
        <v>1654</v>
      </c>
      <c r="I34" s="140">
        <v>1606</v>
      </c>
      <c r="J34" s="115">
        <v>12</v>
      </c>
      <c r="K34" s="116">
        <v>0.74719800747198006</v>
      </c>
    </row>
    <row r="35" spans="1:11" ht="14.1" customHeight="1" x14ac:dyDescent="0.2">
      <c r="A35" s="306">
        <v>34</v>
      </c>
      <c r="B35" s="307" t="s">
        <v>254</v>
      </c>
      <c r="C35" s="308"/>
      <c r="D35" s="113">
        <v>3.0867264551710432</v>
      </c>
      <c r="E35" s="115">
        <v>2485</v>
      </c>
      <c r="F35" s="114">
        <v>2474</v>
      </c>
      <c r="G35" s="114">
        <v>2519</v>
      </c>
      <c r="H35" s="114">
        <v>2507</v>
      </c>
      <c r="I35" s="140">
        <v>2470</v>
      </c>
      <c r="J35" s="115">
        <v>15</v>
      </c>
      <c r="K35" s="116">
        <v>0.60728744939271251</v>
      </c>
    </row>
    <row r="36" spans="1:11" ht="14.1" customHeight="1" x14ac:dyDescent="0.2">
      <c r="A36" s="306">
        <v>41</v>
      </c>
      <c r="B36" s="307" t="s">
        <v>255</v>
      </c>
      <c r="C36" s="308"/>
      <c r="D36" s="113">
        <v>0.392517327901026</v>
      </c>
      <c r="E36" s="115">
        <v>316</v>
      </c>
      <c r="F36" s="114">
        <v>317</v>
      </c>
      <c r="G36" s="114">
        <v>319</v>
      </c>
      <c r="H36" s="114">
        <v>303</v>
      </c>
      <c r="I36" s="140">
        <v>301</v>
      </c>
      <c r="J36" s="115">
        <v>15</v>
      </c>
      <c r="K36" s="116">
        <v>4.9833887043189371</v>
      </c>
    </row>
    <row r="37" spans="1:11" ht="14.1" customHeight="1" x14ac:dyDescent="0.2">
      <c r="A37" s="306">
        <v>42</v>
      </c>
      <c r="B37" s="307" t="s">
        <v>256</v>
      </c>
      <c r="C37" s="308"/>
      <c r="D37" s="113">
        <v>0.17638436886691675</v>
      </c>
      <c r="E37" s="115">
        <v>142</v>
      </c>
      <c r="F37" s="114">
        <v>142</v>
      </c>
      <c r="G37" s="114">
        <v>144</v>
      </c>
      <c r="H37" s="114">
        <v>133</v>
      </c>
      <c r="I37" s="140">
        <v>126</v>
      </c>
      <c r="J37" s="115">
        <v>16</v>
      </c>
      <c r="K37" s="116">
        <v>12.698412698412698</v>
      </c>
    </row>
    <row r="38" spans="1:11" ht="14.1" customHeight="1" x14ac:dyDescent="0.2">
      <c r="A38" s="306">
        <v>43</v>
      </c>
      <c r="B38" s="307" t="s">
        <v>257</v>
      </c>
      <c r="C38" s="308"/>
      <c r="D38" s="113">
        <v>1.941470200978809</v>
      </c>
      <c r="E38" s="115">
        <v>1563</v>
      </c>
      <c r="F38" s="114">
        <v>1519</v>
      </c>
      <c r="G38" s="114">
        <v>1536</v>
      </c>
      <c r="H38" s="114">
        <v>1524</v>
      </c>
      <c r="I38" s="140">
        <v>1482</v>
      </c>
      <c r="J38" s="115">
        <v>81</v>
      </c>
      <c r="K38" s="116">
        <v>5.4655870445344128</v>
      </c>
    </row>
    <row r="39" spans="1:11" ht="14.1" customHeight="1" x14ac:dyDescent="0.2">
      <c r="A39" s="306">
        <v>51</v>
      </c>
      <c r="B39" s="307" t="s">
        <v>258</v>
      </c>
      <c r="C39" s="308"/>
      <c r="D39" s="113">
        <v>5.0977566889424395</v>
      </c>
      <c r="E39" s="115">
        <v>4104</v>
      </c>
      <c r="F39" s="114">
        <v>4013</v>
      </c>
      <c r="G39" s="114">
        <v>4012</v>
      </c>
      <c r="H39" s="114">
        <v>3878</v>
      </c>
      <c r="I39" s="140">
        <v>3832</v>
      </c>
      <c r="J39" s="115">
        <v>272</v>
      </c>
      <c r="K39" s="116">
        <v>7.0981210855949897</v>
      </c>
    </row>
    <row r="40" spans="1:11" ht="14.1" customHeight="1" x14ac:dyDescent="0.2">
      <c r="A40" s="306" t="s">
        <v>259</v>
      </c>
      <c r="B40" s="307" t="s">
        <v>260</v>
      </c>
      <c r="C40" s="308"/>
      <c r="D40" s="113">
        <v>4.0953469306635526</v>
      </c>
      <c r="E40" s="115">
        <v>3297</v>
      </c>
      <c r="F40" s="114">
        <v>3215</v>
      </c>
      <c r="G40" s="114">
        <v>3220</v>
      </c>
      <c r="H40" s="114">
        <v>3202</v>
      </c>
      <c r="I40" s="140">
        <v>3174</v>
      </c>
      <c r="J40" s="115">
        <v>123</v>
      </c>
      <c r="K40" s="116">
        <v>3.8752362948960304</v>
      </c>
    </row>
    <row r="41" spans="1:11" ht="14.1" customHeight="1" x14ac:dyDescent="0.2">
      <c r="A41" s="306"/>
      <c r="B41" s="307" t="s">
        <v>261</v>
      </c>
      <c r="C41" s="308"/>
      <c r="D41" s="113">
        <v>3.2631108240379598</v>
      </c>
      <c r="E41" s="115">
        <v>2627</v>
      </c>
      <c r="F41" s="114">
        <v>2547</v>
      </c>
      <c r="G41" s="114">
        <v>2541</v>
      </c>
      <c r="H41" s="114">
        <v>2533</v>
      </c>
      <c r="I41" s="140">
        <v>2517</v>
      </c>
      <c r="J41" s="115">
        <v>110</v>
      </c>
      <c r="K41" s="116">
        <v>4.370282081843464</v>
      </c>
    </row>
    <row r="42" spans="1:11" ht="14.1" customHeight="1" x14ac:dyDescent="0.2">
      <c r="A42" s="306">
        <v>52</v>
      </c>
      <c r="B42" s="307" t="s">
        <v>262</v>
      </c>
      <c r="C42" s="308"/>
      <c r="D42" s="113">
        <v>4.0146076068864431</v>
      </c>
      <c r="E42" s="115">
        <v>3232</v>
      </c>
      <c r="F42" s="114">
        <v>3252</v>
      </c>
      <c r="G42" s="114">
        <v>3242</v>
      </c>
      <c r="H42" s="114">
        <v>3219</v>
      </c>
      <c r="I42" s="140">
        <v>3222</v>
      </c>
      <c r="J42" s="115">
        <v>10</v>
      </c>
      <c r="K42" s="116">
        <v>0.31036623215394166</v>
      </c>
    </row>
    <row r="43" spans="1:11" ht="14.1" customHeight="1" x14ac:dyDescent="0.2">
      <c r="A43" s="306" t="s">
        <v>263</v>
      </c>
      <c r="B43" s="307" t="s">
        <v>264</v>
      </c>
      <c r="C43" s="308"/>
      <c r="D43" s="113">
        <v>3.4879387871711427</v>
      </c>
      <c r="E43" s="115">
        <v>2808</v>
      </c>
      <c r="F43" s="114">
        <v>2825</v>
      </c>
      <c r="G43" s="114">
        <v>2819</v>
      </c>
      <c r="H43" s="114">
        <v>2791</v>
      </c>
      <c r="I43" s="140">
        <v>2801</v>
      </c>
      <c r="J43" s="115">
        <v>7</v>
      </c>
      <c r="K43" s="116">
        <v>0.24991074616208497</v>
      </c>
    </row>
    <row r="44" spans="1:11" ht="14.1" customHeight="1" x14ac:dyDescent="0.2">
      <c r="A44" s="306">
        <v>53</v>
      </c>
      <c r="B44" s="307" t="s">
        <v>265</v>
      </c>
      <c r="C44" s="308"/>
      <c r="D44" s="113">
        <v>0.56890169676794278</v>
      </c>
      <c r="E44" s="115">
        <v>458</v>
      </c>
      <c r="F44" s="114">
        <v>452</v>
      </c>
      <c r="G44" s="114">
        <v>461</v>
      </c>
      <c r="H44" s="114">
        <v>440</v>
      </c>
      <c r="I44" s="140">
        <v>426</v>
      </c>
      <c r="J44" s="115">
        <v>32</v>
      </c>
      <c r="K44" s="116">
        <v>7.511737089201878</v>
      </c>
    </row>
    <row r="45" spans="1:11" ht="14.1" customHeight="1" x14ac:dyDescent="0.2">
      <c r="A45" s="306" t="s">
        <v>266</v>
      </c>
      <c r="B45" s="307" t="s">
        <v>267</v>
      </c>
      <c r="C45" s="308"/>
      <c r="D45" s="113">
        <v>0.525426676272576</v>
      </c>
      <c r="E45" s="115">
        <v>423</v>
      </c>
      <c r="F45" s="114">
        <v>417</v>
      </c>
      <c r="G45" s="114">
        <v>426</v>
      </c>
      <c r="H45" s="114">
        <v>406</v>
      </c>
      <c r="I45" s="140">
        <v>393</v>
      </c>
      <c r="J45" s="115">
        <v>30</v>
      </c>
      <c r="K45" s="116">
        <v>7.6335877862595423</v>
      </c>
    </row>
    <row r="46" spans="1:11" ht="14.1" customHeight="1" x14ac:dyDescent="0.2">
      <c r="A46" s="306">
        <v>54</v>
      </c>
      <c r="B46" s="307" t="s">
        <v>268</v>
      </c>
      <c r="C46" s="308"/>
      <c r="D46" s="113">
        <v>3.2593843937097855</v>
      </c>
      <c r="E46" s="115">
        <v>2624</v>
      </c>
      <c r="F46" s="114">
        <v>2649</v>
      </c>
      <c r="G46" s="114">
        <v>2734</v>
      </c>
      <c r="H46" s="114">
        <v>2735</v>
      </c>
      <c r="I46" s="140">
        <v>2694</v>
      </c>
      <c r="J46" s="115">
        <v>-70</v>
      </c>
      <c r="K46" s="116">
        <v>-2.5983667409057163</v>
      </c>
    </row>
    <row r="47" spans="1:11" ht="14.1" customHeight="1" x14ac:dyDescent="0.2">
      <c r="A47" s="306">
        <v>61</v>
      </c>
      <c r="B47" s="307" t="s">
        <v>269</v>
      </c>
      <c r="C47" s="308"/>
      <c r="D47" s="113">
        <v>2.4209375698705689</v>
      </c>
      <c r="E47" s="115">
        <v>1949</v>
      </c>
      <c r="F47" s="114">
        <v>1944</v>
      </c>
      <c r="G47" s="114">
        <v>1988</v>
      </c>
      <c r="H47" s="114">
        <v>1921</v>
      </c>
      <c r="I47" s="140">
        <v>1921</v>
      </c>
      <c r="J47" s="115">
        <v>28</v>
      </c>
      <c r="K47" s="116">
        <v>1.4575741801145237</v>
      </c>
    </row>
    <row r="48" spans="1:11" ht="14.1" customHeight="1" x14ac:dyDescent="0.2">
      <c r="A48" s="306">
        <v>62</v>
      </c>
      <c r="B48" s="307" t="s">
        <v>270</v>
      </c>
      <c r="C48" s="308"/>
      <c r="D48" s="113">
        <v>7.0541326112339453</v>
      </c>
      <c r="E48" s="115">
        <v>5679</v>
      </c>
      <c r="F48" s="114">
        <v>5681</v>
      </c>
      <c r="G48" s="114">
        <v>5723</v>
      </c>
      <c r="H48" s="114">
        <v>5604</v>
      </c>
      <c r="I48" s="140">
        <v>5535</v>
      </c>
      <c r="J48" s="115">
        <v>144</v>
      </c>
      <c r="K48" s="116">
        <v>2.6016260162601625</v>
      </c>
    </row>
    <row r="49" spans="1:11" ht="14.1" customHeight="1" x14ac:dyDescent="0.2">
      <c r="A49" s="306">
        <v>63</v>
      </c>
      <c r="B49" s="307" t="s">
        <v>271</v>
      </c>
      <c r="C49" s="308"/>
      <c r="D49" s="113">
        <v>2.0880431272203315</v>
      </c>
      <c r="E49" s="115">
        <v>1681</v>
      </c>
      <c r="F49" s="114">
        <v>1720</v>
      </c>
      <c r="G49" s="114">
        <v>1813</v>
      </c>
      <c r="H49" s="114">
        <v>1804</v>
      </c>
      <c r="I49" s="140">
        <v>1772</v>
      </c>
      <c r="J49" s="115">
        <v>-91</v>
      </c>
      <c r="K49" s="116">
        <v>-5.1354401805869072</v>
      </c>
    </row>
    <row r="50" spans="1:11" ht="14.1" customHeight="1" x14ac:dyDescent="0.2">
      <c r="A50" s="306" t="s">
        <v>272</v>
      </c>
      <c r="B50" s="307" t="s">
        <v>273</v>
      </c>
      <c r="C50" s="308"/>
      <c r="D50" s="113">
        <v>0.43226591806821851</v>
      </c>
      <c r="E50" s="115">
        <v>348</v>
      </c>
      <c r="F50" s="114">
        <v>357</v>
      </c>
      <c r="G50" s="114">
        <v>372</v>
      </c>
      <c r="H50" s="114">
        <v>350</v>
      </c>
      <c r="I50" s="140">
        <v>375</v>
      </c>
      <c r="J50" s="115">
        <v>-27</v>
      </c>
      <c r="K50" s="116">
        <v>-7.2</v>
      </c>
    </row>
    <row r="51" spans="1:11" ht="14.1" customHeight="1" x14ac:dyDescent="0.2">
      <c r="A51" s="306" t="s">
        <v>274</v>
      </c>
      <c r="B51" s="307" t="s">
        <v>275</v>
      </c>
      <c r="C51" s="308"/>
      <c r="D51" s="113">
        <v>1.4085906640498844</v>
      </c>
      <c r="E51" s="115">
        <v>1134</v>
      </c>
      <c r="F51" s="114">
        <v>1157</v>
      </c>
      <c r="G51" s="114">
        <v>1229</v>
      </c>
      <c r="H51" s="114">
        <v>1248</v>
      </c>
      <c r="I51" s="140">
        <v>1196</v>
      </c>
      <c r="J51" s="115">
        <v>-62</v>
      </c>
      <c r="K51" s="116">
        <v>-5.183946488294314</v>
      </c>
    </row>
    <row r="52" spans="1:11" ht="14.1" customHeight="1" x14ac:dyDescent="0.2">
      <c r="A52" s="306">
        <v>71</v>
      </c>
      <c r="B52" s="307" t="s">
        <v>276</v>
      </c>
      <c r="C52" s="308"/>
      <c r="D52" s="113">
        <v>10.374382033637245</v>
      </c>
      <c r="E52" s="115">
        <v>8352</v>
      </c>
      <c r="F52" s="114">
        <v>8291</v>
      </c>
      <c r="G52" s="114">
        <v>8344</v>
      </c>
      <c r="H52" s="114">
        <v>8281</v>
      </c>
      <c r="I52" s="140">
        <v>8267</v>
      </c>
      <c r="J52" s="115">
        <v>85</v>
      </c>
      <c r="K52" s="116">
        <v>1.0281843474053465</v>
      </c>
    </row>
    <row r="53" spans="1:11" ht="14.1" customHeight="1" x14ac:dyDescent="0.2">
      <c r="A53" s="306" t="s">
        <v>277</v>
      </c>
      <c r="B53" s="307" t="s">
        <v>278</v>
      </c>
      <c r="C53" s="308"/>
      <c r="D53" s="113">
        <v>3.3227337092887486</v>
      </c>
      <c r="E53" s="115">
        <v>2675</v>
      </c>
      <c r="F53" s="114">
        <v>2620</v>
      </c>
      <c r="G53" s="114">
        <v>2636</v>
      </c>
      <c r="H53" s="114">
        <v>2583</v>
      </c>
      <c r="I53" s="140">
        <v>2574</v>
      </c>
      <c r="J53" s="115">
        <v>101</v>
      </c>
      <c r="K53" s="116">
        <v>3.9238539238539238</v>
      </c>
    </row>
    <row r="54" spans="1:11" ht="14.1" customHeight="1" x14ac:dyDescent="0.2">
      <c r="A54" s="306" t="s">
        <v>279</v>
      </c>
      <c r="B54" s="307" t="s">
        <v>280</v>
      </c>
      <c r="C54" s="308"/>
      <c r="D54" s="113">
        <v>5.9585620947507021</v>
      </c>
      <c r="E54" s="115">
        <v>4797</v>
      </c>
      <c r="F54" s="114">
        <v>4802</v>
      </c>
      <c r="G54" s="114">
        <v>4846</v>
      </c>
      <c r="H54" s="114">
        <v>4840</v>
      </c>
      <c r="I54" s="140">
        <v>4838</v>
      </c>
      <c r="J54" s="115">
        <v>-41</v>
      </c>
      <c r="K54" s="116">
        <v>-0.84745762711864403</v>
      </c>
    </row>
    <row r="55" spans="1:11" ht="14.1" customHeight="1" x14ac:dyDescent="0.2">
      <c r="A55" s="306">
        <v>72</v>
      </c>
      <c r="B55" s="307" t="s">
        <v>281</v>
      </c>
      <c r="C55" s="308"/>
      <c r="D55" s="113">
        <v>3.4407373363476013</v>
      </c>
      <c r="E55" s="115">
        <v>2770</v>
      </c>
      <c r="F55" s="114">
        <v>2784</v>
      </c>
      <c r="G55" s="114">
        <v>2794</v>
      </c>
      <c r="H55" s="114">
        <v>2723</v>
      </c>
      <c r="I55" s="140">
        <v>2736</v>
      </c>
      <c r="J55" s="115">
        <v>34</v>
      </c>
      <c r="K55" s="116">
        <v>1.2426900584795322</v>
      </c>
    </row>
    <row r="56" spans="1:11" ht="14.1" customHeight="1" x14ac:dyDescent="0.2">
      <c r="A56" s="306" t="s">
        <v>282</v>
      </c>
      <c r="B56" s="307" t="s">
        <v>283</v>
      </c>
      <c r="C56" s="308"/>
      <c r="D56" s="113">
        <v>1.474424266514297</v>
      </c>
      <c r="E56" s="115">
        <v>1187</v>
      </c>
      <c r="F56" s="114">
        <v>1207</v>
      </c>
      <c r="G56" s="114">
        <v>1224</v>
      </c>
      <c r="H56" s="114">
        <v>1191</v>
      </c>
      <c r="I56" s="140">
        <v>1192</v>
      </c>
      <c r="J56" s="115">
        <v>-5</v>
      </c>
      <c r="K56" s="116">
        <v>-0.41946308724832215</v>
      </c>
    </row>
    <row r="57" spans="1:11" ht="14.1" customHeight="1" x14ac:dyDescent="0.2">
      <c r="A57" s="306" t="s">
        <v>284</v>
      </c>
      <c r="B57" s="307" t="s">
        <v>285</v>
      </c>
      <c r="C57" s="308"/>
      <c r="D57" s="113">
        <v>1.1216555287804635</v>
      </c>
      <c r="E57" s="115">
        <v>903</v>
      </c>
      <c r="F57" s="114">
        <v>886</v>
      </c>
      <c r="G57" s="114">
        <v>887</v>
      </c>
      <c r="H57" s="114">
        <v>885</v>
      </c>
      <c r="I57" s="140">
        <v>887</v>
      </c>
      <c r="J57" s="115">
        <v>16</v>
      </c>
      <c r="K57" s="116">
        <v>1.8038331454340473</v>
      </c>
    </row>
    <row r="58" spans="1:11" ht="14.1" customHeight="1" x14ac:dyDescent="0.2">
      <c r="A58" s="306">
        <v>73</v>
      </c>
      <c r="B58" s="307" t="s">
        <v>286</v>
      </c>
      <c r="C58" s="308"/>
      <c r="D58" s="113">
        <v>3.6879238814498296</v>
      </c>
      <c r="E58" s="115">
        <v>2969</v>
      </c>
      <c r="F58" s="114">
        <v>2972</v>
      </c>
      <c r="G58" s="114">
        <v>2960</v>
      </c>
      <c r="H58" s="114">
        <v>2920</v>
      </c>
      <c r="I58" s="140">
        <v>2909</v>
      </c>
      <c r="J58" s="115">
        <v>60</v>
      </c>
      <c r="K58" s="116">
        <v>2.0625644551392233</v>
      </c>
    </row>
    <row r="59" spans="1:11" ht="14.1" customHeight="1" x14ac:dyDescent="0.2">
      <c r="A59" s="306" t="s">
        <v>287</v>
      </c>
      <c r="B59" s="307" t="s">
        <v>288</v>
      </c>
      <c r="C59" s="308"/>
      <c r="D59" s="113">
        <v>3.1898243609171986</v>
      </c>
      <c r="E59" s="115">
        <v>2568</v>
      </c>
      <c r="F59" s="114">
        <v>2571</v>
      </c>
      <c r="G59" s="114">
        <v>2563</v>
      </c>
      <c r="H59" s="114">
        <v>2538</v>
      </c>
      <c r="I59" s="140">
        <v>2526</v>
      </c>
      <c r="J59" s="115">
        <v>42</v>
      </c>
      <c r="K59" s="116">
        <v>1.66270783847981</v>
      </c>
    </row>
    <row r="60" spans="1:11" ht="14.1" customHeight="1" x14ac:dyDescent="0.2">
      <c r="A60" s="306">
        <v>81</v>
      </c>
      <c r="B60" s="307" t="s">
        <v>289</v>
      </c>
      <c r="C60" s="308"/>
      <c r="D60" s="113">
        <v>9.7582788860457601</v>
      </c>
      <c r="E60" s="115">
        <v>7856</v>
      </c>
      <c r="F60" s="114">
        <v>7786</v>
      </c>
      <c r="G60" s="114">
        <v>7777</v>
      </c>
      <c r="H60" s="114">
        <v>7510</v>
      </c>
      <c r="I60" s="140">
        <v>7550</v>
      </c>
      <c r="J60" s="115">
        <v>306</v>
      </c>
      <c r="K60" s="116">
        <v>4.0529801324503314</v>
      </c>
    </row>
    <row r="61" spans="1:11" ht="14.1" customHeight="1" x14ac:dyDescent="0.2">
      <c r="A61" s="306" t="s">
        <v>290</v>
      </c>
      <c r="B61" s="307" t="s">
        <v>291</v>
      </c>
      <c r="C61" s="308"/>
      <c r="D61" s="113">
        <v>2.9637542543412914</v>
      </c>
      <c r="E61" s="115">
        <v>2386</v>
      </c>
      <c r="F61" s="114">
        <v>2389</v>
      </c>
      <c r="G61" s="114">
        <v>2419</v>
      </c>
      <c r="H61" s="114">
        <v>2319</v>
      </c>
      <c r="I61" s="140">
        <v>2358</v>
      </c>
      <c r="J61" s="115">
        <v>28</v>
      </c>
      <c r="K61" s="116">
        <v>1.1874469889737065</v>
      </c>
    </row>
    <row r="62" spans="1:11" ht="14.1" customHeight="1" x14ac:dyDescent="0.2">
      <c r="A62" s="306" t="s">
        <v>292</v>
      </c>
      <c r="B62" s="307" t="s">
        <v>293</v>
      </c>
      <c r="C62" s="308"/>
      <c r="D62" s="113">
        <v>3.5401088117655828</v>
      </c>
      <c r="E62" s="115">
        <v>2850</v>
      </c>
      <c r="F62" s="114">
        <v>2834</v>
      </c>
      <c r="G62" s="114">
        <v>2821</v>
      </c>
      <c r="H62" s="114">
        <v>2771</v>
      </c>
      <c r="I62" s="140">
        <v>2771</v>
      </c>
      <c r="J62" s="115">
        <v>79</v>
      </c>
      <c r="K62" s="116">
        <v>2.850956333453627</v>
      </c>
    </row>
    <row r="63" spans="1:11" ht="14.1" customHeight="1" x14ac:dyDescent="0.2">
      <c r="A63" s="306"/>
      <c r="B63" s="307" t="s">
        <v>294</v>
      </c>
      <c r="C63" s="308"/>
      <c r="D63" s="113">
        <v>3.045735721561126</v>
      </c>
      <c r="E63" s="115">
        <v>2452</v>
      </c>
      <c r="F63" s="114">
        <v>2433</v>
      </c>
      <c r="G63" s="114">
        <v>2413</v>
      </c>
      <c r="H63" s="114">
        <v>2382</v>
      </c>
      <c r="I63" s="140">
        <v>2387</v>
      </c>
      <c r="J63" s="115">
        <v>65</v>
      </c>
      <c r="K63" s="116">
        <v>2.7230833682446587</v>
      </c>
    </row>
    <row r="64" spans="1:11" ht="14.1" customHeight="1" x14ac:dyDescent="0.2">
      <c r="A64" s="306" t="s">
        <v>295</v>
      </c>
      <c r="B64" s="307" t="s">
        <v>296</v>
      </c>
      <c r="C64" s="308"/>
      <c r="D64" s="113">
        <v>0.96266116811169355</v>
      </c>
      <c r="E64" s="115">
        <v>775</v>
      </c>
      <c r="F64" s="114">
        <v>780</v>
      </c>
      <c r="G64" s="114">
        <v>770</v>
      </c>
      <c r="H64" s="114">
        <v>772</v>
      </c>
      <c r="I64" s="140">
        <v>766</v>
      </c>
      <c r="J64" s="115">
        <v>9</v>
      </c>
      <c r="K64" s="116">
        <v>1.1749347258485641</v>
      </c>
    </row>
    <row r="65" spans="1:11" ht="14.1" customHeight="1" x14ac:dyDescent="0.2">
      <c r="A65" s="306" t="s">
        <v>297</v>
      </c>
      <c r="B65" s="307" t="s">
        <v>298</v>
      </c>
      <c r="C65" s="308"/>
      <c r="D65" s="113">
        <v>1.2446277296102153</v>
      </c>
      <c r="E65" s="115">
        <v>1002</v>
      </c>
      <c r="F65" s="114">
        <v>944</v>
      </c>
      <c r="G65" s="114">
        <v>933</v>
      </c>
      <c r="H65" s="114">
        <v>917</v>
      </c>
      <c r="I65" s="140">
        <v>919</v>
      </c>
      <c r="J65" s="115">
        <v>83</v>
      </c>
      <c r="K65" s="116">
        <v>9.0315560391730134</v>
      </c>
    </row>
    <row r="66" spans="1:11" ht="14.1" customHeight="1" x14ac:dyDescent="0.2">
      <c r="A66" s="306">
        <v>82</v>
      </c>
      <c r="B66" s="307" t="s">
        <v>299</v>
      </c>
      <c r="C66" s="308"/>
      <c r="D66" s="113">
        <v>2.9401535289295206</v>
      </c>
      <c r="E66" s="115">
        <v>2367</v>
      </c>
      <c r="F66" s="114">
        <v>2383</v>
      </c>
      <c r="G66" s="114">
        <v>2396</v>
      </c>
      <c r="H66" s="114">
        <v>2372</v>
      </c>
      <c r="I66" s="140">
        <v>2397</v>
      </c>
      <c r="J66" s="115">
        <v>-30</v>
      </c>
      <c r="K66" s="116">
        <v>-1.2515644555694618</v>
      </c>
    </row>
    <row r="67" spans="1:11" ht="14.1" customHeight="1" x14ac:dyDescent="0.2">
      <c r="A67" s="306" t="s">
        <v>300</v>
      </c>
      <c r="B67" s="307" t="s">
        <v>301</v>
      </c>
      <c r="C67" s="308"/>
      <c r="D67" s="113">
        <v>1.5005092788115171</v>
      </c>
      <c r="E67" s="115">
        <v>1208</v>
      </c>
      <c r="F67" s="114">
        <v>1218</v>
      </c>
      <c r="G67" s="114">
        <v>1228</v>
      </c>
      <c r="H67" s="114">
        <v>1233</v>
      </c>
      <c r="I67" s="140">
        <v>1249</v>
      </c>
      <c r="J67" s="115">
        <v>-41</v>
      </c>
      <c r="K67" s="116">
        <v>-3.2826261008807047</v>
      </c>
    </row>
    <row r="68" spans="1:11" ht="14.1" customHeight="1" x14ac:dyDescent="0.2">
      <c r="A68" s="306" t="s">
        <v>302</v>
      </c>
      <c r="B68" s="307" t="s">
        <v>303</v>
      </c>
      <c r="C68" s="308"/>
      <c r="D68" s="113">
        <v>0.85086825826646462</v>
      </c>
      <c r="E68" s="115">
        <v>685</v>
      </c>
      <c r="F68" s="114">
        <v>699</v>
      </c>
      <c r="G68" s="114">
        <v>701</v>
      </c>
      <c r="H68" s="114">
        <v>683</v>
      </c>
      <c r="I68" s="140">
        <v>691</v>
      </c>
      <c r="J68" s="115">
        <v>-6</v>
      </c>
      <c r="K68" s="116">
        <v>-0.86830680173661356</v>
      </c>
    </row>
    <row r="69" spans="1:11" ht="14.1" customHeight="1" x14ac:dyDescent="0.2">
      <c r="A69" s="306">
        <v>83</v>
      </c>
      <c r="B69" s="307" t="s">
        <v>304</v>
      </c>
      <c r="C69" s="308"/>
      <c r="D69" s="113">
        <v>7.8528308449059701</v>
      </c>
      <c r="E69" s="115">
        <v>6322</v>
      </c>
      <c r="F69" s="114">
        <v>6332</v>
      </c>
      <c r="G69" s="114">
        <v>6280</v>
      </c>
      <c r="H69" s="114">
        <v>6105</v>
      </c>
      <c r="I69" s="140">
        <v>6075</v>
      </c>
      <c r="J69" s="115">
        <v>247</v>
      </c>
      <c r="K69" s="116">
        <v>4.0658436213991767</v>
      </c>
    </row>
    <row r="70" spans="1:11" ht="14.1" customHeight="1" x14ac:dyDescent="0.2">
      <c r="A70" s="306" t="s">
        <v>305</v>
      </c>
      <c r="B70" s="307" t="s">
        <v>306</v>
      </c>
      <c r="C70" s="308"/>
      <c r="D70" s="113">
        <v>6.7423546071100287</v>
      </c>
      <c r="E70" s="115">
        <v>5428</v>
      </c>
      <c r="F70" s="114">
        <v>5455</v>
      </c>
      <c r="G70" s="114">
        <v>5404</v>
      </c>
      <c r="H70" s="114">
        <v>5256</v>
      </c>
      <c r="I70" s="140">
        <v>5226</v>
      </c>
      <c r="J70" s="115">
        <v>202</v>
      </c>
      <c r="K70" s="116">
        <v>3.8652889399158057</v>
      </c>
    </row>
    <row r="71" spans="1:11" ht="14.1" customHeight="1" x14ac:dyDescent="0.2">
      <c r="A71" s="306"/>
      <c r="B71" s="307" t="s">
        <v>307</v>
      </c>
      <c r="C71" s="308"/>
      <c r="D71" s="113">
        <v>4.7350508036668071</v>
      </c>
      <c r="E71" s="115">
        <v>3812</v>
      </c>
      <c r="F71" s="114">
        <v>3817</v>
      </c>
      <c r="G71" s="114">
        <v>3799</v>
      </c>
      <c r="H71" s="114">
        <v>3682</v>
      </c>
      <c r="I71" s="140">
        <v>3630</v>
      </c>
      <c r="J71" s="115">
        <v>182</v>
      </c>
      <c r="K71" s="116">
        <v>5.0137741046831952</v>
      </c>
    </row>
    <row r="72" spans="1:11" ht="14.1" customHeight="1" x14ac:dyDescent="0.2">
      <c r="A72" s="306">
        <v>84</v>
      </c>
      <c r="B72" s="307" t="s">
        <v>308</v>
      </c>
      <c r="C72" s="308"/>
      <c r="D72" s="113">
        <v>1.4731821230715723</v>
      </c>
      <c r="E72" s="115">
        <v>1186</v>
      </c>
      <c r="F72" s="114">
        <v>1164</v>
      </c>
      <c r="G72" s="114">
        <v>1173</v>
      </c>
      <c r="H72" s="114">
        <v>1158</v>
      </c>
      <c r="I72" s="140">
        <v>1154</v>
      </c>
      <c r="J72" s="115">
        <v>32</v>
      </c>
      <c r="K72" s="116">
        <v>2.7729636048526864</v>
      </c>
    </row>
    <row r="73" spans="1:11" ht="14.1" customHeight="1" x14ac:dyDescent="0.2">
      <c r="A73" s="306" t="s">
        <v>309</v>
      </c>
      <c r="B73" s="307" t="s">
        <v>310</v>
      </c>
      <c r="C73" s="308"/>
      <c r="D73" s="113">
        <v>0.67199960251409829</v>
      </c>
      <c r="E73" s="115">
        <v>541</v>
      </c>
      <c r="F73" s="114">
        <v>509</v>
      </c>
      <c r="G73" s="114">
        <v>510</v>
      </c>
      <c r="H73" s="114">
        <v>506</v>
      </c>
      <c r="I73" s="140">
        <v>511</v>
      </c>
      <c r="J73" s="115">
        <v>30</v>
      </c>
      <c r="K73" s="116">
        <v>5.8708414872798436</v>
      </c>
    </row>
    <row r="74" spans="1:11" ht="14.1" customHeight="1" x14ac:dyDescent="0.2">
      <c r="A74" s="306" t="s">
        <v>311</v>
      </c>
      <c r="B74" s="307" t="s">
        <v>312</v>
      </c>
      <c r="C74" s="308"/>
      <c r="D74" s="113">
        <v>0.18259508608054059</v>
      </c>
      <c r="E74" s="115">
        <v>147</v>
      </c>
      <c r="F74" s="114">
        <v>154</v>
      </c>
      <c r="G74" s="114">
        <v>158</v>
      </c>
      <c r="H74" s="114">
        <v>168</v>
      </c>
      <c r="I74" s="140">
        <v>171</v>
      </c>
      <c r="J74" s="115">
        <v>-24</v>
      </c>
      <c r="K74" s="116">
        <v>-14.035087719298245</v>
      </c>
    </row>
    <row r="75" spans="1:11" ht="14.1" customHeight="1" x14ac:dyDescent="0.2">
      <c r="A75" s="306" t="s">
        <v>313</v>
      </c>
      <c r="B75" s="307" t="s">
        <v>314</v>
      </c>
      <c r="C75" s="308"/>
      <c r="D75" s="113">
        <v>0.16893150821056815</v>
      </c>
      <c r="E75" s="115">
        <v>136</v>
      </c>
      <c r="F75" s="114">
        <v>133</v>
      </c>
      <c r="G75" s="114">
        <v>132</v>
      </c>
      <c r="H75" s="114">
        <v>134</v>
      </c>
      <c r="I75" s="140">
        <v>132</v>
      </c>
      <c r="J75" s="115">
        <v>4</v>
      </c>
      <c r="K75" s="116">
        <v>3.0303030303030303</v>
      </c>
    </row>
    <row r="76" spans="1:11" ht="14.1" customHeight="1" x14ac:dyDescent="0.2">
      <c r="A76" s="306">
        <v>91</v>
      </c>
      <c r="B76" s="307" t="s">
        <v>315</v>
      </c>
      <c r="C76" s="308"/>
      <c r="D76" s="113">
        <v>0.4186023401982461</v>
      </c>
      <c r="E76" s="115">
        <v>337</v>
      </c>
      <c r="F76" s="114">
        <v>339</v>
      </c>
      <c r="G76" s="114">
        <v>330</v>
      </c>
      <c r="H76" s="114">
        <v>318</v>
      </c>
      <c r="I76" s="140">
        <v>316</v>
      </c>
      <c r="J76" s="115">
        <v>21</v>
      </c>
      <c r="K76" s="116">
        <v>6.6455696202531644</v>
      </c>
    </row>
    <row r="77" spans="1:11" ht="14.1" customHeight="1" x14ac:dyDescent="0.2">
      <c r="A77" s="306">
        <v>92</v>
      </c>
      <c r="B77" s="307" t="s">
        <v>316</v>
      </c>
      <c r="C77" s="308"/>
      <c r="D77" s="113">
        <v>0.80863538121382261</v>
      </c>
      <c r="E77" s="115">
        <v>651</v>
      </c>
      <c r="F77" s="114">
        <v>647</v>
      </c>
      <c r="G77" s="114">
        <v>644</v>
      </c>
      <c r="H77" s="114">
        <v>642</v>
      </c>
      <c r="I77" s="140">
        <v>635</v>
      </c>
      <c r="J77" s="115">
        <v>16</v>
      </c>
      <c r="K77" s="116">
        <v>2.5196850393700787</v>
      </c>
    </row>
    <row r="78" spans="1:11" ht="14.1" customHeight="1" x14ac:dyDescent="0.2">
      <c r="A78" s="306">
        <v>93</v>
      </c>
      <c r="B78" s="307" t="s">
        <v>317</v>
      </c>
      <c r="C78" s="308"/>
      <c r="D78" s="113">
        <v>0.16520507788239386</v>
      </c>
      <c r="E78" s="115">
        <v>133</v>
      </c>
      <c r="F78" s="114">
        <v>134</v>
      </c>
      <c r="G78" s="114">
        <v>135</v>
      </c>
      <c r="H78" s="114">
        <v>134</v>
      </c>
      <c r="I78" s="140">
        <v>131</v>
      </c>
      <c r="J78" s="115">
        <v>2</v>
      </c>
      <c r="K78" s="116">
        <v>1.5267175572519085</v>
      </c>
    </row>
    <row r="79" spans="1:11" ht="14.1" customHeight="1" x14ac:dyDescent="0.2">
      <c r="A79" s="306">
        <v>94</v>
      </c>
      <c r="B79" s="307" t="s">
        <v>318</v>
      </c>
      <c r="C79" s="308"/>
      <c r="D79" s="113">
        <v>0.23352296723225599</v>
      </c>
      <c r="E79" s="115">
        <v>188</v>
      </c>
      <c r="F79" s="114">
        <v>196</v>
      </c>
      <c r="G79" s="114">
        <v>193</v>
      </c>
      <c r="H79" s="114">
        <v>188</v>
      </c>
      <c r="I79" s="140">
        <v>196</v>
      </c>
      <c r="J79" s="115">
        <v>-8</v>
      </c>
      <c r="K79" s="116">
        <v>-4.0816326530612246</v>
      </c>
    </row>
    <row r="80" spans="1:11" ht="14.1" customHeight="1" x14ac:dyDescent="0.2">
      <c r="A80" s="306" t="s">
        <v>319</v>
      </c>
      <c r="B80" s="307" t="s">
        <v>320</v>
      </c>
      <c r="C80" s="308"/>
      <c r="D80" s="113">
        <v>4.9685737708990638E-3</v>
      </c>
      <c r="E80" s="115">
        <v>4</v>
      </c>
      <c r="F80" s="114">
        <v>4</v>
      </c>
      <c r="G80" s="114">
        <v>4</v>
      </c>
      <c r="H80" s="114">
        <v>3</v>
      </c>
      <c r="I80" s="140">
        <v>3</v>
      </c>
      <c r="J80" s="115">
        <v>1</v>
      </c>
      <c r="K80" s="116">
        <v>33.333333333333336</v>
      </c>
    </row>
    <row r="81" spans="1:11" ht="14.1" customHeight="1" x14ac:dyDescent="0.2">
      <c r="A81" s="310" t="s">
        <v>321</v>
      </c>
      <c r="B81" s="311" t="s">
        <v>224</v>
      </c>
      <c r="C81" s="312"/>
      <c r="D81" s="125">
        <v>0.79869823367202442</v>
      </c>
      <c r="E81" s="143">
        <v>643</v>
      </c>
      <c r="F81" s="144">
        <v>649</v>
      </c>
      <c r="G81" s="144">
        <v>631</v>
      </c>
      <c r="H81" s="144">
        <v>584</v>
      </c>
      <c r="I81" s="145">
        <v>587</v>
      </c>
      <c r="J81" s="143">
        <v>56</v>
      </c>
      <c r="K81" s="146">
        <v>9.5400340715502558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22702</v>
      </c>
      <c r="E12" s="114">
        <v>23409</v>
      </c>
      <c r="F12" s="114">
        <v>23858</v>
      </c>
      <c r="G12" s="114">
        <v>24060</v>
      </c>
      <c r="H12" s="140">
        <v>23486</v>
      </c>
      <c r="I12" s="115">
        <v>-784</v>
      </c>
      <c r="J12" s="116">
        <v>-3.3381589031763603</v>
      </c>
      <c r="K12"/>
      <c r="L12"/>
      <c r="M12"/>
      <c r="N12"/>
      <c r="O12"/>
      <c r="P12"/>
    </row>
    <row r="13" spans="1:16" s="110" customFormat="1" ht="14.45" customHeight="1" x14ac:dyDescent="0.2">
      <c r="A13" s="120" t="s">
        <v>105</v>
      </c>
      <c r="B13" s="119" t="s">
        <v>106</v>
      </c>
      <c r="C13" s="113">
        <v>40.362082635891113</v>
      </c>
      <c r="D13" s="115">
        <v>9163</v>
      </c>
      <c r="E13" s="114">
        <v>9361</v>
      </c>
      <c r="F13" s="114">
        <v>9538</v>
      </c>
      <c r="G13" s="114">
        <v>9646</v>
      </c>
      <c r="H13" s="140">
        <v>9342</v>
      </c>
      <c r="I13" s="115">
        <v>-179</v>
      </c>
      <c r="J13" s="116">
        <v>-1.9160779276386213</v>
      </c>
      <c r="K13"/>
      <c r="L13"/>
      <c r="M13"/>
      <c r="N13"/>
      <c r="O13"/>
      <c r="P13"/>
    </row>
    <row r="14" spans="1:16" s="110" customFormat="1" ht="14.45" customHeight="1" x14ac:dyDescent="0.2">
      <c r="A14" s="120"/>
      <c r="B14" s="119" t="s">
        <v>107</v>
      </c>
      <c r="C14" s="113">
        <v>59.637917364108887</v>
      </c>
      <c r="D14" s="115">
        <v>13539</v>
      </c>
      <c r="E14" s="114">
        <v>14048</v>
      </c>
      <c r="F14" s="114">
        <v>14320</v>
      </c>
      <c r="G14" s="114">
        <v>14414</v>
      </c>
      <c r="H14" s="140">
        <v>14144</v>
      </c>
      <c r="I14" s="115">
        <v>-605</v>
      </c>
      <c r="J14" s="116">
        <v>-4.2774321266968327</v>
      </c>
      <c r="K14"/>
      <c r="L14"/>
      <c r="M14"/>
      <c r="N14"/>
      <c r="O14"/>
      <c r="P14"/>
    </row>
    <row r="15" spans="1:16" s="110" customFormat="1" ht="14.45" customHeight="1" x14ac:dyDescent="0.2">
      <c r="A15" s="118" t="s">
        <v>105</v>
      </c>
      <c r="B15" s="121" t="s">
        <v>108</v>
      </c>
      <c r="C15" s="113">
        <v>15.963351246586203</v>
      </c>
      <c r="D15" s="115">
        <v>3624</v>
      </c>
      <c r="E15" s="114">
        <v>3783</v>
      </c>
      <c r="F15" s="114">
        <v>3993</v>
      </c>
      <c r="G15" s="114">
        <v>4169</v>
      </c>
      <c r="H15" s="140">
        <v>3794</v>
      </c>
      <c r="I15" s="115">
        <v>-170</v>
      </c>
      <c r="J15" s="116">
        <v>-4.4807590933052186</v>
      </c>
      <c r="K15"/>
      <c r="L15"/>
      <c r="M15"/>
      <c r="N15"/>
      <c r="O15"/>
      <c r="P15"/>
    </row>
    <row r="16" spans="1:16" s="110" customFormat="1" ht="14.45" customHeight="1" x14ac:dyDescent="0.2">
      <c r="A16" s="118"/>
      <c r="B16" s="121" t="s">
        <v>109</v>
      </c>
      <c r="C16" s="113">
        <v>45.119372742489645</v>
      </c>
      <c r="D16" s="115">
        <v>10243</v>
      </c>
      <c r="E16" s="114">
        <v>10667</v>
      </c>
      <c r="F16" s="114">
        <v>10871</v>
      </c>
      <c r="G16" s="114">
        <v>10985</v>
      </c>
      <c r="H16" s="140">
        <v>10917</v>
      </c>
      <c r="I16" s="115">
        <v>-674</v>
      </c>
      <c r="J16" s="116">
        <v>-6.1738572868004029</v>
      </c>
      <c r="K16"/>
      <c r="L16"/>
      <c r="M16"/>
      <c r="N16"/>
      <c r="O16"/>
      <c r="P16"/>
    </row>
    <row r="17" spans="1:16" s="110" customFormat="1" ht="14.45" customHeight="1" x14ac:dyDescent="0.2">
      <c r="A17" s="118"/>
      <c r="B17" s="121" t="s">
        <v>110</v>
      </c>
      <c r="C17" s="113">
        <v>21.020174433970574</v>
      </c>
      <c r="D17" s="115">
        <v>4772</v>
      </c>
      <c r="E17" s="114">
        <v>4850</v>
      </c>
      <c r="F17" s="114">
        <v>4895</v>
      </c>
      <c r="G17" s="114">
        <v>4873</v>
      </c>
      <c r="H17" s="140">
        <v>4821</v>
      </c>
      <c r="I17" s="115">
        <v>-49</v>
      </c>
      <c r="J17" s="116">
        <v>-1.0163866417755651</v>
      </c>
      <c r="K17"/>
      <c r="L17"/>
      <c r="M17"/>
      <c r="N17"/>
      <c r="O17"/>
      <c r="P17"/>
    </row>
    <row r="18" spans="1:16" s="110" customFormat="1" ht="14.45" customHeight="1" x14ac:dyDescent="0.2">
      <c r="A18" s="120"/>
      <c r="B18" s="121" t="s">
        <v>111</v>
      </c>
      <c r="C18" s="113">
        <v>17.897101576953574</v>
      </c>
      <c r="D18" s="115">
        <v>4063</v>
      </c>
      <c r="E18" s="114">
        <v>4109</v>
      </c>
      <c r="F18" s="114">
        <v>4099</v>
      </c>
      <c r="G18" s="114">
        <v>4033</v>
      </c>
      <c r="H18" s="140">
        <v>3954</v>
      </c>
      <c r="I18" s="115">
        <v>109</v>
      </c>
      <c r="J18" s="116">
        <v>2.7567020738492665</v>
      </c>
      <c r="K18"/>
      <c r="L18"/>
      <c r="M18"/>
      <c r="N18"/>
      <c r="O18"/>
      <c r="P18"/>
    </row>
    <row r="19" spans="1:16" s="110" customFormat="1" ht="14.45" customHeight="1" x14ac:dyDescent="0.2">
      <c r="A19" s="120"/>
      <c r="B19" s="121" t="s">
        <v>112</v>
      </c>
      <c r="C19" s="113">
        <v>1.7355299092590961</v>
      </c>
      <c r="D19" s="115">
        <v>394</v>
      </c>
      <c r="E19" s="114">
        <v>389</v>
      </c>
      <c r="F19" s="114">
        <v>407</v>
      </c>
      <c r="G19" s="114">
        <v>352</v>
      </c>
      <c r="H19" s="140">
        <v>328</v>
      </c>
      <c r="I19" s="115">
        <v>66</v>
      </c>
      <c r="J19" s="116">
        <v>20.121951219512194</v>
      </c>
      <c r="K19"/>
      <c r="L19"/>
      <c r="M19"/>
      <c r="N19"/>
      <c r="O19"/>
      <c r="P19"/>
    </row>
    <row r="20" spans="1:16" s="110" customFormat="1" ht="14.45" customHeight="1" x14ac:dyDescent="0.2">
      <c r="A20" s="120" t="s">
        <v>113</v>
      </c>
      <c r="B20" s="119" t="s">
        <v>116</v>
      </c>
      <c r="C20" s="113">
        <v>95.053299268786887</v>
      </c>
      <c r="D20" s="115">
        <v>21579</v>
      </c>
      <c r="E20" s="114">
        <v>22213</v>
      </c>
      <c r="F20" s="114">
        <v>22679</v>
      </c>
      <c r="G20" s="114">
        <v>22843</v>
      </c>
      <c r="H20" s="140">
        <v>22342</v>
      </c>
      <c r="I20" s="115">
        <v>-763</v>
      </c>
      <c r="J20" s="116">
        <v>-3.4150926506131949</v>
      </c>
      <c r="K20"/>
      <c r="L20"/>
      <c r="M20"/>
      <c r="N20"/>
      <c r="O20"/>
      <c r="P20"/>
    </row>
    <row r="21" spans="1:16" s="110" customFormat="1" ht="14.45" customHeight="1" x14ac:dyDescent="0.2">
      <c r="A21" s="123"/>
      <c r="B21" s="124" t="s">
        <v>117</v>
      </c>
      <c r="C21" s="125">
        <v>4.7705048013390892</v>
      </c>
      <c r="D21" s="143">
        <v>1083</v>
      </c>
      <c r="E21" s="144">
        <v>1154</v>
      </c>
      <c r="F21" s="144">
        <v>1143</v>
      </c>
      <c r="G21" s="144">
        <v>1172</v>
      </c>
      <c r="H21" s="145">
        <v>1092</v>
      </c>
      <c r="I21" s="143">
        <v>-9</v>
      </c>
      <c r="J21" s="146">
        <v>-0.82417582417582413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24491</v>
      </c>
      <c r="E56" s="114">
        <v>25333</v>
      </c>
      <c r="F56" s="114">
        <v>25737</v>
      </c>
      <c r="G56" s="114">
        <v>25818</v>
      </c>
      <c r="H56" s="140">
        <v>25102</v>
      </c>
      <c r="I56" s="115">
        <v>-611</v>
      </c>
      <c r="J56" s="116">
        <v>-2.4340689984861763</v>
      </c>
      <c r="K56"/>
      <c r="L56"/>
      <c r="M56"/>
      <c r="N56"/>
      <c r="O56"/>
      <c r="P56"/>
    </row>
    <row r="57" spans="1:16" s="110" customFormat="1" ht="14.45" customHeight="1" x14ac:dyDescent="0.2">
      <c r="A57" s="120" t="s">
        <v>105</v>
      </c>
      <c r="B57" s="119" t="s">
        <v>106</v>
      </c>
      <c r="C57" s="113">
        <v>40.676166755134538</v>
      </c>
      <c r="D57" s="115">
        <v>9962</v>
      </c>
      <c r="E57" s="114">
        <v>10215</v>
      </c>
      <c r="F57" s="114">
        <v>10351</v>
      </c>
      <c r="G57" s="114">
        <v>10312</v>
      </c>
      <c r="H57" s="140">
        <v>9990</v>
      </c>
      <c r="I57" s="115">
        <v>-28</v>
      </c>
      <c r="J57" s="116">
        <v>-0.28028028028028029</v>
      </c>
    </row>
    <row r="58" spans="1:16" s="110" customFormat="1" ht="14.45" customHeight="1" x14ac:dyDescent="0.2">
      <c r="A58" s="120"/>
      <c r="B58" s="119" t="s">
        <v>107</v>
      </c>
      <c r="C58" s="113">
        <v>59.323833244865462</v>
      </c>
      <c r="D58" s="115">
        <v>14529</v>
      </c>
      <c r="E58" s="114">
        <v>15118</v>
      </c>
      <c r="F58" s="114">
        <v>15386</v>
      </c>
      <c r="G58" s="114">
        <v>15506</v>
      </c>
      <c r="H58" s="140">
        <v>15112</v>
      </c>
      <c r="I58" s="115">
        <v>-583</v>
      </c>
      <c r="J58" s="116">
        <v>-3.8578613022763366</v>
      </c>
    </row>
    <row r="59" spans="1:16" s="110" customFormat="1" ht="14.45" customHeight="1" x14ac:dyDescent="0.2">
      <c r="A59" s="118" t="s">
        <v>105</v>
      </c>
      <c r="B59" s="121" t="s">
        <v>108</v>
      </c>
      <c r="C59" s="113">
        <v>17.839206239026581</v>
      </c>
      <c r="D59" s="115">
        <v>4369</v>
      </c>
      <c r="E59" s="114">
        <v>4600</v>
      </c>
      <c r="F59" s="114">
        <v>4783</v>
      </c>
      <c r="G59" s="114">
        <v>4944</v>
      </c>
      <c r="H59" s="140">
        <v>4485</v>
      </c>
      <c r="I59" s="115">
        <v>-116</v>
      </c>
      <c r="J59" s="116">
        <v>-2.5863991081382385</v>
      </c>
    </row>
    <row r="60" spans="1:16" s="110" customFormat="1" ht="14.45" customHeight="1" x14ac:dyDescent="0.2">
      <c r="A60" s="118"/>
      <c r="B60" s="121" t="s">
        <v>109</v>
      </c>
      <c r="C60" s="113">
        <v>44.008002939855459</v>
      </c>
      <c r="D60" s="115">
        <v>10778</v>
      </c>
      <c r="E60" s="114">
        <v>11242</v>
      </c>
      <c r="F60" s="114">
        <v>11413</v>
      </c>
      <c r="G60" s="114">
        <v>11481</v>
      </c>
      <c r="H60" s="140">
        <v>11407</v>
      </c>
      <c r="I60" s="115">
        <v>-629</v>
      </c>
      <c r="J60" s="116">
        <v>-5.5141579731743668</v>
      </c>
    </row>
    <row r="61" spans="1:16" s="110" customFormat="1" ht="14.45" customHeight="1" x14ac:dyDescent="0.2">
      <c r="A61" s="118"/>
      <c r="B61" s="121" t="s">
        <v>110</v>
      </c>
      <c r="C61" s="113">
        <v>20.885223143195461</v>
      </c>
      <c r="D61" s="115">
        <v>5115</v>
      </c>
      <c r="E61" s="114">
        <v>5167</v>
      </c>
      <c r="F61" s="114">
        <v>5204</v>
      </c>
      <c r="G61" s="114">
        <v>5134</v>
      </c>
      <c r="H61" s="140">
        <v>5076</v>
      </c>
      <c r="I61" s="115">
        <v>39</v>
      </c>
      <c r="J61" s="116">
        <v>0.76832151300236406</v>
      </c>
    </row>
    <row r="62" spans="1:16" s="110" customFormat="1" ht="14.45" customHeight="1" x14ac:dyDescent="0.2">
      <c r="A62" s="120"/>
      <c r="B62" s="121" t="s">
        <v>111</v>
      </c>
      <c r="C62" s="113">
        <v>17.267567677922504</v>
      </c>
      <c r="D62" s="115">
        <v>4229</v>
      </c>
      <c r="E62" s="114">
        <v>4324</v>
      </c>
      <c r="F62" s="114">
        <v>4337</v>
      </c>
      <c r="G62" s="114">
        <v>4259</v>
      </c>
      <c r="H62" s="140">
        <v>4134</v>
      </c>
      <c r="I62" s="115">
        <v>95</v>
      </c>
      <c r="J62" s="116">
        <v>2.2980164489598454</v>
      </c>
    </row>
    <row r="63" spans="1:16" s="110" customFormat="1" ht="14.45" customHeight="1" x14ac:dyDescent="0.2">
      <c r="A63" s="120"/>
      <c r="B63" s="121" t="s">
        <v>112</v>
      </c>
      <c r="C63" s="113">
        <v>1.6577518272018292</v>
      </c>
      <c r="D63" s="115">
        <v>406</v>
      </c>
      <c r="E63" s="114">
        <v>429</v>
      </c>
      <c r="F63" s="114">
        <v>443</v>
      </c>
      <c r="G63" s="114">
        <v>373</v>
      </c>
      <c r="H63" s="140">
        <v>334</v>
      </c>
      <c r="I63" s="115">
        <v>72</v>
      </c>
      <c r="J63" s="116">
        <v>21.556886227544911</v>
      </c>
    </row>
    <row r="64" spans="1:16" s="110" customFormat="1" ht="14.45" customHeight="1" x14ac:dyDescent="0.2">
      <c r="A64" s="120" t="s">
        <v>113</v>
      </c>
      <c r="B64" s="119" t="s">
        <v>116</v>
      </c>
      <c r="C64" s="113">
        <v>96.088358989016371</v>
      </c>
      <c r="D64" s="115">
        <v>23533</v>
      </c>
      <c r="E64" s="114">
        <v>24298</v>
      </c>
      <c r="F64" s="114">
        <v>24712</v>
      </c>
      <c r="G64" s="114">
        <v>24790</v>
      </c>
      <c r="H64" s="140">
        <v>24131</v>
      </c>
      <c r="I64" s="115">
        <v>-598</v>
      </c>
      <c r="J64" s="116">
        <v>-2.4781401516721231</v>
      </c>
    </row>
    <row r="65" spans="1:10" s="110" customFormat="1" ht="14.45" customHeight="1" x14ac:dyDescent="0.2">
      <c r="A65" s="123"/>
      <c r="B65" s="124" t="s">
        <v>117</v>
      </c>
      <c r="C65" s="125">
        <v>3.7687313707076067</v>
      </c>
      <c r="D65" s="143">
        <v>923</v>
      </c>
      <c r="E65" s="144">
        <v>997</v>
      </c>
      <c r="F65" s="144">
        <v>992</v>
      </c>
      <c r="G65" s="144">
        <v>988</v>
      </c>
      <c r="H65" s="145">
        <v>931</v>
      </c>
      <c r="I65" s="143">
        <v>-8</v>
      </c>
      <c r="J65" s="146">
        <v>-0.85929108485499461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22702</v>
      </c>
      <c r="G11" s="114">
        <v>23409</v>
      </c>
      <c r="H11" s="114">
        <v>23858</v>
      </c>
      <c r="I11" s="114">
        <v>24060</v>
      </c>
      <c r="J11" s="140">
        <v>23486</v>
      </c>
      <c r="K11" s="114">
        <v>-784</v>
      </c>
      <c r="L11" s="116">
        <v>-3.3381589031763603</v>
      </c>
    </row>
    <row r="12" spans="1:17" s="110" customFormat="1" ht="24" customHeight="1" x14ac:dyDescent="0.2">
      <c r="A12" s="604" t="s">
        <v>185</v>
      </c>
      <c r="B12" s="605"/>
      <c r="C12" s="605"/>
      <c r="D12" s="606"/>
      <c r="E12" s="113">
        <v>40.362082635891113</v>
      </c>
      <c r="F12" s="115">
        <v>9163</v>
      </c>
      <c r="G12" s="114">
        <v>9361</v>
      </c>
      <c r="H12" s="114">
        <v>9538</v>
      </c>
      <c r="I12" s="114">
        <v>9646</v>
      </c>
      <c r="J12" s="140">
        <v>9342</v>
      </c>
      <c r="K12" s="114">
        <v>-179</v>
      </c>
      <c r="L12" s="116">
        <v>-1.9160779276386213</v>
      </c>
    </row>
    <row r="13" spans="1:17" s="110" customFormat="1" ht="15" customHeight="1" x14ac:dyDescent="0.2">
      <c r="A13" s="120"/>
      <c r="B13" s="612" t="s">
        <v>107</v>
      </c>
      <c r="C13" s="612"/>
      <c r="E13" s="113">
        <v>59.637917364108887</v>
      </c>
      <c r="F13" s="115">
        <v>13539</v>
      </c>
      <c r="G13" s="114">
        <v>14048</v>
      </c>
      <c r="H13" s="114">
        <v>14320</v>
      </c>
      <c r="I13" s="114">
        <v>14414</v>
      </c>
      <c r="J13" s="140">
        <v>14144</v>
      </c>
      <c r="K13" s="114">
        <v>-605</v>
      </c>
      <c r="L13" s="116">
        <v>-4.2774321266968327</v>
      </c>
    </row>
    <row r="14" spans="1:17" s="110" customFormat="1" ht="22.5" customHeight="1" x14ac:dyDescent="0.2">
      <c r="A14" s="604" t="s">
        <v>186</v>
      </c>
      <c r="B14" s="605"/>
      <c r="C14" s="605"/>
      <c r="D14" s="606"/>
      <c r="E14" s="113">
        <v>15.963351246586203</v>
      </c>
      <c r="F14" s="115">
        <v>3624</v>
      </c>
      <c r="G14" s="114">
        <v>3783</v>
      </c>
      <c r="H14" s="114">
        <v>3993</v>
      </c>
      <c r="I14" s="114">
        <v>4169</v>
      </c>
      <c r="J14" s="140">
        <v>3794</v>
      </c>
      <c r="K14" s="114">
        <v>-170</v>
      </c>
      <c r="L14" s="116">
        <v>-4.4807590933052186</v>
      </c>
    </row>
    <row r="15" spans="1:17" s="110" customFormat="1" ht="15" customHeight="1" x14ac:dyDescent="0.2">
      <c r="A15" s="120"/>
      <c r="B15" s="119"/>
      <c r="C15" s="258" t="s">
        <v>106</v>
      </c>
      <c r="E15" s="113">
        <v>47.488962472406179</v>
      </c>
      <c r="F15" s="115">
        <v>1721</v>
      </c>
      <c r="G15" s="114">
        <v>1753</v>
      </c>
      <c r="H15" s="114">
        <v>1848</v>
      </c>
      <c r="I15" s="114">
        <v>1936</v>
      </c>
      <c r="J15" s="140">
        <v>1737</v>
      </c>
      <c r="K15" s="114">
        <v>-16</v>
      </c>
      <c r="L15" s="116">
        <v>-0.92112838226827864</v>
      </c>
    </row>
    <row r="16" spans="1:17" s="110" customFormat="1" ht="15" customHeight="1" x14ac:dyDescent="0.2">
      <c r="A16" s="120"/>
      <c r="B16" s="119"/>
      <c r="C16" s="258" t="s">
        <v>107</v>
      </c>
      <c r="E16" s="113">
        <v>52.511037527593821</v>
      </c>
      <c r="F16" s="115">
        <v>1903</v>
      </c>
      <c r="G16" s="114">
        <v>2030</v>
      </c>
      <c r="H16" s="114">
        <v>2145</v>
      </c>
      <c r="I16" s="114">
        <v>2233</v>
      </c>
      <c r="J16" s="140">
        <v>2057</v>
      </c>
      <c r="K16" s="114">
        <v>-154</v>
      </c>
      <c r="L16" s="116">
        <v>-7.4866310160427805</v>
      </c>
    </row>
    <row r="17" spans="1:12" s="110" customFormat="1" ht="15" customHeight="1" x14ac:dyDescent="0.2">
      <c r="A17" s="120"/>
      <c r="B17" s="121" t="s">
        <v>109</v>
      </c>
      <c r="C17" s="258"/>
      <c r="E17" s="113">
        <v>45.119372742489645</v>
      </c>
      <c r="F17" s="115">
        <v>10243</v>
      </c>
      <c r="G17" s="114">
        <v>10667</v>
      </c>
      <c r="H17" s="114">
        <v>10871</v>
      </c>
      <c r="I17" s="114">
        <v>10985</v>
      </c>
      <c r="J17" s="140">
        <v>10917</v>
      </c>
      <c r="K17" s="114">
        <v>-674</v>
      </c>
      <c r="L17" s="116">
        <v>-6.1738572868004029</v>
      </c>
    </row>
    <row r="18" spans="1:12" s="110" customFormat="1" ht="15" customHeight="1" x14ac:dyDescent="0.2">
      <c r="A18" s="120"/>
      <c r="B18" s="119"/>
      <c r="C18" s="258" t="s">
        <v>106</v>
      </c>
      <c r="E18" s="113">
        <v>33.945133261739727</v>
      </c>
      <c r="F18" s="115">
        <v>3477</v>
      </c>
      <c r="G18" s="114">
        <v>3604</v>
      </c>
      <c r="H18" s="114">
        <v>3644</v>
      </c>
      <c r="I18" s="114">
        <v>3677</v>
      </c>
      <c r="J18" s="140">
        <v>3628</v>
      </c>
      <c r="K18" s="114">
        <v>-151</v>
      </c>
      <c r="L18" s="116">
        <v>-4.1620727673649389</v>
      </c>
    </row>
    <row r="19" spans="1:12" s="110" customFormat="1" ht="15" customHeight="1" x14ac:dyDescent="0.2">
      <c r="A19" s="120"/>
      <c r="B19" s="119"/>
      <c r="C19" s="258" t="s">
        <v>107</v>
      </c>
      <c r="E19" s="113">
        <v>66.054866738260273</v>
      </c>
      <c r="F19" s="115">
        <v>6766</v>
      </c>
      <c r="G19" s="114">
        <v>7063</v>
      </c>
      <c r="H19" s="114">
        <v>7227</v>
      </c>
      <c r="I19" s="114">
        <v>7308</v>
      </c>
      <c r="J19" s="140">
        <v>7289</v>
      </c>
      <c r="K19" s="114">
        <v>-523</v>
      </c>
      <c r="L19" s="116">
        <v>-7.1751955000685967</v>
      </c>
    </row>
    <row r="20" spans="1:12" s="110" customFormat="1" ht="15" customHeight="1" x14ac:dyDescent="0.2">
      <c r="A20" s="120"/>
      <c r="B20" s="121" t="s">
        <v>110</v>
      </c>
      <c r="C20" s="258"/>
      <c r="E20" s="113">
        <v>21.020174433970574</v>
      </c>
      <c r="F20" s="115">
        <v>4772</v>
      </c>
      <c r="G20" s="114">
        <v>4850</v>
      </c>
      <c r="H20" s="114">
        <v>4895</v>
      </c>
      <c r="I20" s="114">
        <v>4873</v>
      </c>
      <c r="J20" s="140">
        <v>4821</v>
      </c>
      <c r="K20" s="114">
        <v>-49</v>
      </c>
      <c r="L20" s="116">
        <v>-1.0163866417755651</v>
      </c>
    </row>
    <row r="21" spans="1:12" s="110" customFormat="1" ht="15" customHeight="1" x14ac:dyDescent="0.2">
      <c r="A21" s="120"/>
      <c r="B21" s="119"/>
      <c r="C21" s="258" t="s">
        <v>106</v>
      </c>
      <c r="E21" s="113">
        <v>35.414920368818109</v>
      </c>
      <c r="F21" s="115">
        <v>1690</v>
      </c>
      <c r="G21" s="114">
        <v>1701</v>
      </c>
      <c r="H21" s="114">
        <v>1730</v>
      </c>
      <c r="I21" s="114">
        <v>1743</v>
      </c>
      <c r="J21" s="140">
        <v>1725</v>
      </c>
      <c r="K21" s="114">
        <v>-35</v>
      </c>
      <c r="L21" s="116">
        <v>-2.0289855072463769</v>
      </c>
    </row>
    <row r="22" spans="1:12" s="110" customFormat="1" ht="15" customHeight="1" x14ac:dyDescent="0.2">
      <c r="A22" s="120"/>
      <c r="B22" s="119"/>
      <c r="C22" s="258" t="s">
        <v>107</v>
      </c>
      <c r="E22" s="113">
        <v>64.585079631181898</v>
      </c>
      <c r="F22" s="115">
        <v>3082</v>
      </c>
      <c r="G22" s="114">
        <v>3149</v>
      </c>
      <c r="H22" s="114">
        <v>3165</v>
      </c>
      <c r="I22" s="114">
        <v>3130</v>
      </c>
      <c r="J22" s="140">
        <v>3096</v>
      </c>
      <c r="K22" s="114">
        <v>-14</v>
      </c>
      <c r="L22" s="116">
        <v>-0.45219638242894056</v>
      </c>
    </row>
    <row r="23" spans="1:12" s="110" customFormat="1" ht="15" customHeight="1" x14ac:dyDescent="0.2">
      <c r="A23" s="120"/>
      <c r="B23" s="121" t="s">
        <v>111</v>
      </c>
      <c r="C23" s="258"/>
      <c r="E23" s="113">
        <v>17.897101576953574</v>
      </c>
      <c r="F23" s="115">
        <v>4063</v>
      </c>
      <c r="G23" s="114">
        <v>4109</v>
      </c>
      <c r="H23" s="114">
        <v>4099</v>
      </c>
      <c r="I23" s="114">
        <v>4033</v>
      </c>
      <c r="J23" s="140">
        <v>3954</v>
      </c>
      <c r="K23" s="114">
        <v>109</v>
      </c>
      <c r="L23" s="116">
        <v>2.7567020738492665</v>
      </c>
    </row>
    <row r="24" spans="1:12" s="110" customFormat="1" ht="15" customHeight="1" x14ac:dyDescent="0.2">
      <c r="A24" s="120"/>
      <c r="B24" s="119"/>
      <c r="C24" s="258" t="s">
        <v>106</v>
      </c>
      <c r="E24" s="113">
        <v>55.993108540487327</v>
      </c>
      <c r="F24" s="115">
        <v>2275</v>
      </c>
      <c r="G24" s="114">
        <v>2303</v>
      </c>
      <c r="H24" s="114">
        <v>2316</v>
      </c>
      <c r="I24" s="114">
        <v>2290</v>
      </c>
      <c r="J24" s="140">
        <v>2252</v>
      </c>
      <c r="K24" s="114">
        <v>23</v>
      </c>
      <c r="L24" s="116">
        <v>1.0213143872113677</v>
      </c>
    </row>
    <row r="25" spans="1:12" s="110" customFormat="1" ht="15" customHeight="1" x14ac:dyDescent="0.2">
      <c r="A25" s="120"/>
      <c r="B25" s="119"/>
      <c r="C25" s="258" t="s">
        <v>107</v>
      </c>
      <c r="E25" s="113">
        <v>44.006891459512673</v>
      </c>
      <c r="F25" s="115">
        <v>1788</v>
      </c>
      <c r="G25" s="114">
        <v>1806</v>
      </c>
      <c r="H25" s="114">
        <v>1783</v>
      </c>
      <c r="I25" s="114">
        <v>1743</v>
      </c>
      <c r="J25" s="140">
        <v>1702</v>
      </c>
      <c r="K25" s="114">
        <v>86</v>
      </c>
      <c r="L25" s="116">
        <v>5.052878965922444</v>
      </c>
    </row>
    <row r="26" spans="1:12" s="110" customFormat="1" ht="15" customHeight="1" x14ac:dyDescent="0.2">
      <c r="A26" s="120"/>
      <c r="C26" s="121" t="s">
        <v>187</v>
      </c>
      <c r="D26" s="110" t="s">
        <v>188</v>
      </c>
      <c r="E26" s="113">
        <v>1.7355299092590961</v>
      </c>
      <c r="F26" s="115">
        <v>394</v>
      </c>
      <c r="G26" s="114">
        <v>389</v>
      </c>
      <c r="H26" s="114">
        <v>407</v>
      </c>
      <c r="I26" s="114">
        <v>352</v>
      </c>
      <c r="J26" s="140">
        <v>328</v>
      </c>
      <c r="K26" s="114">
        <v>66</v>
      </c>
      <c r="L26" s="116">
        <v>20.121951219512194</v>
      </c>
    </row>
    <row r="27" spans="1:12" s="110" customFormat="1" ht="15" customHeight="1" x14ac:dyDescent="0.2">
      <c r="A27" s="120"/>
      <c r="B27" s="119"/>
      <c r="D27" s="259" t="s">
        <v>106</v>
      </c>
      <c r="E27" s="113">
        <v>46.954314720812185</v>
      </c>
      <c r="F27" s="115">
        <v>185</v>
      </c>
      <c r="G27" s="114">
        <v>186</v>
      </c>
      <c r="H27" s="114">
        <v>207</v>
      </c>
      <c r="I27" s="114">
        <v>180</v>
      </c>
      <c r="J27" s="140">
        <v>172</v>
      </c>
      <c r="K27" s="114">
        <v>13</v>
      </c>
      <c r="L27" s="116">
        <v>7.558139534883721</v>
      </c>
    </row>
    <row r="28" spans="1:12" s="110" customFormat="1" ht="15" customHeight="1" x14ac:dyDescent="0.2">
      <c r="A28" s="120"/>
      <c r="B28" s="119"/>
      <c r="D28" s="259" t="s">
        <v>107</v>
      </c>
      <c r="E28" s="113">
        <v>53.045685279187815</v>
      </c>
      <c r="F28" s="115">
        <v>209</v>
      </c>
      <c r="G28" s="114">
        <v>203</v>
      </c>
      <c r="H28" s="114">
        <v>200</v>
      </c>
      <c r="I28" s="114">
        <v>172</v>
      </c>
      <c r="J28" s="140">
        <v>156</v>
      </c>
      <c r="K28" s="114">
        <v>53</v>
      </c>
      <c r="L28" s="116">
        <v>33.974358974358971</v>
      </c>
    </row>
    <row r="29" spans="1:12" s="110" customFormat="1" ht="24" customHeight="1" x14ac:dyDescent="0.2">
      <c r="A29" s="604" t="s">
        <v>189</v>
      </c>
      <c r="B29" s="605"/>
      <c r="C29" s="605"/>
      <c r="D29" s="606"/>
      <c r="E29" s="113">
        <v>95.053299268786887</v>
      </c>
      <c r="F29" s="115">
        <v>21579</v>
      </c>
      <c r="G29" s="114">
        <v>22213</v>
      </c>
      <c r="H29" s="114">
        <v>22679</v>
      </c>
      <c r="I29" s="114">
        <v>22843</v>
      </c>
      <c r="J29" s="140">
        <v>22342</v>
      </c>
      <c r="K29" s="114">
        <v>-763</v>
      </c>
      <c r="L29" s="116">
        <v>-3.4150926506131949</v>
      </c>
    </row>
    <row r="30" spans="1:12" s="110" customFormat="1" ht="15" customHeight="1" x14ac:dyDescent="0.2">
      <c r="A30" s="120"/>
      <c r="B30" s="119"/>
      <c r="C30" s="258" t="s">
        <v>106</v>
      </c>
      <c r="E30" s="113">
        <v>40.099170489828076</v>
      </c>
      <c r="F30" s="115">
        <v>8653</v>
      </c>
      <c r="G30" s="114">
        <v>8798</v>
      </c>
      <c r="H30" s="114">
        <v>8988</v>
      </c>
      <c r="I30" s="114">
        <v>9069</v>
      </c>
      <c r="J30" s="140">
        <v>8808</v>
      </c>
      <c r="K30" s="114">
        <v>-155</v>
      </c>
      <c r="L30" s="116">
        <v>-1.7597638510445051</v>
      </c>
    </row>
    <row r="31" spans="1:12" s="110" customFormat="1" ht="15" customHeight="1" x14ac:dyDescent="0.2">
      <c r="A31" s="120"/>
      <c r="B31" s="119"/>
      <c r="C31" s="258" t="s">
        <v>107</v>
      </c>
      <c r="E31" s="113">
        <v>59.900829510171924</v>
      </c>
      <c r="F31" s="115">
        <v>12926</v>
      </c>
      <c r="G31" s="114">
        <v>13415</v>
      </c>
      <c r="H31" s="114">
        <v>13691</v>
      </c>
      <c r="I31" s="114">
        <v>13774</v>
      </c>
      <c r="J31" s="140">
        <v>13534</v>
      </c>
      <c r="K31" s="114">
        <v>-608</v>
      </c>
      <c r="L31" s="116">
        <v>-4.4923895374612091</v>
      </c>
    </row>
    <row r="32" spans="1:12" s="110" customFormat="1" ht="15" customHeight="1" x14ac:dyDescent="0.2">
      <c r="A32" s="120"/>
      <c r="B32" s="119" t="s">
        <v>117</v>
      </c>
      <c r="C32" s="258"/>
      <c r="E32" s="113">
        <v>4.7705048013390892</v>
      </c>
      <c r="F32" s="114">
        <v>1083</v>
      </c>
      <c r="G32" s="114">
        <v>1154</v>
      </c>
      <c r="H32" s="114">
        <v>1143</v>
      </c>
      <c r="I32" s="114">
        <v>1172</v>
      </c>
      <c r="J32" s="140">
        <v>1092</v>
      </c>
      <c r="K32" s="114">
        <v>-9</v>
      </c>
      <c r="L32" s="116">
        <v>-0.82417582417582413</v>
      </c>
    </row>
    <row r="33" spans="1:12" s="110" customFormat="1" ht="15" customHeight="1" x14ac:dyDescent="0.2">
      <c r="A33" s="120"/>
      <c r="B33" s="119"/>
      <c r="C33" s="258" t="s">
        <v>106</v>
      </c>
      <c r="E33" s="113">
        <v>46.260387811634352</v>
      </c>
      <c r="F33" s="114">
        <v>501</v>
      </c>
      <c r="G33" s="114">
        <v>551</v>
      </c>
      <c r="H33" s="114">
        <v>538</v>
      </c>
      <c r="I33" s="114">
        <v>562</v>
      </c>
      <c r="J33" s="140">
        <v>514</v>
      </c>
      <c r="K33" s="114">
        <v>-13</v>
      </c>
      <c r="L33" s="116">
        <v>-2.5291828793774318</v>
      </c>
    </row>
    <row r="34" spans="1:12" s="110" customFormat="1" ht="15" customHeight="1" x14ac:dyDescent="0.2">
      <c r="A34" s="120"/>
      <c r="B34" s="119"/>
      <c r="C34" s="258" t="s">
        <v>107</v>
      </c>
      <c r="E34" s="113">
        <v>53.739612188365648</v>
      </c>
      <c r="F34" s="114">
        <v>582</v>
      </c>
      <c r="G34" s="114">
        <v>603</v>
      </c>
      <c r="H34" s="114">
        <v>605</v>
      </c>
      <c r="I34" s="114">
        <v>610</v>
      </c>
      <c r="J34" s="140">
        <v>578</v>
      </c>
      <c r="K34" s="114">
        <v>4</v>
      </c>
      <c r="L34" s="116">
        <v>0.69204152249134943</v>
      </c>
    </row>
    <row r="35" spans="1:12" s="110" customFormat="1" ht="24" customHeight="1" x14ac:dyDescent="0.2">
      <c r="A35" s="604" t="s">
        <v>192</v>
      </c>
      <c r="B35" s="605"/>
      <c r="C35" s="605"/>
      <c r="D35" s="606"/>
      <c r="E35" s="113">
        <v>17.298035415381904</v>
      </c>
      <c r="F35" s="114">
        <v>3927</v>
      </c>
      <c r="G35" s="114">
        <v>4088</v>
      </c>
      <c r="H35" s="114">
        <v>4252</v>
      </c>
      <c r="I35" s="114">
        <v>4464</v>
      </c>
      <c r="J35" s="114">
        <v>4190</v>
      </c>
      <c r="K35" s="318">
        <v>-263</v>
      </c>
      <c r="L35" s="319">
        <v>-6.2768496420047732</v>
      </c>
    </row>
    <row r="36" spans="1:12" s="110" customFormat="1" ht="15" customHeight="1" x14ac:dyDescent="0.2">
      <c r="A36" s="120"/>
      <c r="B36" s="119"/>
      <c r="C36" s="258" t="s">
        <v>106</v>
      </c>
      <c r="E36" s="113">
        <v>41.532976827094473</v>
      </c>
      <c r="F36" s="114">
        <v>1631</v>
      </c>
      <c r="G36" s="114">
        <v>1698</v>
      </c>
      <c r="H36" s="114">
        <v>1755</v>
      </c>
      <c r="I36" s="114">
        <v>1879</v>
      </c>
      <c r="J36" s="114">
        <v>1712</v>
      </c>
      <c r="K36" s="318">
        <v>-81</v>
      </c>
      <c r="L36" s="116">
        <v>-4.731308411214953</v>
      </c>
    </row>
    <row r="37" spans="1:12" s="110" customFormat="1" ht="15" customHeight="1" x14ac:dyDescent="0.2">
      <c r="A37" s="120"/>
      <c r="B37" s="119"/>
      <c r="C37" s="258" t="s">
        <v>107</v>
      </c>
      <c r="E37" s="113">
        <v>58.467023172905527</v>
      </c>
      <c r="F37" s="114">
        <v>2296</v>
      </c>
      <c r="G37" s="114">
        <v>2390</v>
      </c>
      <c r="H37" s="114">
        <v>2497</v>
      </c>
      <c r="I37" s="114">
        <v>2585</v>
      </c>
      <c r="J37" s="140">
        <v>2478</v>
      </c>
      <c r="K37" s="114">
        <v>-182</v>
      </c>
      <c r="L37" s="116">
        <v>-7.3446327683615822</v>
      </c>
    </row>
    <row r="38" spans="1:12" s="110" customFormat="1" ht="15" customHeight="1" x14ac:dyDescent="0.2">
      <c r="A38" s="120"/>
      <c r="B38" s="119" t="s">
        <v>328</v>
      </c>
      <c r="C38" s="258"/>
      <c r="E38" s="113">
        <v>56.594132675535192</v>
      </c>
      <c r="F38" s="114">
        <v>12848</v>
      </c>
      <c r="G38" s="114">
        <v>13117</v>
      </c>
      <c r="H38" s="114">
        <v>13243</v>
      </c>
      <c r="I38" s="114">
        <v>13174</v>
      </c>
      <c r="J38" s="140">
        <v>12999</v>
      </c>
      <c r="K38" s="114">
        <v>-151</v>
      </c>
      <c r="L38" s="116">
        <v>-1.161627817524425</v>
      </c>
    </row>
    <row r="39" spans="1:12" s="110" customFormat="1" ht="15" customHeight="1" x14ac:dyDescent="0.2">
      <c r="A39" s="120"/>
      <c r="B39" s="119"/>
      <c r="C39" s="258" t="s">
        <v>106</v>
      </c>
      <c r="E39" s="113">
        <v>39.803860523038608</v>
      </c>
      <c r="F39" s="115">
        <v>5114</v>
      </c>
      <c r="G39" s="114">
        <v>5165</v>
      </c>
      <c r="H39" s="114">
        <v>5210</v>
      </c>
      <c r="I39" s="114">
        <v>5139</v>
      </c>
      <c r="J39" s="140">
        <v>5082</v>
      </c>
      <c r="K39" s="114">
        <v>32</v>
      </c>
      <c r="L39" s="116">
        <v>0.62967335694608417</v>
      </c>
    </row>
    <row r="40" spans="1:12" s="110" customFormat="1" ht="15" customHeight="1" x14ac:dyDescent="0.2">
      <c r="A40" s="120"/>
      <c r="B40" s="119"/>
      <c r="C40" s="258" t="s">
        <v>107</v>
      </c>
      <c r="E40" s="113">
        <v>60.196139476961392</v>
      </c>
      <c r="F40" s="115">
        <v>7734</v>
      </c>
      <c r="G40" s="114">
        <v>7952</v>
      </c>
      <c r="H40" s="114">
        <v>8033</v>
      </c>
      <c r="I40" s="114">
        <v>8035</v>
      </c>
      <c r="J40" s="140">
        <v>7917</v>
      </c>
      <c r="K40" s="114">
        <v>-183</v>
      </c>
      <c r="L40" s="116">
        <v>-2.3114816218264496</v>
      </c>
    </row>
    <row r="41" spans="1:12" s="110" customFormat="1" ht="15" customHeight="1" x14ac:dyDescent="0.2">
      <c r="A41" s="120"/>
      <c r="B41" s="320" t="s">
        <v>516</v>
      </c>
      <c r="C41" s="258"/>
      <c r="E41" s="113">
        <v>6.7350894194344111</v>
      </c>
      <c r="F41" s="115">
        <v>1529</v>
      </c>
      <c r="G41" s="114">
        <v>1566</v>
      </c>
      <c r="H41" s="114">
        <v>1573</v>
      </c>
      <c r="I41" s="114">
        <v>1562</v>
      </c>
      <c r="J41" s="140">
        <v>1498</v>
      </c>
      <c r="K41" s="114">
        <v>31</v>
      </c>
      <c r="L41" s="116">
        <v>2.0694259012016021</v>
      </c>
    </row>
    <row r="42" spans="1:12" s="110" customFormat="1" ht="15" customHeight="1" x14ac:dyDescent="0.2">
      <c r="A42" s="120"/>
      <c r="B42" s="119"/>
      <c r="C42" s="268" t="s">
        <v>106</v>
      </c>
      <c r="D42" s="182"/>
      <c r="E42" s="113">
        <v>45.062132112491824</v>
      </c>
      <c r="F42" s="115">
        <v>689</v>
      </c>
      <c r="G42" s="114">
        <v>702</v>
      </c>
      <c r="H42" s="114">
        <v>697</v>
      </c>
      <c r="I42" s="114">
        <v>706</v>
      </c>
      <c r="J42" s="140">
        <v>665</v>
      </c>
      <c r="K42" s="114">
        <v>24</v>
      </c>
      <c r="L42" s="116">
        <v>3.6090225563909772</v>
      </c>
    </row>
    <row r="43" spans="1:12" s="110" customFormat="1" ht="15" customHeight="1" x14ac:dyDescent="0.2">
      <c r="A43" s="120"/>
      <c r="B43" s="119"/>
      <c r="C43" s="268" t="s">
        <v>107</v>
      </c>
      <c r="D43" s="182"/>
      <c r="E43" s="113">
        <v>54.937867887508176</v>
      </c>
      <c r="F43" s="115">
        <v>840</v>
      </c>
      <c r="G43" s="114">
        <v>864</v>
      </c>
      <c r="H43" s="114">
        <v>876</v>
      </c>
      <c r="I43" s="114">
        <v>856</v>
      </c>
      <c r="J43" s="140">
        <v>833</v>
      </c>
      <c r="K43" s="114">
        <v>7</v>
      </c>
      <c r="L43" s="116">
        <v>0.84033613445378152</v>
      </c>
    </row>
    <row r="44" spans="1:12" s="110" customFormat="1" ht="15" customHeight="1" x14ac:dyDescent="0.2">
      <c r="A44" s="120"/>
      <c r="B44" s="119" t="s">
        <v>205</v>
      </c>
      <c r="C44" s="268"/>
      <c r="D44" s="182"/>
      <c r="E44" s="113">
        <v>19.372742489648488</v>
      </c>
      <c r="F44" s="115">
        <v>4398</v>
      </c>
      <c r="G44" s="114">
        <v>4638</v>
      </c>
      <c r="H44" s="114">
        <v>4790</v>
      </c>
      <c r="I44" s="114">
        <v>4860</v>
      </c>
      <c r="J44" s="140">
        <v>4799</v>
      </c>
      <c r="K44" s="114">
        <v>-401</v>
      </c>
      <c r="L44" s="116">
        <v>-8.3559074807251505</v>
      </c>
    </row>
    <row r="45" spans="1:12" s="110" customFormat="1" ht="15" customHeight="1" x14ac:dyDescent="0.2">
      <c r="A45" s="120"/>
      <c r="B45" s="119"/>
      <c r="C45" s="268" t="s">
        <v>106</v>
      </c>
      <c r="D45" s="182"/>
      <c r="E45" s="113">
        <v>39.313324238290129</v>
      </c>
      <c r="F45" s="115">
        <v>1729</v>
      </c>
      <c r="G45" s="114">
        <v>1796</v>
      </c>
      <c r="H45" s="114">
        <v>1876</v>
      </c>
      <c r="I45" s="114">
        <v>1922</v>
      </c>
      <c r="J45" s="140">
        <v>1883</v>
      </c>
      <c r="K45" s="114">
        <v>-154</v>
      </c>
      <c r="L45" s="116">
        <v>-8.1784386617100377</v>
      </c>
    </row>
    <row r="46" spans="1:12" s="110" customFormat="1" ht="15" customHeight="1" x14ac:dyDescent="0.2">
      <c r="A46" s="123"/>
      <c r="B46" s="124"/>
      <c r="C46" s="260" t="s">
        <v>107</v>
      </c>
      <c r="D46" s="261"/>
      <c r="E46" s="125">
        <v>60.686675761709871</v>
      </c>
      <c r="F46" s="143">
        <v>2669</v>
      </c>
      <c r="G46" s="144">
        <v>2842</v>
      </c>
      <c r="H46" s="144">
        <v>2914</v>
      </c>
      <c r="I46" s="144">
        <v>2938</v>
      </c>
      <c r="J46" s="145">
        <v>2916</v>
      </c>
      <c r="K46" s="144">
        <v>-247</v>
      </c>
      <c r="L46" s="146">
        <v>-8.4705075445816185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22702</v>
      </c>
      <c r="E11" s="114">
        <v>23409</v>
      </c>
      <c r="F11" s="114">
        <v>23858</v>
      </c>
      <c r="G11" s="114">
        <v>24060</v>
      </c>
      <c r="H11" s="140">
        <v>23486</v>
      </c>
      <c r="I11" s="115">
        <v>-784</v>
      </c>
      <c r="J11" s="116">
        <v>-3.3381589031763603</v>
      </c>
    </row>
    <row r="12" spans="1:15" s="110" customFormat="1" ht="24.95" customHeight="1" x14ac:dyDescent="0.2">
      <c r="A12" s="193" t="s">
        <v>132</v>
      </c>
      <c r="B12" s="194" t="s">
        <v>133</v>
      </c>
      <c r="C12" s="113">
        <v>4.8718174610166507</v>
      </c>
      <c r="D12" s="115">
        <v>1106</v>
      </c>
      <c r="E12" s="114">
        <v>1092</v>
      </c>
      <c r="F12" s="114">
        <v>1136</v>
      </c>
      <c r="G12" s="114">
        <v>1106</v>
      </c>
      <c r="H12" s="140">
        <v>1041</v>
      </c>
      <c r="I12" s="115">
        <v>65</v>
      </c>
      <c r="J12" s="116">
        <v>6.2439961575408258</v>
      </c>
    </row>
    <row r="13" spans="1:15" s="110" customFormat="1" ht="24.95" customHeight="1" x14ac:dyDescent="0.2">
      <c r="A13" s="193" t="s">
        <v>134</v>
      </c>
      <c r="B13" s="199" t="s">
        <v>214</v>
      </c>
      <c r="C13" s="113">
        <v>0.97788741080081054</v>
      </c>
      <c r="D13" s="115">
        <v>222</v>
      </c>
      <c r="E13" s="114">
        <v>216</v>
      </c>
      <c r="F13" s="114">
        <v>235</v>
      </c>
      <c r="G13" s="114">
        <v>231</v>
      </c>
      <c r="H13" s="140">
        <v>220</v>
      </c>
      <c r="I13" s="115">
        <v>2</v>
      </c>
      <c r="J13" s="116">
        <v>0.90909090909090906</v>
      </c>
    </row>
    <row r="14" spans="1:15" s="287" customFormat="1" ht="24.95" customHeight="1" x14ac:dyDescent="0.2">
      <c r="A14" s="193" t="s">
        <v>215</v>
      </c>
      <c r="B14" s="199" t="s">
        <v>137</v>
      </c>
      <c r="C14" s="113">
        <v>5.3651660646639066</v>
      </c>
      <c r="D14" s="115">
        <v>1218</v>
      </c>
      <c r="E14" s="114">
        <v>1257</v>
      </c>
      <c r="F14" s="114">
        <v>1270</v>
      </c>
      <c r="G14" s="114">
        <v>1246</v>
      </c>
      <c r="H14" s="140">
        <v>1209</v>
      </c>
      <c r="I14" s="115">
        <v>9</v>
      </c>
      <c r="J14" s="116">
        <v>0.74441687344913154</v>
      </c>
      <c r="K14" s="110"/>
      <c r="L14" s="110"/>
      <c r="M14" s="110"/>
      <c r="N14" s="110"/>
      <c r="O14" s="110"/>
    </row>
    <row r="15" spans="1:15" s="110" customFormat="1" ht="24.95" customHeight="1" x14ac:dyDescent="0.2">
      <c r="A15" s="193" t="s">
        <v>216</v>
      </c>
      <c r="B15" s="199" t="s">
        <v>217</v>
      </c>
      <c r="C15" s="113">
        <v>2.6429389481102987</v>
      </c>
      <c r="D15" s="115">
        <v>600</v>
      </c>
      <c r="E15" s="114">
        <v>634</v>
      </c>
      <c r="F15" s="114">
        <v>643</v>
      </c>
      <c r="G15" s="114">
        <v>637</v>
      </c>
      <c r="H15" s="140">
        <v>616</v>
      </c>
      <c r="I15" s="115">
        <v>-16</v>
      </c>
      <c r="J15" s="116">
        <v>-2.5974025974025974</v>
      </c>
    </row>
    <row r="16" spans="1:15" s="287" customFormat="1" ht="24.95" customHeight="1" x14ac:dyDescent="0.2">
      <c r="A16" s="193" t="s">
        <v>218</v>
      </c>
      <c r="B16" s="199" t="s">
        <v>141</v>
      </c>
      <c r="C16" s="113">
        <v>2.1319707514756407</v>
      </c>
      <c r="D16" s="115">
        <v>484</v>
      </c>
      <c r="E16" s="114">
        <v>486</v>
      </c>
      <c r="F16" s="114">
        <v>487</v>
      </c>
      <c r="G16" s="114">
        <v>478</v>
      </c>
      <c r="H16" s="140">
        <v>471</v>
      </c>
      <c r="I16" s="115">
        <v>13</v>
      </c>
      <c r="J16" s="116">
        <v>2.7600849256900211</v>
      </c>
      <c r="K16" s="110"/>
      <c r="L16" s="110"/>
      <c r="M16" s="110"/>
      <c r="N16" s="110"/>
      <c r="O16" s="110"/>
    </row>
    <row r="17" spans="1:15" s="110" customFormat="1" ht="24.95" customHeight="1" x14ac:dyDescent="0.2">
      <c r="A17" s="193" t="s">
        <v>142</v>
      </c>
      <c r="B17" s="199" t="s">
        <v>220</v>
      </c>
      <c r="C17" s="113">
        <v>0.59025636507796675</v>
      </c>
      <c r="D17" s="115">
        <v>134</v>
      </c>
      <c r="E17" s="114">
        <v>137</v>
      </c>
      <c r="F17" s="114">
        <v>140</v>
      </c>
      <c r="G17" s="114">
        <v>131</v>
      </c>
      <c r="H17" s="140">
        <v>122</v>
      </c>
      <c r="I17" s="115">
        <v>12</v>
      </c>
      <c r="J17" s="116">
        <v>9.8360655737704921</v>
      </c>
    </row>
    <row r="18" spans="1:15" s="287" customFormat="1" ht="24.95" customHeight="1" x14ac:dyDescent="0.2">
      <c r="A18" s="201" t="s">
        <v>144</v>
      </c>
      <c r="B18" s="202" t="s">
        <v>145</v>
      </c>
      <c r="C18" s="113">
        <v>4.3476345696414409</v>
      </c>
      <c r="D18" s="115">
        <v>987</v>
      </c>
      <c r="E18" s="114">
        <v>1027</v>
      </c>
      <c r="F18" s="114">
        <v>1014</v>
      </c>
      <c r="G18" s="114">
        <v>1021</v>
      </c>
      <c r="H18" s="140">
        <v>1044</v>
      </c>
      <c r="I18" s="115">
        <v>-57</v>
      </c>
      <c r="J18" s="116">
        <v>-5.4597701149425291</v>
      </c>
      <c r="K18" s="110"/>
      <c r="L18" s="110"/>
      <c r="M18" s="110"/>
      <c r="N18" s="110"/>
      <c r="O18" s="110"/>
    </row>
    <row r="19" spans="1:15" s="110" customFormat="1" ht="24.95" customHeight="1" x14ac:dyDescent="0.2">
      <c r="A19" s="193" t="s">
        <v>146</v>
      </c>
      <c r="B19" s="199" t="s">
        <v>147</v>
      </c>
      <c r="C19" s="113">
        <v>16.298123513346841</v>
      </c>
      <c r="D19" s="115">
        <v>3700</v>
      </c>
      <c r="E19" s="114">
        <v>3792</v>
      </c>
      <c r="F19" s="114">
        <v>3802</v>
      </c>
      <c r="G19" s="114">
        <v>3865</v>
      </c>
      <c r="H19" s="140">
        <v>3798</v>
      </c>
      <c r="I19" s="115">
        <v>-98</v>
      </c>
      <c r="J19" s="116">
        <v>-2.5803054239073195</v>
      </c>
    </row>
    <row r="20" spans="1:15" s="287" customFormat="1" ht="24.95" customHeight="1" x14ac:dyDescent="0.2">
      <c r="A20" s="193" t="s">
        <v>148</v>
      </c>
      <c r="B20" s="199" t="s">
        <v>149</v>
      </c>
      <c r="C20" s="113">
        <v>5.6118403664875345</v>
      </c>
      <c r="D20" s="115">
        <v>1274</v>
      </c>
      <c r="E20" s="114">
        <v>1306</v>
      </c>
      <c r="F20" s="114">
        <v>1347</v>
      </c>
      <c r="G20" s="114">
        <v>1365</v>
      </c>
      <c r="H20" s="140">
        <v>1381</v>
      </c>
      <c r="I20" s="115">
        <v>-107</v>
      </c>
      <c r="J20" s="116">
        <v>-7.7480086893555393</v>
      </c>
      <c r="K20" s="110"/>
      <c r="L20" s="110"/>
      <c r="M20" s="110"/>
      <c r="N20" s="110"/>
      <c r="O20" s="110"/>
    </row>
    <row r="21" spans="1:15" s="110" customFormat="1" ht="24.95" customHeight="1" x14ac:dyDescent="0.2">
      <c r="A21" s="201" t="s">
        <v>150</v>
      </c>
      <c r="B21" s="202" t="s">
        <v>151</v>
      </c>
      <c r="C21" s="113">
        <v>12.139899568319972</v>
      </c>
      <c r="D21" s="115">
        <v>2756</v>
      </c>
      <c r="E21" s="114">
        <v>3142</v>
      </c>
      <c r="F21" s="114">
        <v>3393</v>
      </c>
      <c r="G21" s="114">
        <v>3403</v>
      </c>
      <c r="H21" s="140">
        <v>3221</v>
      </c>
      <c r="I21" s="115">
        <v>-465</v>
      </c>
      <c r="J21" s="116">
        <v>-14.43651040049674</v>
      </c>
    </row>
    <row r="22" spans="1:15" s="110" customFormat="1" ht="24.95" customHeight="1" x14ac:dyDescent="0.2">
      <c r="A22" s="201" t="s">
        <v>152</v>
      </c>
      <c r="B22" s="199" t="s">
        <v>153</v>
      </c>
      <c r="C22" s="113">
        <v>1.9954189058232754</v>
      </c>
      <c r="D22" s="115">
        <v>453</v>
      </c>
      <c r="E22" s="114">
        <v>460</v>
      </c>
      <c r="F22" s="114">
        <v>459</v>
      </c>
      <c r="G22" s="114">
        <v>455</v>
      </c>
      <c r="H22" s="140">
        <v>442</v>
      </c>
      <c r="I22" s="115">
        <v>11</v>
      </c>
      <c r="J22" s="116">
        <v>2.4886877828054299</v>
      </c>
    </row>
    <row r="23" spans="1:15" s="110" customFormat="1" ht="24.95" customHeight="1" x14ac:dyDescent="0.2">
      <c r="A23" s="193" t="s">
        <v>154</v>
      </c>
      <c r="B23" s="199" t="s">
        <v>155</v>
      </c>
      <c r="C23" s="113">
        <v>1.1717029336622324</v>
      </c>
      <c r="D23" s="115">
        <v>266</v>
      </c>
      <c r="E23" s="114">
        <v>275</v>
      </c>
      <c r="F23" s="114">
        <v>281</v>
      </c>
      <c r="G23" s="114">
        <v>281</v>
      </c>
      <c r="H23" s="140">
        <v>279</v>
      </c>
      <c r="I23" s="115">
        <v>-13</v>
      </c>
      <c r="J23" s="116">
        <v>-4.6594982078853047</v>
      </c>
    </row>
    <row r="24" spans="1:15" s="110" customFormat="1" ht="24.95" customHeight="1" x14ac:dyDescent="0.2">
      <c r="A24" s="193" t="s">
        <v>156</v>
      </c>
      <c r="B24" s="199" t="s">
        <v>221</v>
      </c>
      <c r="C24" s="113">
        <v>7.9464364373182983</v>
      </c>
      <c r="D24" s="115">
        <v>1804</v>
      </c>
      <c r="E24" s="114">
        <v>1838</v>
      </c>
      <c r="F24" s="114">
        <v>1879</v>
      </c>
      <c r="G24" s="114">
        <v>1785</v>
      </c>
      <c r="H24" s="140">
        <v>1767</v>
      </c>
      <c r="I24" s="115">
        <v>37</v>
      </c>
      <c r="J24" s="116">
        <v>2.0939445387662707</v>
      </c>
    </row>
    <row r="25" spans="1:15" s="110" customFormat="1" ht="24.95" customHeight="1" x14ac:dyDescent="0.2">
      <c r="A25" s="193" t="s">
        <v>222</v>
      </c>
      <c r="B25" s="204" t="s">
        <v>159</v>
      </c>
      <c r="C25" s="113">
        <v>7.7526209144568758</v>
      </c>
      <c r="D25" s="115">
        <v>1760</v>
      </c>
      <c r="E25" s="114">
        <v>1693</v>
      </c>
      <c r="F25" s="114">
        <v>1719</v>
      </c>
      <c r="G25" s="114">
        <v>1778</v>
      </c>
      <c r="H25" s="140">
        <v>1737</v>
      </c>
      <c r="I25" s="115">
        <v>23</v>
      </c>
      <c r="J25" s="116">
        <v>1.3241220495106505</v>
      </c>
    </row>
    <row r="26" spans="1:15" s="110" customFormat="1" ht="24.95" customHeight="1" x14ac:dyDescent="0.2">
      <c r="A26" s="201">
        <v>782.78300000000002</v>
      </c>
      <c r="B26" s="203" t="s">
        <v>160</v>
      </c>
      <c r="C26" s="113">
        <v>8.8097964937009957E-2</v>
      </c>
      <c r="D26" s="115">
        <v>20</v>
      </c>
      <c r="E26" s="114">
        <v>15</v>
      </c>
      <c r="F26" s="114">
        <v>15</v>
      </c>
      <c r="G26" s="114">
        <v>15</v>
      </c>
      <c r="H26" s="140">
        <v>16</v>
      </c>
      <c r="I26" s="115">
        <v>4</v>
      </c>
      <c r="J26" s="116">
        <v>25</v>
      </c>
    </row>
    <row r="27" spans="1:15" s="110" customFormat="1" ht="24.95" customHeight="1" x14ac:dyDescent="0.2">
      <c r="A27" s="193" t="s">
        <v>161</v>
      </c>
      <c r="B27" s="199" t="s">
        <v>162</v>
      </c>
      <c r="C27" s="113">
        <v>2.8235397762311689</v>
      </c>
      <c r="D27" s="115">
        <v>641</v>
      </c>
      <c r="E27" s="114">
        <v>628</v>
      </c>
      <c r="F27" s="114">
        <v>655</v>
      </c>
      <c r="G27" s="114">
        <v>663</v>
      </c>
      <c r="H27" s="140">
        <v>630</v>
      </c>
      <c r="I27" s="115">
        <v>11</v>
      </c>
      <c r="J27" s="116">
        <v>1.746031746031746</v>
      </c>
    </row>
    <row r="28" spans="1:15" s="110" customFormat="1" ht="24.95" customHeight="1" x14ac:dyDescent="0.2">
      <c r="A28" s="193" t="s">
        <v>163</v>
      </c>
      <c r="B28" s="199" t="s">
        <v>164</v>
      </c>
      <c r="C28" s="113">
        <v>2.4050744427803719</v>
      </c>
      <c r="D28" s="115">
        <v>546</v>
      </c>
      <c r="E28" s="114">
        <v>539</v>
      </c>
      <c r="F28" s="114">
        <v>533</v>
      </c>
      <c r="G28" s="114">
        <v>552</v>
      </c>
      <c r="H28" s="140">
        <v>544</v>
      </c>
      <c r="I28" s="115">
        <v>2</v>
      </c>
      <c r="J28" s="116">
        <v>0.36764705882352944</v>
      </c>
    </row>
    <row r="29" spans="1:15" s="110" customFormat="1" ht="24.95" customHeight="1" x14ac:dyDescent="0.2">
      <c r="A29" s="193">
        <v>86</v>
      </c>
      <c r="B29" s="199" t="s">
        <v>165</v>
      </c>
      <c r="C29" s="113">
        <v>7.0214078054796936</v>
      </c>
      <c r="D29" s="115">
        <v>1594</v>
      </c>
      <c r="E29" s="114">
        <v>1616</v>
      </c>
      <c r="F29" s="114">
        <v>1617</v>
      </c>
      <c r="G29" s="114">
        <v>1587</v>
      </c>
      <c r="H29" s="140">
        <v>1599</v>
      </c>
      <c r="I29" s="115">
        <v>-5</v>
      </c>
      <c r="J29" s="116">
        <v>-0.31269543464665417</v>
      </c>
    </row>
    <row r="30" spans="1:15" s="110" customFormat="1" ht="24.95" customHeight="1" x14ac:dyDescent="0.2">
      <c r="A30" s="193">
        <v>87.88</v>
      </c>
      <c r="B30" s="204" t="s">
        <v>166</v>
      </c>
      <c r="C30" s="113">
        <v>5.7087481279182448</v>
      </c>
      <c r="D30" s="115">
        <v>1296</v>
      </c>
      <c r="E30" s="114">
        <v>1288</v>
      </c>
      <c r="F30" s="114">
        <v>1268</v>
      </c>
      <c r="G30" s="114">
        <v>1377</v>
      </c>
      <c r="H30" s="140">
        <v>1386</v>
      </c>
      <c r="I30" s="115">
        <v>-90</v>
      </c>
      <c r="J30" s="116">
        <v>-6.4935064935064934</v>
      </c>
    </row>
    <row r="31" spans="1:15" s="110" customFormat="1" ht="24.95" customHeight="1" x14ac:dyDescent="0.2">
      <c r="A31" s="193" t="s">
        <v>167</v>
      </c>
      <c r="B31" s="199" t="s">
        <v>168</v>
      </c>
      <c r="C31" s="113">
        <v>13.470178838868822</v>
      </c>
      <c r="D31" s="115">
        <v>3058</v>
      </c>
      <c r="E31" s="114">
        <v>3224</v>
      </c>
      <c r="F31" s="114">
        <v>3234</v>
      </c>
      <c r="G31" s="114">
        <v>3328</v>
      </c>
      <c r="H31" s="140">
        <v>3171</v>
      </c>
      <c r="I31" s="115">
        <v>-113</v>
      </c>
      <c r="J31" s="116">
        <v>-3.5635446231472723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4.8718174610166507</v>
      </c>
      <c r="D34" s="115">
        <v>1106</v>
      </c>
      <c r="E34" s="114">
        <v>1092</v>
      </c>
      <c r="F34" s="114">
        <v>1136</v>
      </c>
      <c r="G34" s="114">
        <v>1106</v>
      </c>
      <c r="H34" s="140">
        <v>1041</v>
      </c>
      <c r="I34" s="115">
        <v>65</v>
      </c>
      <c r="J34" s="116">
        <v>6.2439961575408258</v>
      </c>
    </row>
    <row r="35" spans="1:10" s="110" customFormat="1" ht="24.95" customHeight="1" x14ac:dyDescent="0.2">
      <c r="A35" s="292" t="s">
        <v>171</v>
      </c>
      <c r="B35" s="293" t="s">
        <v>172</v>
      </c>
      <c r="C35" s="113">
        <v>10.690688045106159</v>
      </c>
      <c r="D35" s="115">
        <v>2427</v>
      </c>
      <c r="E35" s="114">
        <v>2500</v>
      </c>
      <c r="F35" s="114">
        <v>2519</v>
      </c>
      <c r="G35" s="114">
        <v>2498</v>
      </c>
      <c r="H35" s="140">
        <v>2473</v>
      </c>
      <c r="I35" s="115">
        <v>-46</v>
      </c>
      <c r="J35" s="116">
        <v>-1.8600889607763849</v>
      </c>
    </row>
    <row r="36" spans="1:10" s="110" customFormat="1" ht="24.95" customHeight="1" x14ac:dyDescent="0.2">
      <c r="A36" s="294" t="s">
        <v>173</v>
      </c>
      <c r="B36" s="295" t="s">
        <v>174</v>
      </c>
      <c r="C36" s="125">
        <v>84.433089595630335</v>
      </c>
      <c r="D36" s="143">
        <v>19168</v>
      </c>
      <c r="E36" s="144">
        <v>19816</v>
      </c>
      <c r="F36" s="144">
        <v>20202</v>
      </c>
      <c r="G36" s="144">
        <v>20454</v>
      </c>
      <c r="H36" s="145">
        <v>19971</v>
      </c>
      <c r="I36" s="143">
        <v>-803</v>
      </c>
      <c r="J36" s="146">
        <v>-4.0208302037955033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22702</v>
      </c>
      <c r="F11" s="264">
        <v>23409</v>
      </c>
      <c r="G11" s="264">
        <v>23858</v>
      </c>
      <c r="H11" s="264">
        <v>24060</v>
      </c>
      <c r="I11" s="265">
        <v>23486</v>
      </c>
      <c r="J11" s="263">
        <v>-784</v>
      </c>
      <c r="K11" s="266">
        <v>-3.3381589031763603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43.62611223680733</v>
      </c>
      <c r="E13" s="115">
        <v>9904</v>
      </c>
      <c r="F13" s="114">
        <v>10106</v>
      </c>
      <c r="G13" s="114">
        <v>10414</v>
      </c>
      <c r="H13" s="114">
        <v>10583</v>
      </c>
      <c r="I13" s="140">
        <v>10222</v>
      </c>
      <c r="J13" s="115">
        <v>-318</v>
      </c>
      <c r="K13" s="116">
        <v>-3.1109371942868322</v>
      </c>
    </row>
    <row r="14" spans="1:15" ht="15.95" customHeight="1" x14ac:dyDescent="0.2">
      <c r="A14" s="306" t="s">
        <v>230</v>
      </c>
      <c r="B14" s="307"/>
      <c r="C14" s="308"/>
      <c r="D14" s="113">
        <v>41.61307373799665</v>
      </c>
      <c r="E14" s="115">
        <v>9447</v>
      </c>
      <c r="F14" s="114">
        <v>9823</v>
      </c>
      <c r="G14" s="114">
        <v>9972</v>
      </c>
      <c r="H14" s="114">
        <v>10008</v>
      </c>
      <c r="I14" s="140">
        <v>9832</v>
      </c>
      <c r="J14" s="115">
        <v>-385</v>
      </c>
      <c r="K14" s="116">
        <v>-3.9157851912123678</v>
      </c>
    </row>
    <row r="15" spans="1:15" ht="15.95" customHeight="1" x14ac:dyDescent="0.2">
      <c r="A15" s="306" t="s">
        <v>231</v>
      </c>
      <c r="B15" s="307"/>
      <c r="C15" s="308"/>
      <c r="D15" s="113">
        <v>5.1361113558276807</v>
      </c>
      <c r="E15" s="115">
        <v>1166</v>
      </c>
      <c r="F15" s="114">
        <v>1216</v>
      </c>
      <c r="G15" s="114">
        <v>1219</v>
      </c>
      <c r="H15" s="114">
        <v>1180</v>
      </c>
      <c r="I15" s="140">
        <v>1206</v>
      </c>
      <c r="J15" s="115">
        <v>-40</v>
      </c>
      <c r="K15" s="116">
        <v>-3.3167495854063018</v>
      </c>
    </row>
    <row r="16" spans="1:15" ht="15.95" customHeight="1" x14ac:dyDescent="0.2">
      <c r="A16" s="306" t="s">
        <v>232</v>
      </c>
      <c r="B16" s="307"/>
      <c r="C16" s="308"/>
      <c r="D16" s="113">
        <v>3.3168883798784248</v>
      </c>
      <c r="E16" s="115">
        <v>753</v>
      </c>
      <c r="F16" s="114">
        <v>771</v>
      </c>
      <c r="G16" s="114">
        <v>775</v>
      </c>
      <c r="H16" s="114">
        <v>767</v>
      </c>
      <c r="I16" s="140">
        <v>756</v>
      </c>
      <c r="J16" s="115">
        <v>-3</v>
      </c>
      <c r="K16" s="116">
        <v>-0.3968253968253968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4.4225178398378997</v>
      </c>
      <c r="E18" s="115">
        <v>1004</v>
      </c>
      <c r="F18" s="114">
        <v>977</v>
      </c>
      <c r="G18" s="114">
        <v>1018</v>
      </c>
      <c r="H18" s="114">
        <v>986</v>
      </c>
      <c r="I18" s="140">
        <v>923</v>
      </c>
      <c r="J18" s="115">
        <v>81</v>
      </c>
      <c r="K18" s="116">
        <v>8.7757313109425787</v>
      </c>
    </row>
    <row r="19" spans="1:11" ht="14.1" customHeight="1" x14ac:dyDescent="0.2">
      <c r="A19" s="306" t="s">
        <v>235</v>
      </c>
      <c r="B19" s="307" t="s">
        <v>236</v>
      </c>
      <c r="C19" s="308"/>
      <c r="D19" s="113">
        <v>3.5635626817020527</v>
      </c>
      <c r="E19" s="115">
        <v>809</v>
      </c>
      <c r="F19" s="114">
        <v>799</v>
      </c>
      <c r="G19" s="114">
        <v>853</v>
      </c>
      <c r="H19" s="114">
        <v>819</v>
      </c>
      <c r="I19" s="140">
        <v>771</v>
      </c>
      <c r="J19" s="115">
        <v>38</v>
      </c>
      <c r="K19" s="116">
        <v>4.9286640726329445</v>
      </c>
    </row>
    <row r="20" spans="1:11" ht="14.1" customHeight="1" x14ac:dyDescent="0.2">
      <c r="A20" s="306">
        <v>12</v>
      </c>
      <c r="B20" s="307" t="s">
        <v>237</v>
      </c>
      <c r="C20" s="308"/>
      <c r="D20" s="113">
        <v>1.6121927583472822</v>
      </c>
      <c r="E20" s="115">
        <v>366</v>
      </c>
      <c r="F20" s="114">
        <v>391</v>
      </c>
      <c r="G20" s="114">
        <v>397</v>
      </c>
      <c r="H20" s="114">
        <v>401</v>
      </c>
      <c r="I20" s="140">
        <v>383</v>
      </c>
      <c r="J20" s="115">
        <v>-17</v>
      </c>
      <c r="K20" s="116">
        <v>-4.438642297650131</v>
      </c>
    </row>
    <row r="21" spans="1:11" ht="14.1" customHeight="1" x14ac:dyDescent="0.2">
      <c r="A21" s="306">
        <v>21</v>
      </c>
      <c r="B21" s="307" t="s">
        <v>238</v>
      </c>
      <c r="C21" s="308"/>
      <c r="D21" s="113">
        <v>8.3693066690159454E-2</v>
      </c>
      <c r="E21" s="115">
        <v>19</v>
      </c>
      <c r="F21" s="114">
        <v>20</v>
      </c>
      <c r="G21" s="114">
        <v>20</v>
      </c>
      <c r="H21" s="114">
        <v>21</v>
      </c>
      <c r="I21" s="140">
        <v>21</v>
      </c>
      <c r="J21" s="115">
        <v>-2</v>
      </c>
      <c r="K21" s="116">
        <v>-9.5238095238095237</v>
      </c>
    </row>
    <row r="22" spans="1:11" ht="14.1" customHeight="1" x14ac:dyDescent="0.2">
      <c r="A22" s="306">
        <v>22</v>
      </c>
      <c r="B22" s="307" t="s">
        <v>239</v>
      </c>
      <c r="C22" s="308"/>
      <c r="D22" s="113">
        <v>0.37441635098229231</v>
      </c>
      <c r="E22" s="115">
        <v>85</v>
      </c>
      <c r="F22" s="114">
        <v>83</v>
      </c>
      <c r="G22" s="114">
        <v>83</v>
      </c>
      <c r="H22" s="114">
        <v>91</v>
      </c>
      <c r="I22" s="140">
        <v>89</v>
      </c>
      <c r="J22" s="115">
        <v>-4</v>
      </c>
      <c r="K22" s="116">
        <v>-4.4943820224719104</v>
      </c>
    </row>
    <row r="23" spans="1:11" ht="14.1" customHeight="1" x14ac:dyDescent="0.2">
      <c r="A23" s="306">
        <v>23</v>
      </c>
      <c r="B23" s="307" t="s">
        <v>240</v>
      </c>
      <c r="C23" s="308"/>
      <c r="D23" s="113">
        <v>0.25107920007047835</v>
      </c>
      <c r="E23" s="115">
        <v>57</v>
      </c>
      <c r="F23" s="114">
        <v>54</v>
      </c>
      <c r="G23" s="114">
        <v>50</v>
      </c>
      <c r="H23" s="114">
        <v>50</v>
      </c>
      <c r="I23" s="140">
        <v>59</v>
      </c>
      <c r="J23" s="115">
        <v>-2</v>
      </c>
      <c r="K23" s="116">
        <v>-3.3898305084745761</v>
      </c>
    </row>
    <row r="24" spans="1:11" ht="14.1" customHeight="1" x14ac:dyDescent="0.2">
      <c r="A24" s="306">
        <v>24</v>
      </c>
      <c r="B24" s="307" t="s">
        <v>241</v>
      </c>
      <c r="C24" s="308"/>
      <c r="D24" s="113">
        <v>0.45370451942560125</v>
      </c>
      <c r="E24" s="115">
        <v>103</v>
      </c>
      <c r="F24" s="114">
        <v>103</v>
      </c>
      <c r="G24" s="114">
        <v>102</v>
      </c>
      <c r="H24" s="114">
        <v>108</v>
      </c>
      <c r="I24" s="140">
        <v>114</v>
      </c>
      <c r="J24" s="115">
        <v>-11</v>
      </c>
      <c r="K24" s="116">
        <v>-9.6491228070175445</v>
      </c>
    </row>
    <row r="25" spans="1:11" ht="14.1" customHeight="1" x14ac:dyDescent="0.2">
      <c r="A25" s="306">
        <v>25</v>
      </c>
      <c r="B25" s="307" t="s">
        <v>242</v>
      </c>
      <c r="C25" s="308"/>
      <c r="D25" s="113">
        <v>1.0395559862567174</v>
      </c>
      <c r="E25" s="115">
        <v>236</v>
      </c>
      <c r="F25" s="114">
        <v>250</v>
      </c>
      <c r="G25" s="114">
        <v>264</v>
      </c>
      <c r="H25" s="114">
        <v>261</v>
      </c>
      <c r="I25" s="140">
        <v>274</v>
      </c>
      <c r="J25" s="115">
        <v>-38</v>
      </c>
      <c r="K25" s="116">
        <v>-13.868613138686131</v>
      </c>
    </row>
    <row r="26" spans="1:11" ht="14.1" customHeight="1" x14ac:dyDescent="0.2">
      <c r="A26" s="306">
        <v>26</v>
      </c>
      <c r="B26" s="307" t="s">
        <v>243</v>
      </c>
      <c r="C26" s="308"/>
      <c r="D26" s="113">
        <v>0.66954453352127563</v>
      </c>
      <c r="E26" s="115">
        <v>152</v>
      </c>
      <c r="F26" s="114">
        <v>148</v>
      </c>
      <c r="G26" s="114">
        <v>152</v>
      </c>
      <c r="H26" s="114">
        <v>158</v>
      </c>
      <c r="I26" s="140">
        <v>154</v>
      </c>
      <c r="J26" s="115">
        <v>-2</v>
      </c>
      <c r="K26" s="116">
        <v>-1.2987012987012987</v>
      </c>
    </row>
    <row r="27" spans="1:11" ht="14.1" customHeight="1" x14ac:dyDescent="0.2">
      <c r="A27" s="306">
        <v>27</v>
      </c>
      <c r="B27" s="307" t="s">
        <v>244</v>
      </c>
      <c r="C27" s="308"/>
      <c r="D27" s="113">
        <v>0.33036736851378734</v>
      </c>
      <c r="E27" s="115">
        <v>75</v>
      </c>
      <c r="F27" s="114">
        <v>83</v>
      </c>
      <c r="G27" s="114">
        <v>86</v>
      </c>
      <c r="H27" s="114">
        <v>82</v>
      </c>
      <c r="I27" s="140">
        <v>84</v>
      </c>
      <c r="J27" s="115">
        <v>-9</v>
      </c>
      <c r="K27" s="116">
        <v>-10.714285714285714</v>
      </c>
    </row>
    <row r="28" spans="1:11" ht="14.1" customHeight="1" x14ac:dyDescent="0.2">
      <c r="A28" s="306">
        <v>28</v>
      </c>
      <c r="B28" s="307" t="s">
        <v>245</v>
      </c>
      <c r="C28" s="308"/>
      <c r="D28" s="113">
        <v>0.23345960708307639</v>
      </c>
      <c r="E28" s="115">
        <v>53</v>
      </c>
      <c r="F28" s="114">
        <v>50</v>
      </c>
      <c r="G28" s="114">
        <v>48</v>
      </c>
      <c r="H28" s="114">
        <v>48</v>
      </c>
      <c r="I28" s="140">
        <v>53</v>
      </c>
      <c r="J28" s="115">
        <v>0</v>
      </c>
      <c r="K28" s="116">
        <v>0</v>
      </c>
    </row>
    <row r="29" spans="1:11" ht="14.1" customHeight="1" x14ac:dyDescent="0.2">
      <c r="A29" s="306">
        <v>29</v>
      </c>
      <c r="B29" s="307" t="s">
        <v>246</v>
      </c>
      <c r="C29" s="308"/>
      <c r="D29" s="113">
        <v>2.9248524359087305</v>
      </c>
      <c r="E29" s="115">
        <v>664</v>
      </c>
      <c r="F29" s="114">
        <v>762</v>
      </c>
      <c r="G29" s="114">
        <v>775</v>
      </c>
      <c r="H29" s="114">
        <v>787</v>
      </c>
      <c r="I29" s="140">
        <v>814</v>
      </c>
      <c r="J29" s="115">
        <v>-150</v>
      </c>
      <c r="K29" s="116">
        <v>-18.427518427518429</v>
      </c>
    </row>
    <row r="30" spans="1:11" ht="14.1" customHeight="1" x14ac:dyDescent="0.2">
      <c r="A30" s="306" t="s">
        <v>247</v>
      </c>
      <c r="B30" s="307" t="s">
        <v>248</v>
      </c>
      <c r="C30" s="308"/>
      <c r="D30" s="113" t="s">
        <v>513</v>
      </c>
      <c r="E30" s="115" t="s">
        <v>513</v>
      </c>
      <c r="F30" s="114">
        <v>82</v>
      </c>
      <c r="G30" s="114">
        <v>84</v>
      </c>
      <c r="H30" s="114">
        <v>81</v>
      </c>
      <c r="I30" s="140" t="s">
        <v>513</v>
      </c>
      <c r="J30" s="115" t="s">
        <v>513</v>
      </c>
      <c r="K30" s="116" t="s">
        <v>513</v>
      </c>
    </row>
    <row r="31" spans="1:11" ht="14.1" customHeight="1" x14ac:dyDescent="0.2">
      <c r="A31" s="306" t="s">
        <v>249</v>
      </c>
      <c r="B31" s="307" t="s">
        <v>250</v>
      </c>
      <c r="C31" s="308"/>
      <c r="D31" s="113">
        <v>2.6032948638886442</v>
      </c>
      <c r="E31" s="115">
        <v>591</v>
      </c>
      <c r="F31" s="114">
        <v>677</v>
      </c>
      <c r="G31" s="114">
        <v>688</v>
      </c>
      <c r="H31" s="114">
        <v>703</v>
      </c>
      <c r="I31" s="140">
        <v>735</v>
      </c>
      <c r="J31" s="115">
        <v>-144</v>
      </c>
      <c r="K31" s="116">
        <v>-19.591836734693878</v>
      </c>
    </row>
    <row r="32" spans="1:11" ht="14.1" customHeight="1" x14ac:dyDescent="0.2">
      <c r="A32" s="306">
        <v>31</v>
      </c>
      <c r="B32" s="307" t="s">
        <v>251</v>
      </c>
      <c r="C32" s="308"/>
      <c r="D32" s="113">
        <v>0.16738613338031891</v>
      </c>
      <c r="E32" s="115">
        <v>38</v>
      </c>
      <c r="F32" s="114">
        <v>37</v>
      </c>
      <c r="G32" s="114">
        <v>41</v>
      </c>
      <c r="H32" s="114">
        <v>43</v>
      </c>
      <c r="I32" s="140">
        <v>41</v>
      </c>
      <c r="J32" s="115">
        <v>-3</v>
      </c>
      <c r="K32" s="116">
        <v>-7.3170731707317076</v>
      </c>
    </row>
    <row r="33" spans="1:11" ht="14.1" customHeight="1" x14ac:dyDescent="0.2">
      <c r="A33" s="306">
        <v>32</v>
      </c>
      <c r="B33" s="307" t="s">
        <v>252</v>
      </c>
      <c r="C33" s="308"/>
      <c r="D33" s="113">
        <v>0.91181393709805303</v>
      </c>
      <c r="E33" s="115">
        <v>207</v>
      </c>
      <c r="F33" s="114">
        <v>213</v>
      </c>
      <c r="G33" s="114">
        <v>202</v>
      </c>
      <c r="H33" s="114">
        <v>191</v>
      </c>
      <c r="I33" s="140">
        <v>182</v>
      </c>
      <c r="J33" s="115">
        <v>25</v>
      </c>
      <c r="K33" s="116">
        <v>13.736263736263735</v>
      </c>
    </row>
    <row r="34" spans="1:11" ht="14.1" customHeight="1" x14ac:dyDescent="0.2">
      <c r="A34" s="306">
        <v>33</v>
      </c>
      <c r="B34" s="307" t="s">
        <v>253</v>
      </c>
      <c r="C34" s="308"/>
      <c r="D34" s="113">
        <v>0.47132411241300326</v>
      </c>
      <c r="E34" s="115">
        <v>107</v>
      </c>
      <c r="F34" s="114">
        <v>111</v>
      </c>
      <c r="G34" s="114">
        <v>107</v>
      </c>
      <c r="H34" s="114">
        <v>112</v>
      </c>
      <c r="I34" s="140">
        <v>110</v>
      </c>
      <c r="J34" s="115">
        <v>-3</v>
      </c>
      <c r="K34" s="116">
        <v>-2.7272727272727271</v>
      </c>
    </row>
    <row r="35" spans="1:11" ht="14.1" customHeight="1" x14ac:dyDescent="0.2">
      <c r="A35" s="306">
        <v>34</v>
      </c>
      <c r="B35" s="307" t="s">
        <v>254</v>
      </c>
      <c r="C35" s="308"/>
      <c r="D35" s="113">
        <v>5.3651660646639066</v>
      </c>
      <c r="E35" s="115">
        <v>1218</v>
      </c>
      <c r="F35" s="114">
        <v>1193</v>
      </c>
      <c r="G35" s="114">
        <v>1213</v>
      </c>
      <c r="H35" s="114">
        <v>1222</v>
      </c>
      <c r="I35" s="140">
        <v>1218</v>
      </c>
      <c r="J35" s="115">
        <v>0</v>
      </c>
      <c r="K35" s="116">
        <v>0</v>
      </c>
    </row>
    <row r="36" spans="1:11" ht="14.1" customHeight="1" x14ac:dyDescent="0.2">
      <c r="A36" s="306">
        <v>41</v>
      </c>
      <c r="B36" s="307" t="s">
        <v>255</v>
      </c>
      <c r="C36" s="308"/>
      <c r="D36" s="113">
        <v>8.3693066690159454E-2</v>
      </c>
      <c r="E36" s="115">
        <v>19</v>
      </c>
      <c r="F36" s="114">
        <v>21</v>
      </c>
      <c r="G36" s="114">
        <v>26</v>
      </c>
      <c r="H36" s="114">
        <v>28</v>
      </c>
      <c r="I36" s="140">
        <v>30</v>
      </c>
      <c r="J36" s="115">
        <v>-11</v>
      </c>
      <c r="K36" s="116">
        <v>-36.666666666666664</v>
      </c>
    </row>
    <row r="37" spans="1:11" ht="14.1" customHeight="1" x14ac:dyDescent="0.2">
      <c r="A37" s="306">
        <v>42</v>
      </c>
      <c r="B37" s="307" t="s">
        <v>256</v>
      </c>
      <c r="C37" s="308"/>
      <c r="D37" s="113">
        <v>4.4048982468504978E-2</v>
      </c>
      <c r="E37" s="115">
        <v>10</v>
      </c>
      <c r="F37" s="114" t="s">
        <v>513</v>
      </c>
      <c r="G37" s="114" t="s">
        <v>513</v>
      </c>
      <c r="H37" s="114" t="s">
        <v>513</v>
      </c>
      <c r="I37" s="140" t="s">
        <v>513</v>
      </c>
      <c r="J37" s="115" t="s">
        <v>513</v>
      </c>
      <c r="K37" s="116" t="s">
        <v>513</v>
      </c>
    </row>
    <row r="38" spans="1:11" ht="14.1" customHeight="1" x14ac:dyDescent="0.2">
      <c r="A38" s="306">
        <v>43</v>
      </c>
      <c r="B38" s="307" t="s">
        <v>257</v>
      </c>
      <c r="C38" s="308"/>
      <c r="D38" s="113">
        <v>0.36120165624174083</v>
      </c>
      <c r="E38" s="115">
        <v>82</v>
      </c>
      <c r="F38" s="114">
        <v>80</v>
      </c>
      <c r="G38" s="114">
        <v>81</v>
      </c>
      <c r="H38" s="114">
        <v>83</v>
      </c>
      <c r="I38" s="140">
        <v>78</v>
      </c>
      <c r="J38" s="115">
        <v>4</v>
      </c>
      <c r="K38" s="116">
        <v>5.1282051282051286</v>
      </c>
    </row>
    <row r="39" spans="1:11" ht="14.1" customHeight="1" x14ac:dyDescent="0.2">
      <c r="A39" s="306">
        <v>51</v>
      </c>
      <c r="B39" s="307" t="s">
        <v>258</v>
      </c>
      <c r="C39" s="308"/>
      <c r="D39" s="113">
        <v>7.4266584441899388</v>
      </c>
      <c r="E39" s="115">
        <v>1686</v>
      </c>
      <c r="F39" s="114">
        <v>1647</v>
      </c>
      <c r="G39" s="114">
        <v>1700</v>
      </c>
      <c r="H39" s="114">
        <v>1711</v>
      </c>
      <c r="I39" s="140">
        <v>1686</v>
      </c>
      <c r="J39" s="115">
        <v>0</v>
      </c>
      <c r="K39" s="116">
        <v>0</v>
      </c>
    </row>
    <row r="40" spans="1:11" ht="14.1" customHeight="1" x14ac:dyDescent="0.2">
      <c r="A40" s="306" t="s">
        <v>259</v>
      </c>
      <c r="B40" s="307" t="s">
        <v>260</v>
      </c>
      <c r="C40" s="308"/>
      <c r="D40" s="113">
        <v>7.1535547528852081</v>
      </c>
      <c r="E40" s="115">
        <v>1624</v>
      </c>
      <c r="F40" s="114">
        <v>1582</v>
      </c>
      <c r="G40" s="114">
        <v>1635</v>
      </c>
      <c r="H40" s="114">
        <v>1646</v>
      </c>
      <c r="I40" s="140">
        <v>1615</v>
      </c>
      <c r="J40" s="115">
        <v>9</v>
      </c>
      <c r="K40" s="116">
        <v>0.55727554179566563</v>
      </c>
    </row>
    <row r="41" spans="1:11" ht="14.1" customHeight="1" x14ac:dyDescent="0.2">
      <c r="A41" s="306"/>
      <c r="B41" s="307" t="s">
        <v>261</v>
      </c>
      <c r="C41" s="308"/>
      <c r="D41" s="113">
        <v>2.7046075235662057</v>
      </c>
      <c r="E41" s="115">
        <v>614</v>
      </c>
      <c r="F41" s="114">
        <v>619</v>
      </c>
      <c r="G41" s="114">
        <v>629</v>
      </c>
      <c r="H41" s="114">
        <v>647</v>
      </c>
      <c r="I41" s="140">
        <v>597</v>
      </c>
      <c r="J41" s="115">
        <v>17</v>
      </c>
      <c r="K41" s="116">
        <v>2.8475711892797322</v>
      </c>
    </row>
    <row r="42" spans="1:11" ht="14.1" customHeight="1" x14ac:dyDescent="0.2">
      <c r="A42" s="306">
        <v>52</v>
      </c>
      <c r="B42" s="307" t="s">
        <v>262</v>
      </c>
      <c r="C42" s="308"/>
      <c r="D42" s="113">
        <v>5.92899304026077</v>
      </c>
      <c r="E42" s="115">
        <v>1346</v>
      </c>
      <c r="F42" s="114">
        <v>1385</v>
      </c>
      <c r="G42" s="114">
        <v>1383</v>
      </c>
      <c r="H42" s="114">
        <v>1368</v>
      </c>
      <c r="I42" s="140">
        <v>1352</v>
      </c>
      <c r="J42" s="115">
        <v>-6</v>
      </c>
      <c r="K42" s="116">
        <v>-0.4437869822485207</v>
      </c>
    </row>
    <row r="43" spans="1:11" ht="14.1" customHeight="1" x14ac:dyDescent="0.2">
      <c r="A43" s="306" t="s">
        <v>263</v>
      </c>
      <c r="B43" s="307" t="s">
        <v>264</v>
      </c>
      <c r="C43" s="308"/>
      <c r="D43" s="113">
        <v>5.7175579244119463</v>
      </c>
      <c r="E43" s="115">
        <v>1298</v>
      </c>
      <c r="F43" s="114">
        <v>1328</v>
      </c>
      <c r="G43" s="114">
        <v>1330</v>
      </c>
      <c r="H43" s="114">
        <v>1321</v>
      </c>
      <c r="I43" s="140">
        <v>1310</v>
      </c>
      <c r="J43" s="115">
        <v>-12</v>
      </c>
      <c r="K43" s="116">
        <v>-0.91603053435114501</v>
      </c>
    </row>
    <row r="44" spans="1:11" ht="14.1" customHeight="1" x14ac:dyDescent="0.2">
      <c r="A44" s="306">
        <v>53</v>
      </c>
      <c r="B44" s="307" t="s">
        <v>265</v>
      </c>
      <c r="C44" s="308"/>
      <c r="D44" s="113">
        <v>0.83693066690159457</v>
      </c>
      <c r="E44" s="115">
        <v>190</v>
      </c>
      <c r="F44" s="114">
        <v>187</v>
      </c>
      <c r="G44" s="114">
        <v>197</v>
      </c>
      <c r="H44" s="114">
        <v>222</v>
      </c>
      <c r="I44" s="140">
        <v>187</v>
      </c>
      <c r="J44" s="115">
        <v>3</v>
      </c>
      <c r="K44" s="116">
        <v>1.6042780748663101</v>
      </c>
    </row>
    <row r="45" spans="1:11" ht="14.1" customHeight="1" x14ac:dyDescent="0.2">
      <c r="A45" s="306" t="s">
        <v>266</v>
      </c>
      <c r="B45" s="307" t="s">
        <v>267</v>
      </c>
      <c r="C45" s="308"/>
      <c r="D45" s="113">
        <v>0.73121310897718261</v>
      </c>
      <c r="E45" s="115">
        <v>166</v>
      </c>
      <c r="F45" s="114">
        <v>164</v>
      </c>
      <c r="G45" s="114">
        <v>174</v>
      </c>
      <c r="H45" s="114">
        <v>198</v>
      </c>
      <c r="I45" s="140">
        <v>164</v>
      </c>
      <c r="J45" s="115">
        <v>2</v>
      </c>
      <c r="K45" s="116">
        <v>1.2195121951219512</v>
      </c>
    </row>
    <row r="46" spans="1:11" ht="14.1" customHeight="1" x14ac:dyDescent="0.2">
      <c r="A46" s="306">
        <v>54</v>
      </c>
      <c r="B46" s="307" t="s">
        <v>268</v>
      </c>
      <c r="C46" s="308"/>
      <c r="D46" s="113">
        <v>13.417320059906617</v>
      </c>
      <c r="E46" s="115">
        <v>3046</v>
      </c>
      <c r="F46" s="114">
        <v>3085</v>
      </c>
      <c r="G46" s="114">
        <v>3142</v>
      </c>
      <c r="H46" s="114">
        <v>3172</v>
      </c>
      <c r="I46" s="140">
        <v>3072</v>
      </c>
      <c r="J46" s="115">
        <v>-26</v>
      </c>
      <c r="K46" s="116">
        <v>-0.84635416666666663</v>
      </c>
    </row>
    <row r="47" spans="1:11" ht="14.1" customHeight="1" x14ac:dyDescent="0.2">
      <c r="A47" s="306">
        <v>61</v>
      </c>
      <c r="B47" s="307" t="s">
        <v>269</v>
      </c>
      <c r="C47" s="308"/>
      <c r="D47" s="113">
        <v>0.73561800722403314</v>
      </c>
      <c r="E47" s="115">
        <v>167</v>
      </c>
      <c r="F47" s="114">
        <v>162</v>
      </c>
      <c r="G47" s="114">
        <v>184</v>
      </c>
      <c r="H47" s="114">
        <v>188</v>
      </c>
      <c r="I47" s="140">
        <v>187</v>
      </c>
      <c r="J47" s="115">
        <v>-20</v>
      </c>
      <c r="K47" s="116">
        <v>-10.695187165775401</v>
      </c>
    </row>
    <row r="48" spans="1:11" ht="14.1" customHeight="1" x14ac:dyDescent="0.2">
      <c r="A48" s="306">
        <v>62</v>
      </c>
      <c r="B48" s="307" t="s">
        <v>270</v>
      </c>
      <c r="C48" s="308"/>
      <c r="D48" s="113">
        <v>10.413179455554577</v>
      </c>
      <c r="E48" s="115">
        <v>2364</v>
      </c>
      <c r="F48" s="114">
        <v>2472</v>
      </c>
      <c r="G48" s="114">
        <v>2518</v>
      </c>
      <c r="H48" s="114">
        <v>2619</v>
      </c>
      <c r="I48" s="140">
        <v>2523</v>
      </c>
      <c r="J48" s="115">
        <v>-159</v>
      </c>
      <c r="K48" s="116">
        <v>-6.3020214030915573</v>
      </c>
    </row>
    <row r="49" spans="1:11" ht="14.1" customHeight="1" x14ac:dyDescent="0.2">
      <c r="A49" s="306">
        <v>63</v>
      </c>
      <c r="B49" s="307" t="s">
        <v>271</v>
      </c>
      <c r="C49" s="308"/>
      <c r="D49" s="113">
        <v>8.3604968725222442</v>
      </c>
      <c r="E49" s="115">
        <v>1898</v>
      </c>
      <c r="F49" s="114">
        <v>2218</v>
      </c>
      <c r="G49" s="114">
        <v>2451</v>
      </c>
      <c r="H49" s="114">
        <v>2460</v>
      </c>
      <c r="I49" s="140">
        <v>2265</v>
      </c>
      <c r="J49" s="115">
        <v>-367</v>
      </c>
      <c r="K49" s="116">
        <v>-16.203090507726269</v>
      </c>
    </row>
    <row r="50" spans="1:11" ht="14.1" customHeight="1" x14ac:dyDescent="0.2">
      <c r="A50" s="306" t="s">
        <v>272</v>
      </c>
      <c r="B50" s="307" t="s">
        <v>273</v>
      </c>
      <c r="C50" s="308"/>
      <c r="D50" s="113">
        <v>0.51096819663465776</v>
      </c>
      <c r="E50" s="115">
        <v>116</v>
      </c>
      <c r="F50" s="114">
        <v>138</v>
      </c>
      <c r="G50" s="114">
        <v>151</v>
      </c>
      <c r="H50" s="114">
        <v>151</v>
      </c>
      <c r="I50" s="140">
        <v>146</v>
      </c>
      <c r="J50" s="115">
        <v>-30</v>
      </c>
      <c r="K50" s="116">
        <v>-20.547945205479451</v>
      </c>
    </row>
    <row r="51" spans="1:11" ht="14.1" customHeight="1" x14ac:dyDescent="0.2">
      <c r="A51" s="306" t="s">
        <v>274</v>
      </c>
      <c r="B51" s="307" t="s">
        <v>275</v>
      </c>
      <c r="C51" s="308"/>
      <c r="D51" s="113">
        <v>7.5323760021143515</v>
      </c>
      <c r="E51" s="115">
        <v>1710</v>
      </c>
      <c r="F51" s="114">
        <v>1992</v>
      </c>
      <c r="G51" s="114">
        <v>2189</v>
      </c>
      <c r="H51" s="114">
        <v>2187</v>
      </c>
      <c r="I51" s="140">
        <v>2026</v>
      </c>
      <c r="J51" s="115">
        <v>-316</v>
      </c>
      <c r="K51" s="116">
        <v>-15.597235932872655</v>
      </c>
    </row>
    <row r="52" spans="1:11" ht="14.1" customHeight="1" x14ac:dyDescent="0.2">
      <c r="A52" s="306">
        <v>71</v>
      </c>
      <c r="B52" s="307" t="s">
        <v>276</v>
      </c>
      <c r="C52" s="308"/>
      <c r="D52" s="113">
        <v>12.360144480662496</v>
      </c>
      <c r="E52" s="115">
        <v>2806</v>
      </c>
      <c r="F52" s="114">
        <v>2815</v>
      </c>
      <c r="G52" s="114">
        <v>2801</v>
      </c>
      <c r="H52" s="114">
        <v>2801</v>
      </c>
      <c r="I52" s="140">
        <v>2806</v>
      </c>
      <c r="J52" s="115">
        <v>0</v>
      </c>
      <c r="K52" s="116">
        <v>0</v>
      </c>
    </row>
    <row r="53" spans="1:11" ht="14.1" customHeight="1" x14ac:dyDescent="0.2">
      <c r="A53" s="306" t="s">
        <v>277</v>
      </c>
      <c r="B53" s="307" t="s">
        <v>278</v>
      </c>
      <c r="C53" s="308"/>
      <c r="D53" s="113">
        <v>0.67835433001497669</v>
      </c>
      <c r="E53" s="115">
        <v>154</v>
      </c>
      <c r="F53" s="114">
        <v>159</v>
      </c>
      <c r="G53" s="114">
        <v>155</v>
      </c>
      <c r="H53" s="114">
        <v>156</v>
      </c>
      <c r="I53" s="140">
        <v>156</v>
      </c>
      <c r="J53" s="115">
        <v>-2</v>
      </c>
      <c r="K53" s="116">
        <v>-1.2820512820512822</v>
      </c>
    </row>
    <row r="54" spans="1:11" ht="14.1" customHeight="1" x14ac:dyDescent="0.2">
      <c r="A54" s="306" t="s">
        <v>279</v>
      </c>
      <c r="B54" s="307" t="s">
        <v>280</v>
      </c>
      <c r="C54" s="308"/>
      <c r="D54" s="113">
        <v>10.342701083604968</v>
      </c>
      <c r="E54" s="115">
        <v>2348</v>
      </c>
      <c r="F54" s="114">
        <v>2342</v>
      </c>
      <c r="G54" s="114">
        <v>2330</v>
      </c>
      <c r="H54" s="114">
        <v>2335</v>
      </c>
      <c r="I54" s="140">
        <v>2344</v>
      </c>
      <c r="J54" s="115">
        <v>4</v>
      </c>
      <c r="K54" s="116">
        <v>0.17064846416382254</v>
      </c>
    </row>
    <row r="55" spans="1:11" ht="14.1" customHeight="1" x14ac:dyDescent="0.2">
      <c r="A55" s="306">
        <v>72</v>
      </c>
      <c r="B55" s="307" t="s">
        <v>281</v>
      </c>
      <c r="C55" s="308"/>
      <c r="D55" s="113">
        <v>1.2069421196370365</v>
      </c>
      <c r="E55" s="115">
        <v>274</v>
      </c>
      <c r="F55" s="114">
        <v>284</v>
      </c>
      <c r="G55" s="114">
        <v>284</v>
      </c>
      <c r="H55" s="114">
        <v>292</v>
      </c>
      <c r="I55" s="140">
        <v>307</v>
      </c>
      <c r="J55" s="115">
        <v>-33</v>
      </c>
      <c r="K55" s="116">
        <v>-10.749185667752442</v>
      </c>
    </row>
    <row r="56" spans="1:11" ht="14.1" customHeight="1" x14ac:dyDescent="0.2">
      <c r="A56" s="306" t="s">
        <v>282</v>
      </c>
      <c r="B56" s="307" t="s">
        <v>283</v>
      </c>
      <c r="C56" s="308"/>
      <c r="D56" s="113">
        <v>0.22464981058937539</v>
      </c>
      <c r="E56" s="115">
        <v>51</v>
      </c>
      <c r="F56" s="114">
        <v>56</v>
      </c>
      <c r="G56" s="114">
        <v>59</v>
      </c>
      <c r="H56" s="114">
        <v>61</v>
      </c>
      <c r="I56" s="140">
        <v>60</v>
      </c>
      <c r="J56" s="115">
        <v>-9</v>
      </c>
      <c r="K56" s="116">
        <v>-15</v>
      </c>
    </row>
    <row r="57" spans="1:11" ht="14.1" customHeight="1" x14ac:dyDescent="0.2">
      <c r="A57" s="306" t="s">
        <v>284</v>
      </c>
      <c r="B57" s="307" t="s">
        <v>285</v>
      </c>
      <c r="C57" s="308"/>
      <c r="D57" s="113">
        <v>0.73561800722403314</v>
      </c>
      <c r="E57" s="115">
        <v>167</v>
      </c>
      <c r="F57" s="114">
        <v>172</v>
      </c>
      <c r="G57" s="114">
        <v>168</v>
      </c>
      <c r="H57" s="114">
        <v>172</v>
      </c>
      <c r="I57" s="140">
        <v>184</v>
      </c>
      <c r="J57" s="115">
        <v>-17</v>
      </c>
      <c r="K57" s="116">
        <v>-9.2391304347826093</v>
      </c>
    </row>
    <row r="58" spans="1:11" ht="14.1" customHeight="1" x14ac:dyDescent="0.2">
      <c r="A58" s="306">
        <v>73</v>
      </c>
      <c r="B58" s="307" t="s">
        <v>286</v>
      </c>
      <c r="C58" s="308"/>
      <c r="D58" s="113">
        <v>0.86776495462954806</v>
      </c>
      <c r="E58" s="115">
        <v>197</v>
      </c>
      <c r="F58" s="114">
        <v>189</v>
      </c>
      <c r="G58" s="114">
        <v>189</v>
      </c>
      <c r="H58" s="114">
        <v>198</v>
      </c>
      <c r="I58" s="140">
        <v>189</v>
      </c>
      <c r="J58" s="115">
        <v>8</v>
      </c>
      <c r="K58" s="116">
        <v>4.2328042328042326</v>
      </c>
    </row>
    <row r="59" spans="1:11" ht="14.1" customHeight="1" x14ac:dyDescent="0.2">
      <c r="A59" s="306" t="s">
        <v>287</v>
      </c>
      <c r="B59" s="307" t="s">
        <v>288</v>
      </c>
      <c r="C59" s="308"/>
      <c r="D59" s="113">
        <v>0.60347105981851823</v>
      </c>
      <c r="E59" s="115">
        <v>137</v>
      </c>
      <c r="F59" s="114">
        <v>132</v>
      </c>
      <c r="G59" s="114">
        <v>134</v>
      </c>
      <c r="H59" s="114">
        <v>138</v>
      </c>
      <c r="I59" s="140">
        <v>130</v>
      </c>
      <c r="J59" s="115">
        <v>7</v>
      </c>
      <c r="K59" s="116">
        <v>5.384615384615385</v>
      </c>
    </row>
    <row r="60" spans="1:11" ht="14.1" customHeight="1" x14ac:dyDescent="0.2">
      <c r="A60" s="306">
        <v>81</v>
      </c>
      <c r="B60" s="307" t="s">
        <v>289</v>
      </c>
      <c r="C60" s="308"/>
      <c r="D60" s="113">
        <v>3.8410712712536341</v>
      </c>
      <c r="E60" s="115">
        <v>872</v>
      </c>
      <c r="F60" s="114">
        <v>898</v>
      </c>
      <c r="G60" s="114">
        <v>882</v>
      </c>
      <c r="H60" s="114">
        <v>879</v>
      </c>
      <c r="I60" s="140">
        <v>887</v>
      </c>
      <c r="J60" s="115">
        <v>-15</v>
      </c>
      <c r="K60" s="116">
        <v>-1.6910935738444195</v>
      </c>
    </row>
    <row r="61" spans="1:11" ht="14.1" customHeight="1" x14ac:dyDescent="0.2">
      <c r="A61" s="306" t="s">
        <v>290</v>
      </c>
      <c r="B61" s="307" t="s">
        <v>291</v>
      </c>
      <c r="C61" s="308"/>
      <c r="D61" s="113">
        <v>1.3567086600299534</v>
      </c>
      <c r="E61" s="115">
        <v>308</v>
      </c>
      <c r="F61" s="114">
        <v>297</v>
      </c>
      <c r="G61" s="114">
        <v>293</v>
      </c>
      <c r="H61" s="114">
        <v>303</v>
      </c>
      <c r="I61" s="140">
        <v>306</v>
      </c>
      <c r="J61" s="115">
        <v>2</v>
      </c>
      <c r="K61" s="116">
        <v>0.65359477124183007</v>
      </c>
    </row>
    <row r="62" spans="1:11" ht="14.1" customHeight="1" x14ac:dyDescent="0.2">
      <c r="A62" s="306" t="s">
        <v>292</v>
      </c>
      <c r="B62" s="307" t="s">
        <v>293</v>
      </c>
      <c r="C62" s="308"/>
      <c r="D62" s="113">
        <v>1.3346841687957007</v>
      </c>
      <c r="E62" s="115">
        <v>303</v>
      </c>
      <c r="F62" s="114">
        <v>298</v>
      </c>
      <c r="G62" s="114">
        <v>296</v>
      </c>
      <c r="H62" s="114">
        <v>305</v>
      </c>
      <c r="I62" s="140">
        <v>311</v>
      </c>
      <c r="J62" s="115">
        <v>-8</v>
      </c>
      <c r="K62" s="116">
        <v>-2.572347266881029</v>
      </c>
    </row>
    <row r="63" spans="1:11" ht="14.1" customHeight="1" x14ac:dyDescent="0.2">
      <c r="A63" s="306"/>
      <c r="B63" s="307" t="s">
        <v>294</v>
      </c>
      <c r="C63" s="308"/>
      <c r="D63" s="113">
        <v>1.2201568143775878</v>
      </c>
      <c r="E63" s="115">
        <v>277</v>
      </c>
      <c r="F63" s="114">
        <v>275</v>
      </c>
      <c r="G63" s="114">
        <v>277</v>
      </c>
      <c r="H63" s="114">
        <v>287</v>
      </c>
      <c r="I63" s="140">
        <v>294</v>
      </c>
      <c r="J63" s="115">
        <v>-17</v>
      </c>
      <c r="K63" s="116">
        <v>-5.7823129251700678</v>
      </c>
    </row>
    <row r="64" spans="1:11" ht="14.1" customHeight="1" x14ac:dyDescent="0.2">
      <c r="A64" s="306" t="s">
        <v>295</v>
      </c>
      <c r="B64" s="307" t="s">
        <v>296</v>
      </c>
      <c r="C64" s="308"/>
      <c r="D64" s="113">
        <v>0.13655184565236542</v>
      </c>
      <c r="E64" s="115">
        <v>31</v>
      </c>
      <c r="F64" s="114">
        <v>32</v>
      </c>
      <c r="G64" s="114">
        <v>32</v>
      </c>
      <c r="H64" s="114">
        <v>32</v>
      </c>
      <c r="I64" s="140">
        <v>32</v>
      </c>
      <c r="J64" s="115">
        <v>-1</v>
      </c>
      <c r="K64" s="116">
        <v>-3.125</v>
      </c>
    </row>
    <row r="65" spans="1:11" ht="14.1" customHeight="1" x14ac:dyDescent="0.2">
      <c r="A65" s="306" t="s">
        <v>297</v>
      </c>
      <c r="B65" s="307" t="s">
        <v>298</v>
      </c>
      <c r="C65" s="308"/>
      <c r="D65" s="113">
        <v>0.70918861774293018</v>
      </c>
      <c r="E65" s="115">
        <v>161</v>
      </c>
      <c r="F65" s="114">
        <v>196</v>
      </c>
      <c r="G65" s="114">
        <v>188</v>
      </c>
      <c r="H65" s="114">
        <v>170</v>
      </c>
      <c r="I65" s="140">
        <v>172</v>
      </c>
      <c r="J65" s="115">
        <v>-11</v>
      </c>
      <c r="K65" s="116">
        <v>-6.3953488372093021</v>
      </c>
    </row>
    <row r="66" spans="1:11" ht="14.1" customHeight="1" x14ac:dyDescent="0.2">
      <c r="A66" s="306">
        <v>82</v>
      </c>
      <c r="B66" s="307" t="s">
        <v>299</v>
      </c>
      <c r="C66" s="308"/>
      <c r="D66" s="113">
        <v>1.6562417408157872</v>
      </c>
      <c r="E66" s="115">
        <v>376</v>
      </c>
      <c r="F66" s="114">
        <v>386</v>
      </c>
      <c r="G66" s="114">
        <v>375</v>
      </c>
      <c r="H66" s="114">
        <v>373</v>
      </c>
      <c r="I66" s="140">
        <v>372</v>
      </c>
      <c r="J66" s="115">
        <v>4</v>
      </c>
      <c r="K66" s="116">
        <v>1.075268817204301</v>
      </c>
    </row>
    <row r="67" spans="1:11" ht="14.1" customHeight="1" x14ac:dyDescent="0.2">
      <c r="A67" s="306" t="s">
        <v>300</v>
      </c>
      <c r="B67" s="307" t="s">
        <v>301</v>
      </c>
      <c r="C67" s="308"/>
      <c r="D67" s="113">
        <v>0.66954453352127563</v>
      </c>
      <c r="E67" s="115">
        <v>152</v>
      </c>
      <c r="F67" s="114">
        <v>150</v>
      </c>
      <c r="G67" s="114">
        <v>143</v>
      </c>
      <c r="H67" s="114">
        <v>138</v>
      </c>
      <c r="I67" s="140">
        <v>138</v>
      </c>
      <c r="J67" s="115">
        <v>14</v>
      </c>
      <c r="K67" s="116">
        <v>10.144927536231885</v>
      </c>
    </row>
    <row r="68" spans="1:11" ht="14.1" customHeight="1" x14ac:dyDescent="0.2">
      <c r="A68" s="306" t="s">
        <v>302</v>
      </c>
      <c r="B68" s="307" t="s">
        <v>303</v>
      </c>
      <c r="C68" s="308"/>
      <c r="D68" s="113">
        <v>0.56382697559686368</v>
      </c>
      <c r="E68" s="115">
        <v>128</v>
      </c>
      <c r="F68" s="114">
        <v>129</v>
      </c>
      <c r="G68" s="114">
        <v>128</v>
      </c>
      <c r="H68" s="114">
        <v>131</v>
      </c>
      <c r="I68" s="140">
        <v>131</v>
      </c>
      <c r="J68" s="115">
        <v>-3</v>
      </c>
      <c r="K68" s="116">
        <v>-2.2900763358778624</v>
      </c>
    </row>
    <row r="69" spans="1:11" ht="14.1" customHeight="1" x14ac:dyDescent="0.2">
      <c r="A69" s="306">
        <v>83</v>
      </c>
      <c r="B69" s="307" t="s">
        <v>304</v>
      </c>
      <c r="C69" s="308"/>
      <c r="D69" s="113">
        <v>4.3300149766540397</v>
      </c>
      <c r="E69" s="115">
        <v>983</v>
      </c>
      <c r="F69" s="114">
        <v>986</v>
      </c>
      <c r="G69" s="114">
        <v>988</v>
      </c>
      <c r="H69" s="114">
        <v>993</v>
      </c>
      <c r="I69" s="140">
        <v>977</v>
      </c>
      <c r="J69" s="115">
        <v>6</v>
      </c>
      <c r="K69" s="116">
        <v>0.61412487205731836</v>
      </c>
    </row>
    <row r="70" spans="1:11" ht="14.1" customHeight="1" x14ac:dyDescent="0.2">
      <c r="A70" s="306" t="s">
        <v>305</v>
      </c>
      <c r="B70" s="307" t="s">
        <v>306</v>
      </c>
      <c r="C70" s="308"/>
      <c r="D70" s="113">
        <v>3.4974892079992954</v>
      </c>
      <c r="E70" s="115">
        <v>794</v>
      </c>
      <c r="F70" s="114">
        <v>791</v>
      </c>
      <c r="G70" s="114">
        <v>796</v>
      </c>
      <c r="H70" s="114">
        <v>801</v>
      </c>
      <c r="I70" s="140">
        <v>791</v>
      </c>
      <c r="J70" s="115">
        <v>3</v>
      </c>
      <c r="K70" s="116">
        <v>0.37926675094816686</v>
      </c>
    </row>
    <row r="71" spans="1:11" ht="14.1" customHeight="1" x14ac:dyDescent="0.2">
      <c r="A71" s="306"/>
      <c r="B71" s="307" t="s">
        <v>307</v>
      </c>
      <c r="C71" s="308"/>
      <c r="D71" s="113">
        <v>2.841159369218571</v>
      </c>
      <c r="E71" s="115">
        <v>645</v>
      </c>
      <c r="F71" s="114">
        <v>636</v>
      </c>
      <c r="G71" s="114">
        <v>639</v>
      </c>
      <c r="H71" s="114">
        <v>639</v>
      </c>
      <c r="I71" s="140">
        <v>625</v>
      </c>
      <c r="J71" s="115">
        <v>20</v>
      </c>
      <c r="K71" s="116">
        <v>3.2</v>
      </c>
    </row>
    <row r="72" spans="1:11" ht="14.1" customHeight="1" x14ac:dyDescent="0.2">
      <c r="A72" s="306">
        <v>84</v>
      </c>
      <c r="B72" s="307" t="s">
        <v>308</v>
      </c>
      <c r="C72" s="308"/>
      <c r="D72" s="113">
        <v>1.5549290811382257</v>
      </c>
      <c r="E72" s="115">
        <v>353</v>
      </c>
      <c r="F72" s="114">
        <v>376</v>
      </c>
      <c r="G72" s="114">
        <v>360</v>
      </c>
      <c r="H72" s="114">
        <v>354</v>
      </c>
      <c r="I72" s="140">
        <v>340</v>
      </c>
      <c r="J72" s="115">
        <v>13</v>
      </c>
      <c r="K72" s="116">
        <v>3.8235294117647061</v>
      </c>
    </row>
    <row r="73" spans="1:11" ht="14.1" customHeight="1" x14ac:dyDescent="0.2">
      <c r="A73" s="306" t="s">
        <v>309</v>
      </c>
      <c r="B73" s="307" t="s">
        <v>310</v>
      </c>
      <c r="C73" s="308"/>
      <c r="D73" s="113">
        <v>0.13655184565236542</v>
      </c>
      <c r="E73" s="115">
        <v>31</v>
      </c>
      <c r="F73" s="114">
        <v>30</v>
      </c>
      <c r="G73" s="114">
        <v>25</v>
      </c>
      <c r="H73" s="114">
        <v>19</v>
      </c>
      <c r="I73" s="140">
        <v>23</v>
      </c>
      <c r="J73" s="115">
        <v>8</v>
      </c>
      <c r="K73" s="116">
        <v>34.782608695652172</v>
      </c>
    </row>
    <row r="74" spans="1:11" ht="14.1" customHeight="1" x14ac:dyDescent="0.2">
      <c r="A74" s="306" t="s">
        <v>311</v>
      </c>
      <c r="B74" s="307" t="s">
        <v>312</v>
      </c>
      <c r="C74" s="308"/>
      <c r="D74" s="113">
        <v>3.0834287727953484E-2</v>
      </c>
      <c r="E74" s="115">
        <v>7</v>
      </c>
      <c r="F74" s="114">
        <v>5</v>
      </c>
      <c r="G74" s="114">
        <v>5</v>
      </c>
      <c r="H74" s="114">
        <v>4</v>
      </c>
      <c r="I74" s="140">
        <v>5</v>
      </c>
      <c r="J74" s="115">
        <v>2</v>
      </c>
      <c r="K74" s="116">
        <v>40</v>
      </c>
    </row>
    <row r="75" spans="1:11" ht="14.1" customHeight="1" x14ac:dyDescent="0.2">
      <c r="A75" s="306" t="s">
        <v>313</v>
      </c>
      <c r="B75" s="307" t="s">
        <v>314</v>
      </c>
      <c r="C75" s="308"/>
      <c r="D75" s="113">
        <v>1.3214694740551492E-2</v>
      </c>
      <c r="E75" s="115">
        <v>3</v>
      </c>
      <c r="F75" s="114">
        <v>4</v>
      </c>
      <c r="G75" s="114">
        <v>4</v>
      </c>
      <c r="H75" s="114">
        <v>6</v>
      </c>
      <c r="I75" s="140">
        <v>5</v>
      </c>
      <c r="J75" s="115">
        <v>-2</v>
      </c>
      <c r="K75" s="116">
        <v>-40</v>
      </c>
    </row>
    <row r="76" spans="1:11" ht="14.1" customHeight="1" x14ac:dyDescent="0.2">
      <c r="A76" s="306">
        <v>91</v>
      </c>
      <c r="B76" s="307" t="s">
        <v>315</v>
      </c>
      <c r="C76" s="308"/>
      <c r="D76" s="113">
        <v>0.11893225266496343</v>
      </c>
      <c r="E76" s="115">
        <v>27</v>
      </c>
      <c r="F76" s="114">
        <v>27</v>
      </c>
      <c r="G76" s="114">
        <v>37</v>
      </c>
      <c r="H76" s="114">
        <v>37</v>
      </c>
      <c r="I76" s="140">
        <v>37</v>
      </c>
      <c r="J76" s="115">
        <v>-10</v>
      </c>
      <c r="K76" s="116">
        <v>-27.027027027027028</v>
      </c>
    </row>
    <row r="77" spans="1:11" ht="14.1" customHeight="1" x14ac:dyDescent="0.2">
      <c r="A77" s="306">
        <v>92</v>
      </c>
      <c r="B77" s="307" t="s">
        <v>316</v>
      </c>
      <c r="C77" s="308"/>
      <c r="D77" s="113">
        <v>0.26429389481102988</v>
      </c>
      <c r="E77" s="115">
        <v>60</v>
      </c>
      <c r="F77" s="114">
        <v>68</v>
      </c>
      <c r="G77" s="114">
        <v>62</v>
      </c>
      <c r="H77" s="114">
        <v>59</v>
      </c>
      <c r="I77" s="140">
        <v>61</v>
      </c>
      <c r="J77" s="115">
        <v>-1</v>
      </c>
      <c r="K77" s="116">
        <v>-1.639344262295082</v>
      </c>
    </row>
    <row r="78" spans="1:11" ht="14.1" customHeight="1" x14ac:dyDescent="0.2">
      <c r="A78" s="306">
        <v>93</v>
      </c>
      <c r="B78" s="307" t="s">
        <v>317</v>
      </c>
      <c r="C78" s="308"/>
      <c r="D78" s="113">
        <v>9.6907761430710948E-2</v>
      </c>
      <c r="E78" s="115">
        <v>22</v>
      </c>
      <c r="F78" s="114">
        <v>28</v>
      </c>
      <c r="G78" s="114">
        <v>27</v>
      </c>
      <c r="H78" s="114">
        <v>25</v>
      </c>
      <c r="I78" s="140">
        <v>26</v>
      </c>
      <c r="J78" s="115">
        <v>-4</v>
      </c>
      <c r="K78" s="116">
        <v>-15.384615384615385</v>
      </c>
    </row>
    <row r="79" spans="1:11" ht="14.1" customHeight="1" x14ac:dyDescent="0.2">
      <c r="A79" s="306">
        <v>94</v>
      </c>
      <c r="B79" s="307" t="s">
        <v>318</v>
      </c>
      <c r="C79" s="308"/>
      <c r="D79" s="113">
        <v>0.47572901065985373</v>
      </c>
      <c r="E79" s="115">
        <v>108</v>
      </c>
      <c r="F79" s="114">
        <v>114</v>
      </c>
      <c r="G79" s="114">
        <v>122</v>
      </c>
      <c r="H79" s="114">
        <v>102</v>
      </c>
      <c r="I79" s="140">
        <v>103</v>
      </c>
      <c r="J79" s="115">
        <v>5</v>
      </c>
      <c r="K79" s="116">
        <v>4.8543689320388346</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333</v>
      </c>
      <c r="C81" s="312"/>
      <c r="D81" s="125">
        <v>6.3078142894899125</v>
      </c>
      <c r="E81" s="143">
        <v>1432</v>
      </c>
      <c r="F81" s="144">
        <v>1493</v>
      </c>
      <c r="G81" s="144">
        <v>1478</v>
      </c>
      <c r="H81" s="144">
        <v>1522</v>
      </c>
      <c r="I81" s="145">
        <v>1470</v>
      </c>
      <c r="J81" s="143">
        <v>-38</v>
      </c>
      <c r="K81" s="146">
        <v>-2.5850340136054424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6681</v>
      </c>
      <c r="G12" s="536">
        <v>4617</v>
      </c>
      <c r="H12" s="536">
        <v>8792</v>
      </c>
      <c r="I12" s="536">
        <v>5577</v>
      </c>
      <c r="J12" s="537">
        <v>6539</v>
      </c>
      <c r="K12" s="538">
        <v>142</v>
      </c>
      <c r="L12" s="349">
        <v>2.1715858693989905</v>
      </c>
    </row>
    <row r="13" spans="1:17" s="110" customFormat="1" ht="15" customHeight="1" x14ac:dyDescent="0.2">
      <c r="A13" s="350" t="s">
        <v>344</v>
      </c>
      <c r="B13" s="351" t="s">
        <v>345</v>
      </c>
      <c r="C13" s="347"/>
      <c r="D13" s="347"/>
      <c r="E13" s="348"/>
      <c r="F13" s="536">
        <v>3557</v>
      </c>
      <c r="G13" s="536">
        <v>2417</v>
      </c>
      <c r="H13" s="536">
        <v>5009</v>
      </c>
      <c r="I13" s="536">
        <v>3112</v>
      </c>
      <c r="J13" s="537">
        <v>3557</v>
      </c>
      <c r="K13" s="538">
        <v>0</v>
      </c>
      <c r="L13" s="349">
        <v>0</v>
      </c>
    </row>
    <row r="14" spans="1:17" s="110" customFormat="1" ht="22.5" customHeight="1" x14ac:dyDescent="0.2">
      <c r="A14" s="350"/>
      <c r="B14" s="351" t="s">
        <v>346</v>
      </c>
      <c r="C14" s="347"/>
      <c r="D14" s="347"/>
      <c r="E14" s="348"/>
      <c r="F14" s="536">
        <v>3124</v>
      </c>
      <c r="G14" s="536">
        <v>2200</v>
      </c>
      <c r="H14" s="536">
        <v>3783</v>
      </c>
      <c r="I14" s="536">
        <v>2465</v>
      </c>
      <c r="J14" s="537">
        <v>2982</v>
      </c>
      <c r="K14" s="538">
        <v>142</v>
      </c>
      <c r="L14" s="349">
        <v>4.7619047619047619</v>
      </c>
    </row>
    <row r="15" spans="1:17" s="110" customFormat="1" ht="15" customHeight="1" x14ac:dyDescent="0.2">
      <c r="A15" s="350" t="s">
        <v>347</v>
      </c>
      <c r="B15" s="351" t="s">
        <v>108</v>
      </c>
      <c r="C15" s="347"/>
      <c r="D15" s="347"/>
      <c r="E15" s="348"/>
      <c r="F15" s="536">
        <v>1456</v>
      </c>
      <c r="G15" s="536">
        <v>910</v>
      </c>
      <c r="H15" s="536">
        <v>3333</v>
      </c>
      <c r="I15" s="536">
        <v>1227</v>
      </c>
      <c r="J15" s="537">
        <v>1227</v>
      </c>
      <c r="K15" s="538">
        <v>229</v>
      </c>
      <c r="L15" s="349">
        <v>18.663406682966585</v>
      </c>
    </row>
    <row r="16" spans="1:17" s="110" customFormat="1" ht="15" customHeight="1" x14ac:dyDescent="0.2">
      <c r="A16" s="350"/>
      <c r="B16" s="351" t="s">
        <v>109</v>
      </c>
      <c r="C16" s="347"/>
      <c r="D16" s="347"/>
      <c r="E16" s="348"/>
      <c r="F16" s="536">
        <v>4310</v>
      </c>
      <c r="G16" s="536">
        <v>3168</v>
      </c>
      <c r="H16" s="536">
        <v>4748</v>
      </c>
      <c r="I16" s="536">
        <v>3674</v>
      </c>
      <c r="J16" s="537">
        <v>4436</v>
      </c>
      <c r="K16" s="538">
        <v>-126</v>
      </c>
      <c r="L16" s="349">
        <v>-2.8403967538322812</v>
      </c>
    </row>
    <row r="17" spans="1:12" s="110" customFormat="1" ht="15" customHeight="1" x14ac:dyDescent="0.2">
      <c r="A17" s="350"/>
      <c r="B17" s="351" t="s">
        <v>110</v>
      </c>
      <c r="C17" s="347"/>
      <c r="D17" s="347"/>
      <c r="E17" s="348"/>
      <c r="F17" s="536">
        <v>824</v>
      </c>
      <c r="G17" s="536">
        <v>489</v>
      </c>
      <c r="H17" s="536">
        <v>638</v>
      </c>
      <c r="I17" s="536">
        <v>601</v>
      </c>
      <c r="J17" s="537">
        <v>771</v>
      </c>
      <c r="K17" s="538">
        <v>53</v>
      </c>
      <c r="L17" s="349">
        <v>6.8741893644617376</v>
      </c>
    </row>
    <row r="18" spans="1:12" s="110" customFormat="1" ht="15" customHeight="1" x14ac:dyDescent="0.2">
      <c r="A18" s="350"/>
      <c r="B18" s="351" t="s">
        <v>111</v>
      </c>
      <c r="C18" s="347"/>
      <c r="D18" s="347"/>
      <c r="E18" s="348"/>
      <c r="F18" s="536">
        <v>91</v>
      </c>
      <c r="G18" s="536">
        <v>50</v>
      </c>
      <c r="H18" s="536">
        <v>73</v>
      </c>
      <c r="I18" s="536">
        <v>75</v>
      </c>
      <c r="J18" s="537">
        <v>105</v>
      </c>
      <c r="K18" s="538">
        <v>-14</v>
      </c>
      <c r="L18" s="349">
        <v>-13.333333333333334</v>
      </c>
    </row>
    <row r="19" spans="1:12" s="110" customFormat="1" ht="15" customHeight="1" x14ac:dyDescent="0.2">
      <c r="A19" s="118" t="s">
        <v>113</v>
      </c>
      <c r="B19" s="119" t="s">
        <v>181</v>
      </c>
      <c r="C19" s="347"/>
      <c r="D19" s="347"/>
      <c r="E19" s="348"/>
      <c r="F19" s="536">
        <v>4163</v>
      </c>
      <c r="G19" s="536">
        <v>2787</v>
      </c>
      <c r="H19" s="536">
        <v>6212</v>
      </c>
      <c r="I19" s="536">
        <v>3363</v>
      </c>
      <c r="J19" s="537">
        <v>4019</v>
      </c>
      <c r="K19" s="538">
        <v>144</v>
      </c>
      <c r="L19" s="349">
        <v>3.5829808410052251</v>
      </c>
    </row>
    <row r="20" spans="1:12" s="110" customFormat="1" ht="15" customHeight="1" x14ac:dyDescent="0.2">
      <c r="A20" s="118"/>
      <c r="B20" s="119" t="s">
        <v>182</v>
      </c>
      <c r="C20" s="347"/>
      <c r="D20" s="347"/>
      <c r="E20" s="348"/>
      <c r="F20" s="536">
        <v>2518</v>
      </c>
      <c r="G20" s="536">
        <v>1830</v>
      </c>
      <c r="H20" s="536">
        <v>2580</v>
      </c>
      <c r="I20" s="536">
        <v>2214</v>
      </c>
      <c r="J20" s="537">
        <v>2520</v>
      </c>
      <c r="K20" s="538">
        <v>-2</v>
      </c>
      <c r="L20" s="349">
        <v>-7.9365079365079361E-2</v>
      </c>
    </row>
    <row r="21" spans="1:12" s="110" customFormat="1" ht="15" customHeight="1" x14ac:dyDescent="0.2">
      <c r="A21" s="118" t="s">
        <v>113</v>
      </c>
      <c r="B21" s="119" t="s">
        <v>116</v>
      </c>
      <c r="C21" s="347"/>
      <c r="D21" s="347"/>
      <c r="E21" s="348"/>
      <c r="F21" s="536">
        <v>5991</v>
      </c>
      <c r="G21" s="536">
        <v>4103</v>
      </c>
      <c r="H21" s="536">
        <v>8018</v>
      </c>
      <c r="I21" s="536">
        <v>4878</v>
      </c>
      <c r="J21" s="537">
        <v>5872</v>
      </c>
      <c r="K21" s="538">
        <v>119</v>
      </c>
      <c r="L21" s="349">
        <v>2.026566757493188</v>
      </c>
    </row>
    <row r="22" spans="1:12" s="110" customFormat="1" ht="15" customHeight="1" x14ac:dyDescent="0.2">
      <c r="A22" s="118"/>
      <c r="B22" s="119" t="s">
        <v>117</v>
      </c>
      <c r="C22" s="347"/>
      <c r="D22" s="347"/>
      <c r="E22" s="348"/>
      <c r="F22" s="536">
        <v>686</v>
      </c>
      <c r="G22" s="536">
        <v>513</v>
      </c>
      <c r="H22" s="536">
        <v>773</v>
      </c>
      <c r="I22" s="536">
        <v>698</v>
      </c>
      <c r="J22" s="537">
        <v>666</v>
      </c>
      <c r="K22" s="538">
        <v>20</v>
      </c>
      <c r="L22" s="349">
        <v>3.0030030030030028</v>
      </c>
    </row>
    <row r="23" spans="1:12" s="110" customFormat="1" ht="15" customHeight="1" x14ac:dyDescent="0.2">
      <c r="A23" s="352" t="s">
        <v>347</v>
      </c>
      <c r="B23" s="353" t="s">
        <v>193</v>
      </c>
      <c r="C23" s="354"/>
      <c r="D23" s="354"/>
      <c r="E23" s="355"/>
      <c r="F23" s="539">
        <v>306</v>
      </c>
      <c r="G23" s="539">
        <v>256</v>
      </c>
      <c r="H23" s="539">
        <v>1867</v>
      </c>
      <c r="I23" s="539">
        <v>112</v>
      </c>
      <c r="J23" s="540">
        <v>193</v>
      </c>
      <c r="K23" s="541">
        <v>113</v>
      </c>
      <c r="L23" s="356">
        <v>58.549222797927463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27.1</v>
      </c>
      <c r="G25" s="542">
        <v>28.2</v>
      </c>
      <c r="H25" s="542">
        <v>28.8</v>
      </c>
      <c r="I25" s="542">
        <v>30.9</v>
      </c>
      <c r="J25" s="542">
        <v>29.9</v>
      </c>
      <c r="K25" s="543" t="s">
        <v>349</v>
      </c>
      <c r="L25" s="364">
        <v>-2.7999999999999972</v>
      </c>
    </row>
    <row r="26" spans="1:12" s="110" customFormat="1" ht="15" customHeight="1" x14ac:dyDescent="0.2">
      <c r="A26" s="365" t="s">
        <v>105</v>
      </c>
      <c r="B26" s="366" t="s">
        <v>345</v>
      </c>
      <c r="C26" s="362"/>
      <c r="D26" s="362"/>
      <c r="E26" s="363"/>
      <c r="F26" s="542">
        <v>25.7</v>
      </c>
      <c r="G26" s="542">
        <v>24.7</v>
      </c>
      <c r="H26" s="542">
        <v>25</v>
      </c>
      <c r="I26" s="542">
        <v>27.5</v>
      </c>
      <c r="J26" s="544">
        <v>26.8</v>
      </c>
      <c r="K26" s="543" t="s">
        <v>349</v>
      </c>
      <c r="L26" s="364">
        <v>-1.1000000000000014</v>
      </c>
    </row>
    <row r="27" spans="1:12" s="110" customFormat="1" ht="15" customHeight="1" x14ac:dyDescent="0.2">
      <c r="A27" s="365"/>
      <c r="B27" s="366" t="s">
        <v>346</v>
      </c>
      <c r="C27" s="362"/>
      <c r="D27" s="362"/>
      <c r="E27" s="363"/>
      <c r="F27" s="542">
        <v>28.8</v>
      </c>
      <c r="G27" s="542">
        <v>32.1</v>
      </c>
      <c r="H27" s="542">
        <v>33.5</v>
      </c>
      <c r="I27" s="542">
        <v>35.200000000000003</v>
      </c>
      <c r="J27" s="542">
        <v>33.700000000000003</v>
      </c>
      <c r="K27" s="543" t="s">
        <v>349</v>
      </c>
      <c r="L27" s="364">
        <v>-4.9000000000000021</v>
      </c>
    </row>
    <row r="28" spans="1:12" s="110" customFormat="1" ht="15" customHeight="1" x14ac:dyDescent="0.2">
      <c r="A28" s="365" t="s">
        <v>113</v>
      </c>
      <c r="B28" s="366" t="s">
        <v>108</v>
      </c>
      <c r="C28" s="362"/>
      <c r="D28" s="362"/>
      <c r="E28" s="363"/>
      <c r="F28" s="542">
        <v>37.5</v>
      </c>
      <c r="G28" s="542">
        <v>38.700000000000003</v>
      </c>
      <c r="H28" s="542">
        <v>38.700000000000003</v>
      </c>
      <c r="I28" s="542">
        <v>40.4</v>
      </c>
      <c r="J28" s="542">
        <v>37.6</v>
      </c>
      <c r="K28" s="543" t="s">
        <v>349</v>
      </c>
      <c r="L28" s="364">
        <v>-0.10000000000000142</v>
      </c>
    </row>
    <row r="29" spans="1:12" s="110" customFormat="1" ht="11.25" x14ac:dyDescent="0.2">
      <c r="A29" s="365"/>
      <c r="B29" s="366" t="s">
        <v>109</v>
      </c>
      <c r="C29" s="362"/>
      <c r="D29" s="362"/>
      <c r="E29" s="363"/>
      <c r="F29" s="542">
        <v>25.4</v>
      </c>
      <c r="G29" s="542">
        <v>26.1</v>
      </c>
      <c r="H29" s="542">
        <v>25.3</v>
      </c>
      <c r="I29" s="542">
        <v>28.3</v>
      </c>
      <c r="J29" s="544">
        <v>29.2</v>
      </c>
      <c r="K29" s="543" t="s">
        <v>349</v>
      </c>
      <c r="L29" s="364">
        <v>-3.8000000000000007</v>
      </c>
    </row>
    <row r="30" spans="1:12" s="110" customFormat="1" ht="15" customHeight="1" x14ac:dyDescent="0.2">
      <c r="A30" s="365"/>
      <c r="B30" s="366" t="s">
        <v>110</v>
      </c>
      <c r="C30" s="362"/>
      <c r="D30" s="362"/>
      <c r="E30" s="363"/>
      <c r="F30" s="542">
        <v>20.7</v>
      </c>
      <c r="G30" s="542">
        <v>26.2</v>
      </c>
      <c r="H30" s="542">
        <v>30.1</v>
      </c>
      <c r="I30" s="542">
        <v>28.6</v>
      </c>
      <c r="J30" s="542">
        <v>23</v>
      </c>
      <c r="K30" s="543" t="s">
        <v>349</v>
      </c>
      <c r="L30" s="364">
        <v>-2.3000000000000007</v>
      </c>
    </row>
    <row r="31" spans="1:12" s="110" customFormat="1" ht="15" customHeight="1" x14ac:dyDescent="0.2">
      <c r="A31" s="365"/>
      <c r="B31" s="366" t="s">
        <v>111</v>
      </c>
      <c r="C31" s="362"/>
      <c r="D31" s="362"/>
      <c r="E31" s="363"/>
      <c r="F31" s="542">
        <v>35.200000000000003</v>
      </c>
      <c r="G31" s="542">
        <v>42</v>
      </c>
      <c r="H31" s="542">
        <v>52.1</v>
      </c>
      <c r="I31" s="542">
        <v>32</v>
      </c>
      <c r="J31" s="542">
        <v>36.200000000000003</v>
      </c>
      <c r="K31" s="543" t="s">
        <v>349</v>
      </c>
      <c r="L31" s="364">
        <v>-1</v>
      </c>
    </row>
    <row r="32" spans="1:12" s="110" customFormat="1" ht="15" customHeight="1" x14ac:dyDescent="0.2">
      <c r="A32" s="367" t="s">
        <v>113</v>
      </c>
      <c r="B32" s="368" t="s">
        <v>181</v>
      </c>
      <c r="C32" s="362"/>
      <c r="D32" s="362"/>
      <c r="E32" s="363"/>
      <c r="F32" s="542">
        <v>23.7</v>
      </c>
      <c r="G32" s="542">
        <v>20.6</v>
      </c>
      <c r="H32" s="542">
        <v>22.3</v>
      </c>
      <c r="I32" s="542">
        <v>26.3</v>
      </c>
      <c r="J32" s="544">
        <v>24.9</v>
      </c>
      <c r="K32" s="543" t="s">
        <v>349</v>
      </c>
      <c r="L32" s="364">
        <v>-1.1999999999999993</v>
      </c>
    </row>
    <row r="33" spans="1:12" s="110" customFormat="1" ht="15" customHeight="1" x14ac:dyDescent="0.2">
      <c r="A33" s="367"/>
      <c r="B33" s="368" t="s">
        <v>182</v>
      </c>
      <c r="C33" s="362"/>
      <c r="D33" s="362"/>
      <c r="E33" s="363"/>
      <c r="F33" s="542">
        <v>32.4</v>
      </c>
      <c r="G33" s="542">
        <v>38.700000000000003</v>
      </c>
      <c r="H33" s="542">
        <v>39.299999999999997</v>
      </c>
      <c r="I33" s="542">
        <v>37.6</v>
      </c>
      <c r="J33" s="542">
        <v>37.6</v>
      </c>
      <c r="K33" s="543" t="s">
        <v>349</v>
      </c>
      <c r="L33" s="364">
        <v>-5.2000000000000028</v>
      </c>
    </row>
    <row r="34" spans="1:12" s="369" customFormat="1" ht="15" customHeight="1" x14ac:dyDescent="0.2">
      <c r="A34" s="367" t="s">
        <v>113</v>
      </c>
      <c r="B34" s="368" t="s">
        <v>116</v>
      </c>
      <c r="C34" s="362"/>
      <c r="D34" s="362"/>
      <c r="E34" s="363"/>
      <c r="F34" s="542">
        <v>26.4</v>
      </c>
      <c r="G34" s="542">
        <v>27.1</v>
      </c>
      <c r="H34" s="542">
        <v>28.3</v>
      </c>
      <c r="I34" s="542">
        <v>30</v>
      </c>
      <c r="J34" s="542">
        <v>29.3</v>
      </c>
      <c r="K34" s="543" t="s">
        <v>349</v>
      </c>
      <c r="L34" s="364">
        <v>-2.9000000000000021</v>
      </c>
    </row>
    <row r="35" spans="1:12" s="369" customFormat="1" ht="11.25" x14ac:dyDescent="0.2">
      <c r="A35" s="370"/>
      <c r="B35" s="371" t="s">
        <v>117</v>
      </c>
      <c r="C35" s="372"/>
      <c r="D35" s="372"/>
      <c r="E35" s="373"/>
      <c r="F35" s="545">
        <v>33.6</v>
      </c>
      <c r="G35" s="545">
        <v>37.299999999999997</v>
      </c>
      <c r="H35" s="545">
        <v>33</v>
      </c>
      <c r="I35" s="545">
        <v>36.6</v>
      </c>
      <c r="J35" s="546">
        <v>35.6</v>
      </c>
      <c r="K35" s="547" t="s">
        <v>349</v>
      </c>
      <c r="L35" s="374">
        <v>-2</v>
      </c>
    </row>
    <row r="36" spans="1:12" s="369" customFormat="1" ht="15.95" customHeight="1" x14ac:dyDescent="0.2">
      <c r="A36" s="375" t="s">
        <v>350</v>
      </c>
      <c r="B36" s="376"/>
      <c r="C36" s="377"/>
      <c r="D36" s="376"/>
      <c r="E36" s="378"/>
      <c r="F36" s="548">
        <v>6323</v>
      </c>
      <c r="G36" s="548">
        <v>4288</v>
      </c>
      <c r="H36" s="548">
        <v>6631</v>
      </c>
      <c r="I36" s="548">
        <v>5436</v>
      </c>
      <c r="J36" s="548">
        <v>6294</v>
      </c>
      <c r="K36" s="549">
        <v>29</v>
      </c>
      <c r="L36" s="380">
        <v>0.46075627581823958</v>
      </c>
    </row>
    <row r="37" spans="1:12" s="369" customFormat="1" ht="15.95" customHeight="1" x14ac:dyDescent="0.2">
      <c r="A37" s="381"/>
      <c r="B37" s="382" t="s">
        <v>113</v>
      </c>
      <c r="C37" s="382" t="s">
        <v>351</v>
      </c>
      <c r="D37" s="382"/>
      <c r="E37" s="383"/>
      <c r="F37" s="548">
        <v>1716</v>
      </c>
      <c r="G37" s="548">
        <v>1210</v>
      </c>
      <c r="H37" s="548">
        <v>1908</v>
      </c>
      <c r="I37" s="548">
        <v>1678</v>
      </c>
      <c r="J37" s="548">
        <v>1885</v>
      </c>
      <c r="K37" s="549">
        <v>-169</v>
      </c>
      <c r="L37" s="380">
        <v>-8.9655172413793096</v>
      </c>
    </row>
    <row r="38" spans="1:12" s="369" customFormat="1" ht="15.95" customHeight="1" x14ac:dyDescent="0.2">
      <c r="A38" s="381"/>
      <c r="B38" s="384" t="s">
        <v>105</v>
      </c>
      <c r="C38" s="384" t="s">
        <v>106</v>
      </c>
      <c r="D38" s="385"/>
      <c r="E38" s="383"/>
      <c r="F38" s="548">
        <v>3360</v>
      </c>
      <c r="G38" s="548">
        <v>2248</v>
      </c>
      <c r="H38" s="548">
        <v>3702</v>
      </c>
      <c r="I38" s="548">
        <v>3058</v>
      </c>
      <c r="J38" s="550">
        <v>3418</v>
      </c>
      <c r="K38" s="549">
        <v>-58</v>
      </c>
      <c r="L38" s="380">
        <v>-1.6968987712112347</v>
      </c>
    </row>
    <row r="39" spans="1:12" s="369" customFormat="1" ht="15.95" customHeight="1" x14ac:dyDescent="0.2">
      <c r="A39" s="381"/>
      <c r="B39" s="385"/>
      <c r="C39" s="382" t="s">
        <v>352</v>
      </c>
      <c r="D39" s="385"/>
      <c r="E39" s="383"/>
      <c r="F39" s="548">
        <v>864</v>
      </c>
      <c r="G39" s="548">
        <v>556</v>
      </c>
      <c r="H39" s="548">
        <v>927</v>
      </c>
      <c r="I39" s="548">
        <v>841</v>
      </c>
      <c r="J39" s="548">
        <v>915</v>
      </c>
      <c r="K39" s="549">
        <v>-51</v>
      </c>
      <c r="L39" s="380">
        <v>-5.5737704918032787</v>
      </c>
    </row>
    <row r="40" spans="1:12" s="369" customFormat="1" ht="15.95" customHeight="1" x14ac:dyDescent="0.2">
      <c r="A40" s="381"/>
      <c r="B40" s="384"/>
      <c r="C40" s="384" t="s">
        <v>107</v>
      </c>
      <c r="D40" s="385"/>
      <c r="E40" s="383"/>
      <c r="F40" s="548">
        <v>2963</v>
      </c>
      <c r="G40" s="548">
        <v>2040</v>
      </c>
      <c r="H40" s="548">
        <v>2929</v>
      </c>
      <c r="I40" s="548">
        <v>2378</v>
      </c>
      <c r="J40" s="548">
        <v>2876</v>
      </c>
      <c r="K40" s="549">
        <v>87</v>
      </c>
      <c r="L40" s="380">
        <v>3.0250347705146035</v>
      </c>
    </row>
    <row r="41" spans="1:12" s="369" customFormat="1" ht="24" customHeight="1" x14ac:dyDescent="0.2">
      <c r="A41" s="381"/>
      <c r="B41" s="385"/>
      <c r="C41" s="382" t="s">
        <v>352</v>
      </c>
      <c r="D41" s="385"/>
      <c r="E41" s="383"/>
      <c r="F41" s="548">
        <v>852</v>
      </c>
      <c r="G41" s="548">
        <v>654</v>
      </c>
      <c r="H41" s="548">
        <v>981</v>
      </c>
      <c r="I41" s="548">
        <v>837</v>
      </c>
      <c r="J41" s="550">
        <v>970</v>
      </c>
      <c r="K41" s="549">
        <v>-118</v>
      </c>
      <c r="L41" s="380">
        <v>-12.164948453608247</v>
      </c>
    </row>
    <row r="42" spans="1:12" s="110" customFormat="1" ht="15" customHeight="1" x14ac:dyDescent="0.2">
      <c r="A42" s="381"/>
      <c r="B42" s="384" t="s">
        <v>113</v>
      </c>
      <c r="C42" s="384" t="s">
        <v>353</v>
      </c>
      <c r="D42" s="385"/>
      <c r="E42" s="383"/>
      <c r="F42" s="548">
        <v>1159</v>
      </c>
      <c r="G42" s="548">
        <v>652</v>
      </c>
      <c r="H42" s="548">
        <v>1357</v>
      </c>
      <c r="I42" s="548">
        <v>1115</v>
      </c>
      <c r="J42" s="548">
        <v>1048</v>
      </c>
      <c r="K42" s="549">
        <v>111</v>
      </c>
      <c r="L42" s="380">
        <v>10.591603053435115</v>
      </c>
    </row>
    <row r="43" spans="1:12" s="110" customFormat="1" ht="15" customHeight="1" x14ac:dyDescent="0.2">
      <c r="A43" s="381"/>
      <c r="B43" s="385"/>
      <c r="C43" s="382" t="s">
        <v>352</v>
      </c>
      <c r="D43" s="385"/>
      <c r="E43" s="383"/>
      <c r="F43" s="548">
        <v>435</v>
      </c>
      <c r="G43" s="548">
        <v>252</v>
      </c>
      <c r="H43" s="548">
        <v>525</v>
      </c>
      <c r="I43" s="548">
        <v>451</v>
      </c>
      <c r="J43" s="548">
        <v>394</v>
      </c>
      <c r="K43" s="549">
        <v>41</v>
      </c>
      <c r="L43" s="380">
        <v>10.406091370558375</v>
      </c>
    </row>
    <row r="44" spans="1:12" s="110" customFormat="1" ht="15" customHeight="1" x14ac:dyDescent="0.2">
      <c r="A44" s="381"/>
      <c r="B44" s="384"/>
      <c r="C44" s="366" t="s">
        <v>109</v>
      </c>
      <c r="D44" s="385"/>
      <c r="E44" s="383"/>
      <c r="F44" s="548">
        <v>4251</v>
      </c>
      <c r="G44" s="548">
        <v>3098</v>
      </c>
      <c r="H44" s="548">
        <v>4567</v>
      </c>
      <c r="I44" s="548">
        <v>3648</v>
      </c>
      <c r="J44" s="550">
        <v>4370</v>
      </c>
      <c r="K44" s="549">
        <v>-119</v>
      </c>
      <c r="L44" s="380">
        <v>-2.723112128146453</v>
      </c>
    </row>
    <row r="45" spans="1:12" s="110" customFormat="1" ht="15" customHeight="1" x14ac:dyDescent="0.2">
      <c r="A45" s="381"/>
      <c r="B45" s="385"/>
      <c r="C45" s="382" t="s">
        <v>352</v>
      </c>
      <c r="D45" s="385"/>
      <c r="E45" s="383"/>
      <c r="F45" s="548">
        <v>1079</v>
      </c>
      <c r="G45" s="548">
        <v>809</v>
      </c>
      <c r="H45" s="548">
        <v>1154</v>
      </c>
      <c r="I45" s="548">
        <v>1032</v>
      </c>
      <c r="J45" s="548">
        <v>1276</v>
      </c>
      <c r="K45" s="549">
        <v>-197</v>
      </c>
      <c r="L45" s="380">
        <v>-15.438871473354231</v>
      </c>
    </row>
    <row r="46" spans="1:12" s="110" customFormat="1" ht="15" customHeight="1" x14ac:dyDescent="0.2">
      <c r="A46" s="381"/>
      <c r="B46" s="384"/>
      <c r="C46" s="366" t="s">
        <v>110</v>
      </c>
      <c r="D46" s="385"/>
      <c r="E46" s="383"/>
      <c r="F46" s="548">
        <v>822</v>
      </c>
      <c r="G46" s="548">
        <v>488</v>
      </c>
      <c r="H46" s="548">
        <v>634</v>
      </c>
      <c r="I46" s="548">
        <v>598</v>
      </c>
      <c r="J46" s="548">
        <v>771</v>
      </c>
      <c r="K46" s="549">
        <v>51</v>
      </c>
      <c r="L46" s="380">
        <v>6.6147859922178984</v>
      </c>
    </row>
    <row r="47" spans="1:12" s="110" customFormat="1" ht="15" customHeight="1" x14ac:dyDescent="0.2">
      <c r="A47" s="381"/>
      <c r="B47" s="385"/>
      <c r="C47" s="382" t="s">
        <v>352</v>
      </c>
      <c r="D47" s="385"/>
      <c r="E47" s="383"/>
      <c r="F47" s="548">
        <v>170</v>
      </c>
      <c r="G47" s="548">
        <v>128</v>
      </c>
      <c r="H47" s="548">
        <v>191</v>
      </c>
      <c r="I47" s="548">
        <v>171</v>
      </c>
      <c r="J47" s="550">
        <v>177</v>
      </c>
      <c r="K47" s="549">
        <v>-7</v>
      </c>
      <c r="L47" s="380">
        <v>-3.9548022598870056</v>
      </c>
    </row>
    <row r="48" spans="1:12" s="110" customFormat="1" ht="15" customHeight="1" x14ac:dyDescent="0.2">
      <c r="A48" s="381"/>
      <c r="B48" s="385"/>
      <c r="C48" s="366" t="s">
        <v>111</v>
      </c>
      <c r="D48" s="386"/>
      <c r="E48" s="387"/>
      <c r="F48" s="548">
        <v>91</v>
      </c>
      <c r="G48" s="548">
        <v>50</v>
      </c>
      <c r="H48" s="548">
        <v>73</v>
      </c>
      <c r="I48" s="548">
        <v>75</v>
      </c>
      <c r="J48" s="548">
        <v>105</v>
      </c>
      <c r="K48" s="549">
        <v>-14</v>
      </c>
      <c r="L48" s="380">
        <v>-13.333333333333334</v>
      </c>
    </row>
    <row r="49" spans="1:12" s="110" customFormat="1" ht="15" customHeight="1" x14ac:dyDescent="0.2">
      <c r="A49" s="381"/>
      <c r="B49" s="385"/>
      <c r="C49" s="382" t="s">
        <v>352</v>
      </c>
      <c r="D49" s="385"/>
      <c r="E49" s="383"/>
      <c r="F49" s="548">
        <v>32</v>
      </c>
      <c r="G49" s="548">
        <v>21</v>
      </c>
      <c r="H49" s="548">
        <v>38</v>
      </c>
      <c r="I49" s="548">
        <v>24</v>
      </c>
      <c r="J49" s="548">
        <v>38</v>
      </c>
      <c r="K49" s="549">
        <v>-6</v>
      </c>
      <c r="L49" s="380">
        <v>-15.789473684210526</v>
      </c>
    </row>
    <row r="50" spans="1:12" s="110" customFormat="1" ht="15" customHeight="1" x14ac:dyDescent="0.2">
      <c r="A50" s="381"/>
      <c r="B50" s="384" t="s">
        <v>113</v>
      </c>
      <c r="C50" s="382" t="s">
        <v>181</v>
      </c>
      <c r="D50" s="385"/>
      <c r="E50" s="383"/>
      <c r="F50" s="548">
        <v>3828</v>
      </c>
      <c r="G50" s="548">
        <v>2485</v>
      </c>
      <c r="H50" s="548">
        <v>4109</v>
      </c>
      <c r="I50" s="548">
        <v>3232</v>
      </c>
      <c r="J50" s="550">
        <v>3802</v>
      </c>
      <c r="K50" s="549">
        <v>26</v>
      </c>
      <c r="L50" s="380">
        <v>0.68385060494476591</v>
      </c>
    </row>
    <row r="51" spans="1:12" s="110" customFormat="1" ht="15" customHeight="1" x14ac:dyDescent="0.2">
      <c r="A51" s="381"/>
      <c r="B51" s="385"/>
      <c r="C51" s="382" t="s">
        <v>352</v>
      </c>
      <c r="D51" s="385"/>
      <c r="E51" s="383"/>
      <c r="F51" s="548">
        <v>907</v>
      </c>
      <c r="G51" s="548">
        <v>513</v>
      </c>
      <c r="H51" s="548">
        <v>918</v>
      </c>
      <c r="I51" s="548">
        <v>850</v>
      </c>
      <c r="J51" s="548">
        <v>947</v>
      </c>
      <c r="K51" s="549">
        <v>-40</v>
      </c>
      <c r="L51" s="380">
        <v>-4.2238648363252373</v>
      </c>
    </row>
    <row r="52" spans="1:12" s="110" customFormat="1" ht="15" customHeight="1" x14ac:dyDescent="0.2">
      <c r="A52" s="381"/>
      <c r="B52" s="384"/>
      <c r="C52" s="382" t="s">
        <v>182</v>
      </c>
      <c r="D52" s="385"/>
      <c r="E52" s="383"/>
      <c r="F52" s="548">
        <v>2495</v>
      </c>
      <c r="G52" s="548">
        <v>1803</v>
      </c>
      <c r="H52" s="548">
        <v>2522</v>
      </c>
      <c r="I52" s="548">
        <v>2204</v>
      </c>
      <c r="J52" s="548">
        <v>2492</v>
      </c>
      <c r="K52" s="549">
        <v>3</v>
      </c>
      <c r="L52" s="380">
        <v>0.12038523274478331</v>
      </c>
    </row>
    <row r="53" spans="1:12" s="269" customFormat="1" ht="11.25" customHeight="1" x14ac:dyDescent="0.2">
      <c r="A53" s="381"/>
      <c r="B53" s="385"/>
      <c r="C53" s="382" t="s">
        <v>352</v>
      </c>
      <c r="D53" s="385"/>
      <c r="E53" s="383"/>
      <c r="F53" s="548">
        <v>809</v>
      </c>
      <c r="G53" s="548">
        <v>697</v>
      </c>
      <c r="H53" s="548">
        <v>990</v>
      </c>
      <c r="I53" s="548">
        <v>828</v>
      </c>
      <c r="J53" s="550">
        <v>938</v>
      </c>
      <c r="K53" s="549">
        <v>-129</v>
      </c>
      <c r="L53" s="380">
        <v>-13.752665245202559</v>
      </c>
    </row>
    <row r="54" spans="1:12" s="151" customFormat="1" ht="12.75" customHeight="1" x14ac:dyDescent="0.2">
      <c r="A54" s="381"/>
      <c r="B54" s="384" t="s">
        <v>113</v>
      </c>
      <c r="C54" s="384" t="s">
        <v>116</v>
      </c>
      <c r="D54" s="385"/>
      <c r="E54" s="383"/>
      <c r="F54" s="548">
        <v>5657</v>
      </c>
      <c r="G54" s="548">
        <v>3808</v>
      </c>
      <c r="H54" s="548">
        <v>6005</v>
      </c>
      <c r="I54" s="548">
        <v>4746</v>
      </c>
      <c r="J54" s="548">
        <v>5661</v>
      </c>
      <c r="K54" s="549">
        <v>-4</v>
      </c>
      <c r="L54" s="380">
        <v>-7.0658894188305954E-2</v>
      </c>
    </row>
    <row r="55" spans="1:12" ht="11.25" x14ac:dyDescent="0.2">
      <c r="A55" s="381"/>
      <c r="B55" s="385"/>
      <c r="C55" s="382" t="s">
        <v>352</v>
      </c>
      <c r="D55" s="385"/>
      <c r="E55" s="383"/>
      <c r="F55" s="548">
        <v>1492</v>
      </c>
      <c r="G55" s="548">
        <v>1031</v>
      </c>
      <c r="H55" s="548">
        <v>1701</v>
      </c>
      <c r="I55" s="548">
        <v>1426</v>
      </c>
      <c r="J55" s="548">
        <v>1660</v>
      </c>
      <c r="K55" s="549">
        <v>-168</v>
      </c>
      <c r="L55" s="380">
        <v>-10.120481927710843</v>
      </c>
    </row>
    <row r="56" spans="1:12" ht="14.25" customHeight="1" x14ac:dyDescent="0.2">
      <c r="A56" s="381"/>
      <c r="B56" s="385"/>
      <c r="C56" s="384" t="s">
        <v>117</v>
      </c>
      <c r="D56" s="385"/>
      <c r="E56" s="383"/>
      <c r="F56" s="548">
        <v>663</v>
      </c>
      <c r="G56" s="548">
        <v>480</v>
      </c>
      <c r="H56" s="548">
        <v>625</v>
      </c>
      <c r="I56" s="548">
        <v>689</v>
      </c>
      <c r="J56" s="548">
        <v>632</v>
      </c>
      <c r="K56" s="549">
        <v>31</v>
      </c>
      <c r="L56" s="380">
        <v>4.9050632911392409</v>
      </c>
    </row>
    <row r="57" spans="1:12" ht="18.75" customHeight="1" x14ac:dyDescent="0.2">
      <c r="A57" s="388"/>
      <c r="B57" s="389"/>
      <c r="C57" s="390" t="s">
        <v>352</v>
      </c>
      <c r="D57" s="389"/>
      <c r="E57" s="391"/>
      <c r="F57" s="551">
        <v>223</v>
      </c>
      <c r="G57" s="552">
        <v>179</v>
      </c>
      <c r="H57" s="552">
        <v>206</v>
      </c>
      <c r="I57" s="552">
        <v>252</v>
      </c>
      <c r="J57" s="552">
        <v>225</v>
      </c>
      <c r="K57" s="553">
        <f t="shared" ref="K57" si="0">IF(OR(F57=".",J57=".")=TRUE,".",IF(OR(F57="*",J57="*")=TRUE,"*",IF(AND(F57="-",J57="-")=TRUE,"-",IF(AND(ISNUMBER(J57),ISNUMBER(F57))=TRUE,IF(F57-J57=0,0,F57-J57),IF(ISNUMBER(F57)=TRUE,F57,-J57)))))</f>
        <v>-2</v>
      </c>
      <c r="L57" s="392">
        <f t="shared" ref="L57" si="1">IF(K57 =".",".",IF(K57 ="*","*",IF(K57="-","-",IF(K57=0,0,IF(OR(J57="-",J57=".",F57="-",F57=".")=TRUE,"X",IF(J57=0,"0,0",IF(ABS(K57*100/J57)&gt;250,".X",(K57*100/J57))))))))</f>
        <v>-0.88888888888888884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6681</v>
      </c>
      <c r="E11" s="114">
        <v>4617</v>
      </c>
      <c r="F11" s="114">
        <v>8792</v>
      </c>
      <c r="G11" s="114">
        <v>5577</v>
      </c>
      <c r="H11" s="140">
        <v>6539</v>
      </c>
      <c r="I11" s="115">
        <v>142</v>
      </c>
      <c r="J11" s="116">
        <v>2.1715858693989905</v>
      </c>
    </row>
    <row r="12" spans="1:15" s="110" customFormat="1" ht="24.95" customHeight="1" x14ac:dyDescent="0.2">
      <c r="A12" s="193" t="s">
        <v>132</v>
      </c>
      <c r="B12" s="194" t="s">
        <v>133</v>
      </c>
      <c r="C12" s="113">
        <v>4.3706032031133066</v>
      </c>
      <c r="D12" s="115">
        <v>292</v>
      </c>
      <c r="E12" s="114">
        <v>205</v>
      </c>
      <c r="F12" s="114">
        <v>481</v>
      </c>
      <c r="G12" s="114">
        <v>261</v>
      </c>
      <c r="H12" s="140">
        <v>261</v>
      </c>
      <c r="I12" s="115">
        <v>31</v>
      </c>
      <c r="J12" s="116">
        <v>11.877394636015326</v>
      </c>
    </row>
    <row r="13" spans="1:15" s="110" customFormat="1" ht="24.95" customHeight="1" x14ac:dyDescent="0.2">
      <c r="A13" s="193" t="s">
        <v>134</v>
      </c>
      <c r="B13" s="199" t="s">
        <v>214</v>
      </c>
      <c r="C13" s="113">
        <v>8.1275258194881008</v>
      </c>
      <c r="D13" s="115">
        <v>543</v>
      </c>
      <c r="E13" s="114">
        <v>53</v>
      </c>
      <c r="F13" s="114">
        <v>114</v>
      </c>
      <c r="G13" s="114">
        <v>69</v>
      </c>
      <c r="H13" s="140">
        <v>95</v>
      </c>
      <c r="I13" s="115">
        <v>448</v>
      </c>
      <c r="J13" s="116" t="s">
        <v>514</v>
      </c>
    </row>
    <row r="14" spans="1:15" s="287" customFormat="1" ht="24.95" customHeight="1" x14ac:dyDescent="0.2">
      <c r="A14" s="193" t="s">
        <v>215</v>
      </c>
      <c r="B14" s="199" t="s">
        <v>137</v>
      </c>
      <c r="C14" s="113">
        <v>6.331387516838797</v>
      </c>
      <c r="D14" s="115">
        <v>423</v>
      </c>
      <c r="E14" s="114">
        <v>549</v>
      </c>
      <c r="F14" s="114">
        <v>947</v>
      </c>
      <c r="G14" s="114">
        <v>560</v>
      </c>
      <c r="H14" s="140">
        <v>470</v>
      </c>
      <c r="I14" s="115">
        <v>-47</v>
      </c>
      <c r="J14" s="116">
        <v>-10</v>
      </c>
      <c r="K14" s="110"/>
      <c r="L14" s="110"/>
      <c r="M14" s="110"/>
      <c r="N14" s="110"/>
      <c r="O14" s="110"/>
    </row>
    <row r="15" spans="1:15" s="110" customFormat="1" ht="24.95" customHeight="1" x14ac:dyDescent="0.2">
      <c r="A15" s="193" t="s">
        <v>216</v>
      </c>
      <c r="B15" s="199" t="s">
        <v>217</v>
      </c>
      <c r="C15" s="113">
        <v>1.4818140996856759</v>
      </c>
      <c r="D15" s="115">
        <v>99</v>
      </c>
      <c r="E15" s="114">
        <v>69</v>
      </c>
      <c r="F15" s="114">
        <v>168</v>
      </c>
      <c r="G15" s="114">
        <v>124</v>
      </c>
      <c r="H15" s="140">
        <v>71</v>
      </c>
      <c r="I15" s="115">
        <v>28</v>
      </c>
      <c r="J15" s="116">
        <v>39.436619718309856</v>
      </c>
    </row>
    <row r="16" spans="1:15" s="287" customFormat="1" ht="24.95" customHeight="1" x14ac:dyDescent="0.2">
      <c r="A16" s="193" t="s">
        <v>218</v>
      </c>
      <c r="B16" s="199" t="s">
        <v>141</v>
      </c>
      <c r="C16" s="113">
        <v>3.5473731477323756</v>
      </c>
      <c r="D16" s="115">
        <v>237</v>
      </c>
      <c r="E16" s="114">
        <v>437</v>
      </c>
      <c r="F16" s="114">
        <v>674</v>
      </c>
      <c r="G16" s="114">
        <v>345</v>
      </c>
      <c r="H16" s="140">
        <v>314</v>
      </c>
      <c r="I16" s="115">
        <v>-77</v>
      </c>
      <c r="J16" s="116">
        <v>-24.522292993630572</v>
      </c>
      <c r="K16" s="110"/>
      <c r="L16" s="110"/>
      <c r="M16" s="110"/>
      <c r="N16" s="110"/>
      <c r="O16" s="110"/>
    </row>
    <row r="17" spans="1:15" s="110" customFormat="1" ht="24.95" customHeight="1" x14ac:dyDescent="0.2">
      <c r="A17" s="193" t="s">
        <v>142</v>
      </c>
      <c r="B17" s="199" t="s">
        <v>220</v>
      </c>
      <c r="C17" s="113">
        <v>1.3022002694207453</v>
      </c>
      <c r="D17" s="115">
        <v>87</v>
      </c>
      <c r="E17" s="114">
        <v>43</v>
      </c>
      <c r="F17" s="114">
        <v>105</v>
      </c>
      <c r="G17" s="114">
        <v>91</v>
      </c>
      <c r="H17" s="140">
        <v>85</v>
      </c>
      <c r="I17" s="115">
        <v>2</v>
      </c>
      <c r="J17" s="116">
        <v>2.3529411764705883</v>
      </c>
    </row>
    <row r="18" spans="1:15" s="287" customFormat="1" ht="24.95" customHeight="1" x14ac:dyDescent="0.2">
      <c r="A18" s="201" t="s">
        <v>144</v>
      </c>
      <c r="B18" s="202" t="s">
        <v>145</v>
      </c>
      <c r="C18" s="113">
        <v>9.7440502918724743</v>
      </c>
      <c r="D18" s="115">
        <v>651</v>
      </c>
      <c r="E18" s="114">
        <v>358</v>
      </c>
      <c r="F18" s="114">
        <v>927</v>
      </c>
      <c r="G18" s="114">
        <v>590</v>
      </c>
      <c r="H18" s="140">
        <v>751</v>
      </c>
      <c r="I18" s="115">
        <v>-100</v>
      </c>
      <c r="J18" s="116">
        <v>-13.315579227696405</v>
      </c>
      <c r="K18" s="110"/>
      <c r="L18" s="110"/>
      <c r="M18" s="110"/>
      <c r="N18" s="110"/>
      <c r="O18" s="110"/>
    </row>
    <row r="19" spans="1:15" s="110" customFormat="1" ht="24.95" customHeight="1" x14ac:dyDescent="0.2">
      <c r="A19" s="193" t="s">
        <v>146</v>
      </c>
      <c r="B19" s="199" t="s">
        <v>147</v>
      </c>
      <c r="C19" s="113">
        <v>16.255051638976202</v>
      </c>
      <c r="D19" s="115">
        <v>1086</v>
      </c>
      <c r="E19" s="114">
        <v>578</v>
      </c>
      <c r="F19" s="114">
        <v>1230</v>
      </c>
      <c r="G19" s="114">
        <v>809</v>
      </c>
      <c r="H19" s="140">
        <v>906</v>
      </c>
      <c r="I19" s="115">
        <v>180</v>
      </c>
      <c r="J19" s="116">
        <v>19.867549668874172</v>
      </c>
    </row>
    <row r="20" spans="1:15" s="287" customFormat="1" ht="24.95" customHeight="1" x14ac:dyDescent="0.2">
      <c r="A20" s="193" t="s">
        <v>148</v>
      </c>
      <c r="B20" s="199" t="s">
        <v>149</v>
      </c>
      <c r="C20" s="113">
        <v>4.8196377787756326</v>
      </c>
      <c r="D20" s="115">
        <v>322</v>
      </c>
      <c r="E20" s="114">
        <v>372</v>
      </c>
      <c r="F20" s="114">
        <v>326</v>
      </c>
      <c r="G20" s="114">
        <v>310</v>
      </c>
      <c r="H20" s="140">
        <v>529</v>
      </c>
      <c r="I20" s="115">
        <v>-207</v>
      </c>
      <c r="J20" s="116">
        <v>-39.130434782608695</v>
      </c>
      <c r="K20" s="110"/>
      <c r="L20" s="110"/>
      <c r="M20" s="110"/>
      <c r="N20" s="110"/>
      <c r="O20" s="110"/>
    </row>
    <row r="21" spans="1:15" s="110" customFormat="1" ht="24.95" customHeight="1" x14ac:dyDescent="0.2">
      <c r="A21" s="201" t="s">
        <v>150</v>
      </c>
      <c r="B21" s="202" t="s">
        <v>151</v>
      </c>
      <c r="C21" s="113">
        <v>6.9450681035773085</v>
      </c>
      <c r="D21" s="115">
        <v>464</v>
      </c>
      <c r="E21" s="114">
        <v>298</v>
      </c>
      <c r="F21" s="114">
        <v>518</v>
      </c>
      <c r="G21" s="114">
        <v>513</v>
      </c>
      <c r="H21" s="140">
        <v>481</v>
      </c>
      <c r="I21" s="115">
        <v>-17</v>
      </c>
      <c r="J21" s="116">
        <v>-3.5343035343035343</v>
      </c>
    </row>
    <row r="22" spans="1:15" s="110" customFormat="1" ht="24.95" customHeight="1" x14ac:dyDescent="0.2">
      <c r="A22" s="201" t="s">
        <v>152</v>
      </c>
      <c r="B22" s="199" t="s">
        <v>153</v>
      </c>
      <c r="C22" s="113">
        <v>1.9907199521029786</v>
      </c>
      <c r="D22" s="115">
        <v>133</v>
      </c>
      <c r="E22" s="114">
        <v>109</v>
      </c>
      <c r="F22" s="114">
        <v>176</v>
      </c>
      <c r="G22" s="114">
        <v>133</v>
      </c>
      <c r="H22" s="140">
        <v>138</v>
      </c>
      <c r="I22" s="115">
        <v>-5</v>
      </c>
      <c r="J22" s="116">
        <v>-3.6231884057971016</v>
      </c>
    </row>
    <row r="23" spans="1:15" s="110" customFormat="1" ht="24.95" customHeight="1" x14ac:dyDescent="0.2">
      <c r="A23" s="193" t="s">
        <v>154</v>
      </c>
      <c r="B23" s="199" t="s">
        <v>155</v>
      </c>
      <c r="C23" s="113">
        <v>0.9280047897021404</v>
      </c>
      <c r="D23" s="115">
        <v>62</v>
      </c>
      <c r="E23" s="114">
        <v>177</v>
      </c>
      <c r="F23" s="114">
        <v>54</v>
      </c>
      <c r="G23" s="114">
        <v>51</v>
      </c>
      <c r="H23" s="140">
        <v>60</v>
      </c>
      <c r="I23" s="115">
        <v>2</v>
      </c>
      <c r="J23" s="116">
        <v>3.3333333333333335</v>
      </c>
    </row>
    <row r="24" spans="1:15" s="110" customFormat="1" ht="24.95" customHeight="1" x14ac:dyDescent="0.2">
      <c r="A24" s="193" t="s">
        <v>156</v>
      </c>
      <c r="B24" s="199" t="s">
        <v>221</v>
      </c>
      <c r="C24" s="113">
        <v>6.4810657087262387</v>
      </c>
      <c r="D24" s="115">
        <v>433</v>
      </c>
      <c r="E24" s="114">
        <v>278</v>
      </c>
      <c r="F24" s="114">
        <v>1002</v>
      </c>
      <c r="G24" s="114">
        <v>321</v>
      </c>
      <c r="H24" s="140">
        <v>456</v>
      </c>
      <c r="I24" s="115">
        <v>-23</v>
      </c>
      <c r="J24" s="116">
        <v>-5.0438596491228074</v>
      </c>
    </row>
    <row r="25" spans="1:15" s="110" customFormat="1" ht="24.95" customHeight="1" x14ac:dyDescent="0.2">
      <c r="A25" s="193" t="s">
        <v>222</v>
      </c>
      <c r="B25" s="204" t="s">
        <v>159</v>
      </c>
      <c r="C25" s="113">
        <v>6.45113007034875</v>
      </c>
      <c r="D25" s="115">
        <v>431</v>
      </c>
      <c r="E25" s="114">
        <v>279</v>
      </c>
      <c r="F25" s="114">
        <v>509</v>
      </c>
      <c r="G25" s="114">
        <v>437</v>
      </c>
      <c r="H25" s="140">
        <v>460</v>
      </c>
      <c r="I25" s="115">
        <v>-29</v>
      </c>
      <c r="J25" s="116">
        <v>-6.3043478260869561</v>
      </c>
    </row>
    <row r="26" spans="1:15" s="110" customFormat="1" ht="24.95" customHeight="1" x14ac:dyDescent="0.2">
      <c r="A26" s="201">
        <v>782.78300000000002</v>
      </c>
      <c r="B26" s="203" t="s">
        <v>160</v>
      </c>
      <c r="C26" s="113">
        <v>1.272264631043257</v>
      </c>
      <c r="D26" s="115">
        <v>85</v>
      </c>
      <c r="E26" s="114">
        <v>41</v>
      </c>
      <c r="F26" s="114">
        <v>40</v>
      </c>
      <c r="G26" s="114">
        <v>43</v>
      </c>
      <c r="H26" s="140">
        <v>38</v>
      </c>
      <c r="I26" s="115">
        <v>47</v>
      </c>
      <c r="J26" s="116">
        <v>123.68421052631579</v>
      </c>
    </row>
    <row r="27" spans="1:15" s="110" customFormat="1" ht="24.95" customHeight="1" x14ac:dyDescent="0.2">
      <c r="A27" s="193" t="s">
        <v>161</v>
      </c>
      <c r="B27" s="199" t="s">
        <v>162</v>
      </c>
      <c r="C27" s="113">
        <v>2.9636281993713518</v>
      </c>
      <c r="D27" s="115">
        <v>198</v>
      </c>
      <c r="E27" s="114">
        <v>137</v>
      </c>
      <c r="F27" s="114">
        <v>343</v>
      </c>
      <c r="G27" s="114">
        <v>173</v>
      </c>
      <c r="H27" s="140">
        <v>213</v>
      </c>
      <c r="I27" s="115">
        <v>-15</v>
      </c>
      <c r="J27" s="116">
        <v>-7.042253521126761</v>
      </c>
    </row>
    <row r="28" spans="1:15" s="110" customFormat="1" ht="24.95" customHeight="1" x14ac:dyDescent="0.2">
      <c r="A28" s="193" t="s">
        <v>163</v>
      </c>
      <c r="B28" s="199" t="s">
        <v>164</v>
      </c>
      <c r="C28" s="113">
        <v>3.8616973506960037</v>
      </c>
      <c r="D28" s="115">
        <v>258</v>
      </c>
      <c r="E28" s="114">
        <v>162</v>
      </c>
      <c r="F28" s="114">
        <v>429</v>
      </c>
      <c r="G28" s="114">
        <v>165</v>
      </c>
      <c r="H28" s="140">
        <v>402</v>
      </c>
      <c r="I28" s="115">
        <v>-144</v>
      </c>
      <c r="J28" s="116">
        <v>-35.820895522388057</v>
      </c>
    </row>
    <row r="29" spans="1:15" s="110" customFormat="1" ht="24.95" customHeight="1" x14ac:dyDescent="0.2">
      <c r="A29" s="193">
        <v>86</v>
      </c>
      <c r="B29" s="199" t="s">
        <v>165</v>
      </c>
      <c r="C29" s="113">
        <v>8.3969465648854964</v>
      </c>
      <c r="D29" s="115">
        <v>561</v>
      </c>
      <c r="E29" s="114">
        <v>293</v>
      </c>
      <c r="F29" s="114">
        <v>490</v>
      </c>
      <c r="G29" s="114">
        <v>319</v>
      </c>
      <c r="H29" s="140">
        <v>390</v>
      </c>
      <c r="I29" s="115">
        <v>171</v>
      </c>
      <c r="J29" s="116">
        <v>43.846153846153847</v>
      </c>
    </row>
    <row r="30" spans="1:15" s="110" customFormat="1" ht="24.95" customHeight="1" x14ac:dyDescent="0.2">
      <c r="A30" s="193">
        <v>87.88</v>
      </c>
      <c r="B30" s="204" t="s">
        <v>166</v>
      </c>
      <c r="C30" s="113">
        <v>7.8431372549019605</v>
      </c>
      <c r="D30" s="115">
        <v>524</v>
      </c>
      <c r="E30" s="114">
        <v>534</v>
      </c>
      <c r="F30" s="114">
        <v>813</v>
      </c>
      <c r="G30" s="114">
        <v>506</v>
      </c>
      <c r="H30" s="140">
        <v>601</v>
      </c>
      <c r="I30" s="115">
        <v>-77</v>
      </c>
      <c r="J30" s="116">
        <v>-12.811980033277869</v>
      </c>
    </row>
    <row r="31" spans="1:15" s="110" customFormat="1" ht="24.95" customHeight="1" x14ac:dyDescent="0.2">
      <c r="A31" s="193" t="s">
        <v>167</v>
      </c>
      <c r="B31" s="199" t="s">
        <v>168</v>
      </c>
      <c r="C31" s="113">
        <v>3.218081125580003</v>
      </c>
      <c r="D31" s="115">
        <v>215</v>
      </c>
      <c r="E31" s="114">
        <v>194</v>
      </c>
      <c r="F31" s="114">
        <v>392</v>
      </c>
      <c r="G31" s="114">
        <v>317</v>
      </c>
      <c r="H31" s="140">
        <v>288</v>
      </c>
      <c r="I31" s="115">
        <v>-73</v>
      </c>
      <c r="J31" s="116">
        <v>-25.347222222222221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4.3706032031133066</v>
      </c>
      <c r="D34" s="115">
        <v>292</v>
      </c>
      <c r="E34" s="114">
        <v>205</v>
      </c>
      <c r="F34" s="114">
        <v>481</v>
      </c>
      <c r="G34" s="114">
        <v>261</v>
      </c>
      <c r="H34" s="140">
        <v>261</v>
      </c>
      <c r="I34" s="115">
        <v>31</v>
      </c>
      <c r="J34" s="116">
        <v>11.877394636015326</v>
      </c>
    </row>
    <row r="35" spans="1:10" s="110" customFormat="1" ht="24.95" customHeight="1" x14ac:dyDescent="0.2">
      <c r="A35" s="292" t="s">
        <v>171</v>
      </c>
      <c r="B35" s="293" t="s">
        <v>172</v>
      </c>
      <c r="C35" s="113">
        <v>24.20296362819937</v>
      </c>
      <c r="D35" s="115">
        <v>1617</v>
      </c>
      <c r="E35" s="114">
        <v>960</v>
      </c>
      <c r="F35" s="114">
        <v>1988</v>
      </c>
      <c r="G35" s="114">
        <v>1219</v>
      </c>
      <c r="H35" s="140">
        <v>1316</v>
      </c>
      <c r="I35" s="115">
        <v>301</v>
      </c>
      <c r="J35" s="116">
        <v>22.872340425531913</v>
      </c>
    </row>
    <row r="36" spans="1:10" s="110" customFormat="1" ht="24.95" customHeight="1" x14ac:dyDescent="0.2">
      <c r="A36" s="294" t="s">
        <v>173</v>
      </c>
      <c r="B36" s="295" t="s">
        <v>174</v>
      </c>
      <c r="C36" s="125">
        <v>71.426433168687325</v>
      </c>
      <c r="D36" s="143">
        <v>4772</v>
      </c>
      <c r="E36" s="144">
        <v>3452</v>
      </c>
      <c r="F36" s="144">
        <v>6322</v>
      </c>
      <c r="G36" s="144">
        <v>4097</v>
      </c>
      <c r="H36" s="145">
        <v>4962</v>
      </c>
      <c r="I36" s="143">
        <v>-190</v>
      </c>
      <c r="J36" s="146">
        <v>-3.8291011688835148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6681</v>
      </c>
      <c r="F11" s="264">
        <v>4617</v>
      </c>
      <c r="G11" s="264">
        <v>8792</v>
      </c>
      <c r="H11" s="264">
        <v>5577</v>
      </c>
      <c r="I11" s="265">
        <v>6539</v>
      </c>
      <c r="J11" s="263">
        <v>142</v>
      </c>
      <c r="K11" s="266">
        <v>2.1715858693989905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21.957790749887742</v>
      </c>
      <c r="E13" s="115">
        <v>1467</v>
      </c>
      <c r="F13" s="114">
        <v>1110</v>
      </c>
      <c r="G13" s="114">
        <v>1822</v>
      </c>
      <c r="H13" s="114">
        <v>1569</v>
      </c>
      <c r="I13" s="140">
        <v>1589</v>
      </c>
      <c r="J13" s="115">
        <v>-122</v>
      </c>
      <c r="K13" s="116">
        <v>-7.6777847702957835</v>
      </c>
    </row>
    <row r="14" spans="1:15" ht="15.95" customHeight="1" x14ac:dyDescent="0.2">
      <c r="A14" s="306" t="s">
        <v>230</v>
      </c>
      <c r="B14" s="307"/>
      <c r="C14" s="308"/>
      <c r="D14" s="113">
        <v>59.197724891483311</v>
      </c>
      <c r="E14" s="115">
        <v>3955</v>
      </c>
      <c r="F14" s="114">
        <v>2547</v>
      </c>
      <c r="G14" s="114">
        <v>5176</v>
      </c>
      <c r="H14" s="114">
        <v>3186</v>
      </c>
      <c r="I14" s="140">
        <v>3767</v>
      </c>
      <c r="J14" s="115">
        <v>188</v>
      </c>
      <c r="K14" s="116">
        <v>4.9907087868330233</v>
      </c>
    </row>
    <row r="15" spans="1:15" ht="15.95" customHeight="1" x14ac:dyDescent="0.2">
      <c r="A15" s="306" t="s">
        <v>231</v>
      </c>
      <c r="B15" s="307"/>
      <c r="C15" s="308"/>
      <c r="D15" s="113">
        <v>9.2052088010776831</v>
      </c>
      <c r="E15" s="115">
        <v>615</v>
      </c>
      <c r="F15" s="114">
        <v>445</v>
      </c>
      <c r="G15" s="114">
        <v>752</v>
      </c>
      <c r="H15" s="114">
        <v>416</v>
      </c>
      <c r="I15" s="140">
        <v>572</v>
      </c>
      <c r="J15" s="115">
        <v>43</v>
      </c>
      <c r="K15" s="116">
        <v>7.5174825174825175</v>
      </c>
    </row>
    <row r="16" spans="1:15" ht="15.95" customHeight="1" x14ac:dyDescent="0.2">
      <c r="A16" s="306" t="s">
        <v>232</v>
      </c>
      <c r="B16" s="307"/>
      <c r="C16" s="308"/>
      <c r="D16" s="113">
        <v>9.4596617272863348</v>
      </c>
      <c r="E16" s="115">
        <v>632</v>
      </c>
      <c r="F16" s="114">
        <v>488</v>
      </c>
      <c r="G16" s="114">
        <v>981</v>
      </c>
      <c r="H16" s="114">
        <v>393</v>
      </c>
      <c r="I16" s="140">
        <v>590</v>
      </c>
      <c r="J16" s="115">
        <v>42</v>
      </c>
      <c r="K16" s="116">
        <v>7.1186440677966099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3.7569226163747942</v>
      </c>
      <c r="E18" s="115">
        <v>251</v>
      </c>
      <c r="F18" s="114">
        <v>155</v>
      </c>
      <c r="G18" s="114">
        <v>479</v>
      </c>
      <c r="H18" s="114">
        <v>242</v>
      </c>
      <c r="I18" s="140">
        <v>218</v>
      </c>
      <c r="J18" s="115">
        <v>33</v>
      </c>
      <c r="K18" s="116">
        <v>15.137614678899082</v>
      </c>
    </row>
    <row r="19" spans="1:11" ht="14.1" customHeight="1" x14ac:dyDescent="0.2">
      <c r="A19" s="306" t="s">
        <v>235</v>
      </c>
      <c r="B19" s="307" t="s">
        <v>236</v>
      </c>
      <c r="C19" s="308"/>
      <c r="D19" s="113">
        <v>2.9037569226163749</v>
      </c>
      <c r="E19" s="115">
        <v>194</v>
      </c>
      <c r="F19" s="114">
        <v>121</v>
      </c>
      <c r="G19" s="114">
        <v>414</v>
      </c>
      <c r="H19" s="114">
        <v>208</v>
      </c>
      <c r="I19" s="140">
        <v>165</v>
      </c>
      <c r="J19" s="115">
        <v>29</v>
      </c>
      <c r="K19" s="116">
        <v>17.575757575757574</v>
      </c>
    </row>
    <row r="20" spans="1:11" ht="14.1" customHeight="1" x14ac:dyDescent="0.2">
      <c r="A20" s="306">
        <v>12</v>
      </c>
      <c r="B20" s="307" t="s">
        <v>237</v>
      </c>
      <c r="C20" s="308"/>
      <c r="D20" s="113">
        <v>2.4846579853315371</v>
      </c>
      <c r="E20" s="115">
        <v>166</v>
      </c>
      <c r="F20" s="114">
        <v>92</v>
      </c>
      <c r="G20" s="114">
        <v>183</v>
      </c>
      <c r="H20" s="114">
        <v>166</v>
      </c>
      <c r="I20" s="140">
        <v>163</v>
      </c>
      <c r="J20" s="115">
        <v>3</v>
      </c>
      <c r="K20" s="116">
        <v>1.8404907975460123</v>
      </c>
    </row>
    <row r="21" spans="1:11" ht="14.1" customHeight="1" x14ac:dyDescent="0.2">
      <c r="A21" s="306">
        <v>21</v>
      </c>
      <c r="B21" s="307" t="s">
        <v>238</v>
      </c>
      <c r="C21" s="308"/>
      <c r="D21" s="113">
        <v>7.4839095943720998E-2</v>
      </c>
      <c r="E21" s="115">
        <v>5</v>
      </c>
      <c r="F21" s="114">
        <v>10</v>
      </c>
      <c r="G21" s="114">
        <v>11</v>
      </c>
      <c r="H21" s="114">
        <v>15</v>
      </c>
      <c r="I21" s="140">
        <v>46</v>
      </c>
      <c r="J21" s="115">
        <v>-41</v>
      </c>
      <c r="K21" s="116">
        <v>-89.130434782608702</v>
      </c>
    </row>
    <row r="22" spans="1:11" ht="14.1" customHeight="1" x14ac:dyDescent="0.2">
      <c r="A22" s="306">
        <v>22</v>
      </c>
      <c r="B22" s="307" t="s">
        <v>239</v>
      </c>
      <c r="C22" s="308"/>
      <c r="D22" s="113">
        <v>1.1375542583445593</v>
      </c>
      <c r="E22" s="115">
        <v>76</v>
      </c>
      <c r="F22" s="114">
        <v>48</v>
      </c>
      <c r="G22" s="114">
        <v>121</v>
      </c>
      <c r="H22" s="114">
        <v>67</v>
      </c>
      <c r="I22" s="140">
        <v>95</v>
      </c>
      <c r="J22" s="115">
        <v>-19</v>
      </c>
      <c r="K22" s="116">
        <v>-20</v>
      </c>
    </row>
    <row r="23" spans="1:11" ht="14.1" customHeight="1" x14ac:dyDescent="0.2">
      <c r="A23" s="306">
        <v>23</v>
      </c>
      <c r="B23" s="307" t="s">
        <v>240</v>
      </c>
      <c r="C23" s="308"/>
      <c r="D23" s="113">
        <v>0.44903457566232602</v>
      </c>
      <c r="E23" s="115">
        <v>30</v>
      </c>
      <c r="F23" s="114">
        <v>20</v>
      </c>
      <c r="G23" s="114">
        <v>24</v>
      </c>
      <c r="H23" s="114">
        <v>21</v>
      </c>
      <c r="I23" s="140">
        <v>24</v>
      </c>
      <c r="J23" s="115">
        <v>6</v>
      </c>
      <c r="K23" s="116">
        <v>25</v>
      </c>
    </row>
    <row r="24" spans="1:11" ht="14.1" customHeight="1" x14ac:dyDescent="0.2">
      <c r="A24" s="306">
        <v>24</v>
      </c>
      <c r="B24" s="307" t="s">
        <v>241</v>
      </c>
      <c r="C24" s="308"/>
      <c r="D24" s="113">
        <v>1.3321359077982338</v>
      </c>
      <c r="E24" s="115">
        <v>89</v>
      </c>
      <c r="F24" s="114">
        <v>49</v>
      </c>
      <c r="G24" s="114">
        <v>139</v>
      </c>
      <c r="H24" s="114">
        <v>185</v>
      </c>
      <c r="I24" s="140">
        <v>130</v>
      </c>
      <c r="J24" s="115">
        <v>-41</v>
      </c>
      <c r="K24" s="116">
        <v>-31.53846153846154</v>
      </c>
    </row>
    <row r="25" spans="1:11" ht="14.1" customHeight="1" x14ac:dyDescent="0.2">
      <c r="A25" s="306">
        <v>25</v>
      </c>
      <c r="B25" s="307" t="s">
        <v>242</v>
      </c>
      <c r="C25" s="308"/>
      <c r="D25" s="113">
        <v>3.1731776680137704</v>
      </c>
      <c r="E25" s="115">
        <v>212</v>
      </c>
      <c r="F25" s="114">
        <v>111</v>
      </c>
      <c r="G25" s="114">
        <v>279</v>
      </c>
      <c r="H25" s="114">
        <v>176</v>
      </c>
      <c r="I25" s="140">
        <v>306</v>
      </c>
      <c r="J25" s="115">
        <v>-94</v>
      </c>
      <c r="K25" s="116">
        <v>-30.718954248366014</v>
      </c>
    </row>
    <row r="26" spans="1:11" ht="14.1" customHeight="1" x14ac:dyDescent="0.2">
      <c r="A26" s="306">
        <v>26</v>
      </c>
      <c r="B26" s="307" t="s">
        <v>243</v>
      </c>
      <c r="C26" s="308"/>
      <c r="D26" s="113">
        <v>4.5801526717557248</v>
      </c>
      <c r="E26" s="115">
        <v>306</v>
      </c>
      <c r="F26" s="114">
        <v>213</v>
      </c>
      <c r="G26" s="114">
        <v>681</v>
      </c>
      <c r="H26" s="114">
        <v>93</v>
      </c>
      <c r="I26" s="140">
        <v>145</v>
      </c>
      <c r="J26" s="115">
        <v>161</v>
      </c>
      <c r="K26" s="116">
        <v>111.03448275862068</v>
      </c>
    </row>
    <row r="27" spans="1:11" ht="14.1" customHeight="1" x14ac:dyDescent="0.2">
      <c r="A27" s="306">
        <v>27</v>
      </c>
      <c r="B27" s="307" t="s">
        <v>244</v>
      </c>
      <c r="C27" s="308"/>
      <c r="D27" s="113">
        <v>1.1375542583445593</v>
      </c>
      <c r="E27" s="115">
        <v>76</v>
      </c>
      <c r="F27" s="114">
        <v>42</v>
      </c>
      <c r="G27" s="114">
        <v>133</v>
      </c>
      <c r="H27" s="114">
        <v>65</v>
      </c>
      <c r="I27" s="140">
        <v>70</v>
      </c>
      <c r="J27" s="115">
        <v>6</v>
      </c>
      <c r="K27" s="116">
        <v>8.5714285714285712</v>
      </c>
    </row>
    <row r="28" spans="1:11" ht="14.1" customHeight="1" x14ac:dyDescent="0.2">
      <c r="A28" s="306">
        <v>28</v>
      </c>
      <c r="B28" s="307" t="s">
        <v>245</v>
      </c>
      <c r="C28" s="308"/>
      <c r="D28" s="113">
        <v>0.17961383026493041</v>
      </c>
      <c r="E28" s="115">
        <v>12</v>
      </c>
      <c r="F28" s="114">
        <v>10</v>
      </c>
      <c r="G28" s="114" t="s">
        <v>513</v>
      </c>
      <c r="H28" s="114">
        <v>11</v>
      </c>
      <c r="I28" s="140">
        <v>12</v>
      </c>
      <c r="J28" s="115">
        <v>0</v>
      </c>
      <c r="K28" s="116">
        <v>0</v>
      </c>
    </row>
    <row r="29" spans="1:11" ht="14.1" customHeight="1" x14ac:dyDescent="0.2">
      <c r="A29" s="306">
        <v>29</v>
      </c>
      <c r="B29" s="307" t="s">
        <v>246</v>
      </c>
      <c r="C29" s="308"/>
      <c r="D29" s="113">
        <v>3.6222122436760964</v>
      </c>
      <c r="E29" s="115">
        <v>242</v>
      </c>
      <c r="F29" s="114">
        <v>163</v>
      </c>
      <c r="G29" s="114">
        <v>302</v>
      </c>
      <c r="H29" s="114">
        <v>279</v>
      </c>
      <c r="I29" s="140">
        <v>223</v>
      </c>
      <c r="J29" s="115">
        <v>19</v>
      </c>
      <c r="K29" s="116">
        <v>8.52017937219731</v>
      </c>
    </row>
    <row r="30" spans="1:11" ht="14.1" customHeight="1" x14ac:dyDescent="0.2">
      <c r="A30" s="306" t="s">
        <v>247</v>
      </c>
      <c r="B30" s="307" t="s">
        <v>248</v>
      </c>
      <c r="C30" s="308"/>
      <c r="D30" s="113">
        <v>0.9280047897021404</v>
      </c>
      <c r="E30" s="115">
        <v>62</v>
      </c>
      <c r="F30" s="114">
        <v>35</v>
      </c>
      <c r="G30" s="114" t="s">
        <v>513</v>
      </c>
      <c r="H30" s="114">
        <v>81</v>
      </c>
      <c r="I30" s="140">
        <v>44</v>
      </c>
      <c r="J30" s="115">
        <v>18</v>
      </c>
      <c r="K30" s="116">
        <v>40.909090909090907</v>
      </c>
    </row>
    <row r="31" spans="1:11" ht="14.1" customHeight="1" x14ac:dyDescent="0.2">
      <c r="A31" s="306" t="s">
        <v>249</v>
      </c>
      <c r="B31" s="307" t="s">
        <v>250</v>
      </c>
      <c r="C31" s="308"/>
      <c r="D31" s="113">
        <v>2.6942074539739558</v>
      </c>
      <c r="E31" s="115">
        <v>180</v>
      </c>
      <c r="F31" s="114">
        <v>128</v>
      </c>
      <c r="G31" s="114">
        <v>213</v>
      </c>
      <c r="H31" s="114">
        <v>198</v>
      </c>
      <c r="I31" s="140">
        <v>179</v>
      </c>
      <c r="J31" s="115">
        <v>1</v>
      </c>
      <c r="K31" s="116">
        <v>0.55865921787709494</v>
      </c>
    </row>
    <row r="32" spans="1:11" ht="14.1" customHeight="1" x14ac:dyDescent="0.2">
      <c r="A32" s="306">
        <v>31</v>
      </c>
      <c r="B32" s="307" t="s">
        <v>251</v>
      </c>
      <c r="C32" s="308"/>
      <c r="D32" s="113">
        <v>0.71845532105972165</v>
      </c>
      <c r="E32" s="115">
        <v>48</v>
      </c>
      <c r="F32" s="114">
        <v>23</v>
      </c>
      <c r="G32" s="114">
        <v>49</v>
      </c>
      <c r="H32" s="114">
        <v>29</v>
      </c>
      <c r="I32" s="140">
        <v>52</v>
      </c>
      <c r="J32" s="115">
        <v>-4</v>
      </c>
      <c r="K32" s="116">
        <v>-7.6923076923076925</v>
      </c>
    </row>
    <row r="33" spans="1:11" ht="14.1" customHeight="1" x14ac:dyDescent="0.2">
      <c r="A33" s="306">
        <v>32</v>
      </c>
      <c r="B33" s="307" t="s">
        <v>252</v>
      </c>
      <c r="C33" s="308"/>
      <c r="D33" s="113">
        <v>3.9515042658284689</v>
      </c>
      <c r="E33" s="115">
        <v>264</v>
      </c>
      <c r="F33" s="114">
        <v>163</v>
      </c>
      <c r="G33" s="114">
        <v>373</v>
      </c>
      <c r="H33" s="114">
        <v>290</v>
      </c>
      <c r="I33" s="140">
        <v>253</v>
      </c>
      <c r="J33" s="115">
        <v>11</v>
      </c>
      <c r="K33" s="116">
        <v>4.3478260869565215</v>
      </c>
    </row>
    <row r="34" spans="1:11" ht="14.1" customHeight="1" x14ac:dyDescent="0.2">
      <c r="A34" s="306">
        <v>33</v>
      </c>
      <c r="B34" s="307" t="s">
        <v>253</v>
      </c>
      <c r="C34" s="308"/>
      <c r="D34" s="113">
        <v>2.2900763358778624</v>
      </c>
      <c r="E34" s="115">
        <v>153</v>
      </c>
      <c r="F34" s="114">
        <v>82</v>
      </c>
      <c r="G34" s="114">
        <v>215</v>
      </c>
      <c r="H34" s="114">
        <v>161</v>
      </c>
      <c r="I34" s="140">
        <v>134</v>
      </c>
      <c r="J34" s="115">
        <v>19</v>
      </c>
      <c r="K34" s="116">
        <v>14.17910447761194</v>
      </c>
    </row>
    <row r="35" spans="1:11" ht="14.1" customHeight="1" x14ac:dyDescent="0.2">
      <c r="A35" s="306">
        <v>34</v>
      </c>
      <c r="B35" s="307" t="s">
        <v>254</v>
      </c>
      <c r="C35" s="308"/>
      <c r="D35" s="113">
        <v>3.4725340517886543</v>
      </c>
      <c r="E35" s="115">
        <v>232</v>
      </c>
      <c r="F35" s="114">
        <v>97</v>
      </c>
      <c r="G35" s="114">
        <v>234</v>
      </c>
      <c r="H35" s="114">
        <v>165</v>
      </c>
      <c r="I35" s="140">
        <v>193</v>
      </c>
      <c r="J35" s="115">
        <v>39</v>
      </c>
      <c r="K35" s="116">
        <v>20.207253886010363</v>
      </c>
    </row>
    <row r="36" spans="1:11" ht="14.1" customHeight="1" x14ac:dyDescent="0.2">
      <c r="A36" s="306">
        <v>41</v>
      </c>
      <c r="B36" s="307" t="s">
        <v>255</v>
      </c>
      <c r="C36" s="308"/>
      <c r="D36" s="113">
        <v>0.28438856458613981</v>
      </c>
      <c r="E36" s="115">
        <v>19</v>
      </c>
      <c r="F36" s="114">
        <v>19</v>
      </c>
      <c r="G36" s="114">
        <v>31</v>
      </c>
      <c r="H36" s="114">
        <v>19</v>
      </c>
      <c r="I36" s="140">
        <v>25</v>
      </c>
      <c r="J36" s="115">
        <v>-6</v>
      </c>
      <c r="K36" s="116">
        <v>-24</v>
      </c>
    </row>
    <row r="37" spans="1:11" ht="14.1" customHeight="1" x14ac:dyDescent="0.2">
      <c r="A37" s="306">
        <v>42</v>
      </c>
      <c r="B37" s="307" t="s">
        <v>256</v>
      </c>
      <c r="C37" s="308"/>
      <c r="D37" s="113">
        <v>0.19458164945367459</v>
      </c>
      <c r="E37" s="115">
        <v>13</v>
      </c>
      <c r="F37" s="114">
        <v>4</v>
      </c>
      <c r="G37" s="114">
        <v>19</v>
      </c>
      <c r="H37" s="114">
        <v>9</v>
      </c>
      <c r="I37" s="140">
        <v>12</v>
      </c>
      <c r="J37" s="115">
        <v>1</v>
      </c>
      <c r="K37" s="116">
        <v>8.3333333333333339</v>
      </c>
    </row>
    <row r="38" spans="1:11" ht="14.1" customHeight="1" x14ac:dyDescent="0.2">
      <c r="A38" s="306">
        <v>43</v>
      </c>
      <c r="B38" s="307" t="s">
        <v>257</v>
      </c>
      <c r="C38" s="308"/>
      <c r="D38" s="113">
        <v>1.5267175572519085</v>
      </c>
      <c r="E38" s="115">
        <v>102</v>
      </c>
      <c r="F38" s="114">
        <v>82</v>
      </c>
      <c r="G38" s="114">
        <v>151</v>
      </c>
      <c r="H38" s="114">
        <v>96</v>
      </c>
      <c r="I38" s="140">
        <v>113</v>
      </c>
      <c r="J38" s="115">
        <v>-11</v>
      </c>
      <c r="K38" s="116">
        <v>-9.7345132743362832</v>
      </c>
    </row>
    <row r="39" spans="1:11" ht="14.1" customHeight="1" x14ac:dyDescent="0.2">
      <c r="A39" s="306">
        <v>51</v>
      </c>
      <c r="B39" s="307" t="s">
        <v>258</v>
      </c>
      <c r="C39" s="308"/>
      <c r="D39" s="113">
        <v>5.5231252806466093</v>
      </c>
      <c r="E39" s="115">
        <v>369</v>
      </c>
      <c r="F39" s="114">
        <v>345</v>
      </c>
      <c r="G39" s="114">
        <v>402</v>
      </c>
      <c r="H39" s="114">
        <v>311</v>
      </c>
      <c r="I39" s="140">
        <v>396</v>
      </c>
      <c r="J39" s="115">
        <v>-27</v>
      </c>
      <c r="K39" s="116">
        <v>-6.8181818181818183</v>
      </c>
    </row>
    <row r="40" spans="1:11" ht="14.1" customHeight="1" x14ac:dyDescent="0.2">
      <c r="A40" s="306" t="s">
        <v>259</v>
      </c>
      <c r="B40" s="307" t="s">
        <v>260</v>
      </c>
      <c r="C40" s="308"/>
      <c r="D40" s="113">
        <v>4.7447986828319113</v>
      </c>
      <c r="E40" s="115">
        <v>317</v>
      </c>
      <c r="F40" s="114">
        <v>262</v>
      </c>
      <c r="G40" s="114">
        <v>330</v>
      </c>
      <c r="H40" s="114">
        <v>267</v>
      </c>
      <c r="I40" s="140">
        <v>308</v>
      </c>
      <c r="J40" s="115">
        <v>9</v>
      </c>
      <c r="K40" s="116">
        <v>2.9220779220779223</v>
      </c>
    </row>
    <row r="41" spans="1:11" ht="14.1" customHeight="1" x14ac:dyDescent="0.2">
      <c r="A41" s="306"/>
      <c r="B41" s="307" t="s">
        <v>261</v>
      </c>
      <c r="C41" s="308"/>
      <c r="D41" s="113">
        <v>3.9215686274509802</v>
      </c>
      <c r="E41" s="115">
        <v>262</v>
      </c>
      <c r="F41" s="114">
        <v>205</v>
      </c>
      <c r="G41" s="114">
        <v>260</v>
      </c>
      <c r="H41" s="114">
        <v>217</v>
      </c>
      <c r="I41" s="140">
        <v>251</v>
      </c>
      <c r="J41" s="115">
        <v>11</v>
      </c>
      <c r="K41" s="116">
        <v>4.382470119521912</v>
      </c>
    </row>
    <row r="42" spans="1:11" ht="14.1" customHeight="1" x14ac:dyDescent="0.2">
      <c r="A42" s="306">
        <v>52</v>
      </c>
      <c r="B42" s="307" t="s">
        <v>262</v>
      </c>
      <c r="C42" s="308"/>
      <c r="D42" s="113">
        <v>4.116150276904655</v>
      </c>
      <c r="E42" s="115">
        <v>275</v>
      </c>
      <c r="F42" s="114">
        <v>226</v>
      </c>
      <c r="G42" s="114">
        <v>316</v>
      </c>
      <c r="H42" s="114">
        <v>287</v>
      </c>
      <c r="I42" s="140">
        <v>370</v>
      </c>
      <c r="J42" s="115">
        <v>-95</v>
      </c>
      <c r="K42" s="116">
        <v>-25.675675675675677</v>
      </c>
    </row>
    <row r="43" spans="1:11" ht="14.1" customHeight="1" x14ac:dyDescent="0.2">
      <c r="A43" s="306" t="s">
        <v>263</v>
      </c>
      <c r="B43" s="307" t="s">
        <v>264</v>
      </c>
      <c r="C43" s="308"/>
      <c r="D43" s="113">
        <v>3.7269869779973059</v>
      </c>
      <c r="E43" s="115">
        <v>249</v>
      </c>
      <c r="F43" s="114">
        <v>205</v>
      </c>
      <c r="G43" s="114">
        <v>296</v>
      </c>
      <c r="H43" s="114">
        <v>259</v>
      </c>
      <c r="I43" s="140">
        <v>335</v>
      </c>
      <c r="J43" s="115">
        <v>-86</v>
      </c>
      <c r="K43" s="116">
        <v>-25.671641791044777</v>
      </c>
    </row>
    <row r="44" spans="1:11" ht="14.1" customHeight="1" x14ac:dyDescent="0.2">
      <c r="A44" s="306">
        <v>53</v>
      </c>
      <c r="B44" s="307" t="s">
        <v>265</v>
      </c>
      <c r="C44" s="308"/>
      <c r="D44" s="113">
        <v>1.1824577159107919</v>
      </c>
      <c r="E44" s="115">
        <v>79</v>
      </c>
      <c r="F44" s="114">
        <v>28</v>
      </c>
      <c r="G44" s="114">
        <v>47</v>
      </c>
      <c r="H44" s="114">
        <v>40</v>
      </c>
      <c r="I44" s="140">
        <v>30</v>
      </c>
      <c r="J44" s="115">
        <v>49</v>
      </c>
      <c r="K44" s="116">
        <v>163.33333333333334</v>
      </c>
    </row>
    <row r="45" spans="1:11" ht="14.1" customHeight="1" x14ac:dyDescent="0.2">
      <c r="A45" s="306" t="s">
        <v>266</v>
      </c>
      <c r="B45" s="307" t="s">
        <v>267</v>
      </c>
      <c r="C45" s="308"/>
      <c r="D45" s="113">
        <v>1.1674898967220475</v>
      </c>
      <c r="E45" s="115">
        <v>78</v>
      </c>
      <c r="F45" s="114">
        <v>27</v>
      </c>
      <c r="G45" s="114">
        <v>45</v>
      </c>
      <c r="H45" s="114">
        <v>39</v>
      </c>
      <c r="I45" s="140">
        <v>30</v>
      </c>
      <c r="J45" s="115">
        <v>48</v>
      </c>
      <c r="K45" s="116">
        <v>160</v>
      </c>
    </row>
    <row r="46" spans="1:11" ht="14.1" customHeight="1" x14ac:dyDescent="0.2">
      <c r="A46" s="306">
        <v>54</v>
      </c>
      <c r="B46" s="307" t="s">
        <v>268</v>
      </c>
      <c r="C46" s="308"/>
      <c r="D46" s="113">
        <v>4.0562790001496785</v>
      </c>
      <c r="E46" s="115">
        <v>271</v>
      </c>
      <c r="F46" s="114">
        <v>216</v>
      </c>
      <c r="G46" s="114">
        <v>306</v>
      </c>
      <c r="H46" s="114">
        <v>321</v>
      </c>
      <c r="I46" s="140">
        <v>337</v>
      </c>
      <c r="J46" s="115">
        <v>-66</v>
      </c>
      <c r="K46" s="116">
        <v>-19.584569732937684</v>
      </c>
    </row>
    <row r="47" spans="1:11" ht="14.1" customHeight="1" x14ac:dyDescent="0.2">
      <c r="A47" s="306">
        <v>61</v>
      </c>
      <c r="B47" s="307" t="s">
        <v>269</v>
      </c>
      <c r="C47" s="308"/>
      <c r="D47" s="113">
        <v>2.170333782367909</v>
      </c>
      <c r="E47" s="115">
        <v>145</v>
      </c>
      <c r="F47" s="114">
        <v>58</v>
      </c>
      <c r="G47" s="114">
        <v>184</v>
      </c>
      <c r="H47" s="114">
        <v>97</v>
      </c>
      <c r="I47" s="140">
        <v>128</v>
      </c>
      <c r="J47" s="115">
        <v>17</v>
      </c>
      <c r="K47" s="116">
        <v>13.28125</v>
      </c>
    </row>
    <row r="48" spans="1:11" ht="14.1" customHeight="1" x14ac:dyDescent="0.2">
      <c r="A48" s="306">
        <v>62</v>
      </c>
      <c r="B48" s="307" t="s">
        <v>270</v>
      </c>
      <c r="C48" s="308"/>
      <c r="D48" s="113">
        <v>9.5794042807962878</v>
      </c>
      <c r="E48" s="115">
        <v>640</v>
      </c>
      <c r="F48" s="114">
        <v>353</v>
      </c>
      <c r="G48" s="114">
        <v>654</v>
      </c>
      <c r="H48" s="114">
        <v>458</v>
      </c>
      <c r="I48" s="140">
        <v>399</v>
      </c>
      <c r="J48" s="115">
        <v>241</v>
      </c>
      <c r="K48" s="116">
        <v>60.401002506265662</v>
      </c>
    </row>
    <row r="49" spans="1:11" ht="14.1" customHeight="1" x14ac:dyDescent="0.2">
      <c r="A49" s="306">
        <v>63</v>
      </c>
      <c r="B49" s="307" t="s">
        <v>271</v>
      </c>
      <c r="C49" s="308"/>
      <c r="D49" s="113">
        <v>3.3827271366561891</v>
      </c>
      <c r="E49" s="115">
        <v>226</v>
      </c>
      <c r="F49" s="114">
        <v>181</v>
      </c>
      <c r="G49" s="114">
        <v>326</v>
      </c>
      <c r="H49" s="114">
        <v>272</v>
      </c>
      <c r="I49" s="140">
        <v>257</v>
      </c>
      <c r="J49" s="115">
        <v>-31</v>
      </c>
      <c r="K49" s="116">
        <v>-12.062256809338521</v>
      </c>
    </row>
    <row r="50" spans="1:11" ht="14.1" customHeight="1" x14ac:dyDescent="0.2">
      <c r="A50" s="306" t="s">
        <v>272</v>
      </c>
      <c r="B50" s="307" t="s">
        <v>273</v>
      </c>
      <c r="C50" s="308"/>
      <c r="D50" s="113">
        <v>0.58374494836102375</v>
      </c>
      <c r="E50" s="115">
        <v>39</v>
      </c>
      <c r="F50" s="114">
        <v>30</v>
      </c>
      <c r="G50" s="114">
        <v>72</v>
      </c>
      <c r="H50" s="114">
        <v>36</v>
      </c>
      <c r="I50" s="140">
        <v>54</v>
      </c>
      <c r="J50" s="115">
        <v>-15</v>
      </c>
      <c r="K50" s="116">
        <v>-27.777777777777779</v>
      </c>
    </row>
    <row r="51" spans="1:11" ht="14.1" customHeight="1" x14ac:dyDescent="0.2">
      <c r="A51" s="306" t="s">
        <v>274</v>
      </c>
      <c r="B51" s="307" t="s">
        <v>275</v>
      </c>
      <c r="C51" s="308"/>
      <c r="D51" s="113">
        <v>2.559497081275258</v>
      </c>
      <c r="E51" s="115">
        <v>171</v>
      </c>
      <c r="F51" s="114">
        <v>140</v>
      </c>
      <c r="G51" s="114">
        <v>213</v>
      </c>
      <c r="H51" s="114">
        <v>210</v>
      </c>
      <c r="I51" s="140">
        <v>182</v>
      </c>
      <c r="J51" s="115">
        <v>-11</v>
      </c>
      <c r="K51" s="116">
        <v>-6.0439560439560438</v>
      </c>
    </row>
    <row r="52" spans="1:11" ht="14.1" customHeight="1" x14ac:dyDescent="0.2">
      <c r="A52" s="306">
        <v>71</v>
      </c>
      <c r="B52" s="307" t="s">
        <v>276</v>
      </c>
      <c r="C52" s="308"/>
      <c r="D52" s="113">
        <v>9.998503218081126</v>
      </c>
      <c r="E52" s="115">
        <v>668</v>
      </c>
      <c r="F52" s="114">
        <v>411</v>
      </c>
      <c r="G52" s="114">
        <v>695</v>
      </c>
      <c r="H52" s="114">
        <v>381</v>
      </c>
      <c r="I52" s="140">
        <v>587</v>
      </c>
      <c r="J52" s="115">
        <v>81</v>
      </c>
      <c r="K52" s="116">
        <v>13.798977853492334</v>
      </c>
    </row>
    <row r="53" spans="1:11" ht="14.1" customHeight="1" x14ac:dyDescent="0.2">
      <c r="A53" s="306" t="s">
        <v>277</v>
      </c>
      <c r="B53" s="307" t="s">
        <v>278</v>
      </c>
      <c r="C53" s="308"/>
      <c r="D53" s="113">
        <v>4.445442299057027</v>
      </c>
      <c r="E53" s="115">
        <v>297</v>
      </c>
      <c r="F53" s="114">
        <v>138</v>
      </c>
      <c r="G53" s="114">
        <v>263</v>
      </c>
      <c r="H53" s="114">
        <v>115</v>
      </c>
      <c r="I53" s="140">
        <v>196</v>
      </c>
      <c r="J53" s="115">
        <v>101</v>
      </c>
      <c r="K53" s="116">
        <v>51.530612244897959</v>
      </c>
    </row>
    <row r="54" spans="1:11" ht="14.1" customHeight="1" x14ac:dyDescent="0.2">
      <c r="A54" s="306" t="s">
        <v>279</v>
      </c>
      <c r="B54" s="307" t="s">
        <v>280</v>
      </c>
      <c r="C54" s="308"/>
      <c r="D54" s="113">
        <v>4.8196377787756326</v>
      </c>
      <c r="E54" s="115">
        <v>322</v>
      </c>
      <c r="F54" s="114">
        <v>235</v>
      </c>
      <c r="G54" s="114">
        <v>393</v>
      </c>
      <c r="H54" s="114">
        <v>235</v>
      </c>
      <c r="I54" s="140">
        <v>352</v>
      </c>
      <c r="J54" s="115">
        <v>-30</v>
      </c>
      <c r="K54" s="116">
        <v>-8.5227272727272734</v>
      </c>
    </row>
    <row r="55" spans="1:11" ht="14.1" customHeight="1" x14ac:dyDescent="0.2">
      <c r="A55" s="306">
        <v>72</v>
      </c>
      <c r="B55" s="307" t="s">
        <v>281</v>
      </c>
      <c r="C55" s="308"/>
      <c r="D55" s="113">
        <v>2.0505912288579555</v>
      </c>
      <c r="E55" s="115">
        <v>137</v>
      </c>
      <c r="F55" s="114">
        <v>197</v>
      </c>
      <c r="G55" s="114">
        <v>167</v>
      </c>
      <c r="H55" s="114">
        <v>92</v>
      </c>
      <c r="I55" s="140">
        <v>136</v>
      </c>
      <c r="J55" s="115">
        <v>1</v>
      </c>
      <c r="K55" s="116">
        <v>0.73529411764705888</v>
      </c>
    </row>
    <row r="56" spans="1:11" ht="14.1" customHeight="1" x14ac:dyDescent="0.2">
      <c r="A56" s="306" t="s">
        <v>282</v>
      </c>
      <c r="B56" s="307" t="s">
        <v>283</v>
      </c>
      <c r="C56" s="308"/>
      <c r="D56" s="113">
        <v>0.70348750187097742</v>
      </c>
      <c r="E56" s="115">
        <v>47</v>
      </c>
      <c r="F56" s="114">
        <v>146</v>
      </c>
      <c r="G56" s="114">
        <v>55</v>
      </c>
      <c r="H56" s="114">
        <v>44</v>
      </c>
      <c r="I56" s="140">
        <v>42</v>
      </c>
      <c r="J56" s="115">
        <v>5</v>
      </c>
      <c r="K56" s="116">
        <v>11.904761904761905</v>
      </c>
    </row>
    <row r="57" spans="1:11" ht="14.1" customHeight="1" x14ac:dyDescent="0.2">
      <c r="A57" s="306" t="s">
        <v>284</v>
      </c>
      <c r="B57" s="307" t="s">
        <v>285</v>
      </c>
      <c r="C57" s="308"/>
      <c r="D57" s="113">
        <v>0.9280047897021404</v>
      </c>
      <c r="E57" s="115">
        <v>62</v>
      </c>
      <c r="F57" s="114">
        <v>30</v>
      </c>
      <c r="G57" s="114">
        <v>51</v>
      </c>
      <c r="H57" s="114">
        <v>37</v>
      </c>
      <c r="I57" s="140">
        <v>54</v>
      </c>
      <c r="J57" s="115">
        <v>8</v>
      </c>
      <c r="K57" s="116">
        <v>14.814814814814815</v>
      </c>
    </row>
    <row r="58" spans="1:11" ht="14.1" customHeight="1" x14ac:dyDescent="0.2">
      <c r="A58" s="306">
        <v>73</v>
      </c>
      <c r="B58" s="307" t="s">
        <v>286</v>
      </c>
      <c r="C58" s="308"/>
      <c r="D58" s="113">
        <v>1.8260739410267923</v>
      </c>
      <c r="E58" s="115">
        <v>122</v>
      </c>
      <c r="F58" s="114">
        <v>84</v>
      </c>
      <c r="G58" s="114">
        <v>154</v>
      </c>
      <c r="H58" s="114">
        <v>88</v>
      </c>
      <c r="I58" s="140">
        <v>104</v>
      </c>
      <c r="J58" s="115">
        <v>18</v>
      </c>
      <c r="K58" s="116">
        <v>17.307692307692307</v>
      </c>
    </row>
    <row r="59" spans="1:11" ht="14.1" customHeight="1" x14ac:dyDescent="0.2">
      <c r="A59" s="306" t="s">
        <v>287</v>
      </c>
      <c r="B59" s="307" t="s">
        <v>288</v>
      </c>
      <c r="C59" s="308"/>
      <c r="D59" s="113">
        <v>1.5117497380631642</v>
      </c>
      <c r="E59" s="115">
        <v>101</v>
      </c>
      <c r="F59" s="114">
        <v>67</v>
      </c>
      <c r="G59" s="114">
        <v>119</v>
      </c>
      <c r="H59" s="114">
        <v>70</v>
      </c>
      <c r="I59" s="140">
        <v>82</v>
      </c>
      <c r="J59" s="115">
        <v>19</v>
      </c>
      <c r="K59" s="116">
        <v>23.170731707317074</v>
      </c>
    </row>
    <row r="60" spans="1:11" ht="14.1" customHeight="1" x14ac:dyDescent="0.2">
      <c r="A60" s="306">
        <v>81</v>
      </c>
      <c r="B60" s="307" t="s">
        <v>289</v>
      </c>
      <c r="C60" s="308"/>
      <c r="D60" s="113">
        <v>9.9535997605148925</v>
      </c>
      <c r="E60" s="115">
        <v>665</v>
      </c>
      <c r="F60" s="114">
        <v>425</v>
      </c>
      <c r="G60" s="114">
        <v>725</v>
      </c>
      <c r="H60" s="114">
        <v>428</v>
      </c>
      <c r="I60" s="140">
        <v>561</v>
      </c>
      <c r="J60" s="115">
        <v>104</v>
      </c>
      <c r="K60" s="116">
        <v>18.538324420677363</v>
      </c>
    </row>
    <row r="61" spans="1:11" ht="14.1" customHeight="1" x14ac:dyDescent="0.2">
      <c r="A61" s="306" t="s">
        <v>290</v>
      </c>
      <c r="B61" s="307" t="s">
        <v>291</v>
      </c>
      <c r="C61" s="308"/>
      <c r="D61" s="113">
        <v>2.4247867085765602</v>
      </c>
      <c r="E61" s="115">
        <v>162</v>
      </c>
      <c r="F61" s="114">
        <v>98</v>
      </c>
      <c r="G61" s="114">
        <v>272</v>
      </c>
      <c r="H61" s="114">
        <v>142</v>
      </c>
      <c r="I61" s="140">
        <v>165</v>
      </c>
      <c r="J61" s="115">
        <v>-3</v>
      </c>
      <c r="K61" s="116">
        <v>-1.8181818181818181</v>
      </c>
    </row>
    <row r="62" spans="1:11" ht="14.1" customHeight="1" x14ac:dyDescent="0.2">
      <c r="A62" s="306" t="s">
        <v>292</v>
      </c>
      <c r="B62" s="307" t="s">
        <v>293</v>
      </c>
      <c r="C62" s="308"/>
      <c r="D62" s="113">
        <v>3.4276305942224217</v>
      </c>
      <c r="E62" s="115">
        <v>229</v>
      </c>
      <c r="F62" s="114">
        <v>176</v>
      </c>
      <c r="G62" s="114">
        <v>287</v>
      </c>
      <c r="H62" s="114">
        <v>166</v>
      </c>
      <c r="I62" s="140">
        <v>219</v>
      </c>
      <c r="J62" s="115">
        <v>10</v>
      </c>
      <c r="K62" s="116">
        <v>4.5662100456621006</v>
      </c>
    </row>
    <row r="63" spans="1:11" ht="14.1" customHeight="1" x14ac:dyDescent="0.2">
      <c r="A63" s="306"/>
      <c r="B63" s="307" t="s">
        <v>294</v>
      </c>
      <c r="C63" s="308"/>
      <c r="D63" s="113">
        <v>3.1731776680137704</v>
      </c>
      <c r="E63" s="115">
        <v>212</v>
      </c>
      <c r="F63" s="114">
        <v>157</v>
      </c>
      <c r="G63" s="114">
        <v>250</v>
      </c>
      <c r="H63" s="114">
        <v>141</v>
      </c>
      <c r="I63" s="140">
        <v>201</v>
      </c>
      <c r="J63" s="115">
        <v>11</v>
      </c>
      <c r="K63" s="116">
        <v>5.4726368159203984</v>
      </c>
    </row>
    <row r="64" spans="1:11" ht="14.1" customHeight="1" x14ac:dyDescent="0.2">
      <c r="A64" s="306" t="s">
        <v>295</v>
      </c>
      <c r="B64" s="307" t="s">
        <v>296</v>
      </c>
      <c r="C64" s="308"/>
      <c r="D64" s="113">
        <v>1.1225864391558149</v>
      </c>
      <c r="E64" s="115">
        <v>75</v>
      </c>
      <c r="F64" s="114">
        <v>58</v>
      </c>
      <c r="G64" s="114">
        <v>55</v>
      </c>
      <c r="H64" s="114">
        <v>59</v>
      </c>
      <c r="I64" s="140">
        <v>61</v>
      </c>
      <c r="J64" s="115">
        <v>14</v>
      </c>
      <c r="K64" s="116">
        <v>22.950819672131146</v>
      </c>
    </row>
    <row r="65" spans="1:11" ht="14.1" customHeight="1" x14ac:dyDescent="0.2">
      <c r="A65" s="306" t="s">
        <v>297</v>
      </c>
      <c r="B65" s="307" t="s">
        <v>298</v>
      </c>
      <c r="C65" s="308"/>
      <c r="D65" s="113">
        <v>1.945816494536746</v>
      </c>
      <c r="E65" s="115">
        <v>130</v>
      </c>
      <c r="F65" s="114">
        <v>49</v>
      </c>
      <c r="G65" s="114">
        <v>33</v>
      </c>
      <c r="H65" s="114">
        <v>32</v>
      </c>
      <c r="I65" s="140">
        <v>55</v>
      </c>
      <c r="J65" s="115">
        <v>75</v>
      </c>
      <c r="K65" s="116">
        <v>136.36363636363637</v>
      </c>
    </row>
    <row r="66" spans="1:11" ht="14.1" customHeight="1" x14ac:dyDescent="0.2">
      <c r="A66" s="306">
        <v>82</v>
      </c>
      <c r="B66" s="307" t="s">
        <v>299</v>
      </c>
      <c r="C66" s="308"/>
      <c r="D66" s="113">
        <v>2.828917826672654</v>
      </c>
      <c r="E66" s="115">
        <v>189</v>
      </c>
      <c r="F66" s="114">
        <v>207</v>
      </c>
      <c r="G66" s="114">
        <v>253</v>
      </c>
      <c r="H66" s="114">
        <v>205</v>
      </c>
      <c r="I66" s="140">
        <v>225</v>
      </c>
      <c r="J66" s="115">
        <v>-36</v>
      </c>
      <c r="K66" s="116">
        <v>-16</v>
      </c>
    </row>
    <row r="67" spans="1:11" ht="14.1" customHeight="1" x14ac:dyDescent="0.2">
      <c r="A67" s="306" t="s">
        <v>300</v>
      </c>
      <c r="B67" s="307" t="s">
        <v>301</v>
      </c>
      <c r="C67" s="308"/>
      <c r="D67" s="113">
        <v>1.8260739410267923</v>
      </c>
      <c r="E67" s="115">
        <v>122</v>
      </c>
      <c r="F67" s="114">
        <v>147</v>
      </c>
      <c r="G67" s="114">
        <v>120</v>
      </c>
      <c r="H67" s="114">
        <v>114</v>
      </c>
      <c r="I67" s="140">
        <v>129</v>
      </c>
      <c r="J67" s="115">
        <v>-7</v>
      </c>
      <c r="K67" s="116">
        <v>-5.4263565891472867</v>
      </c>
    </row>
    <row r="68" spans="1:11" ht="14.1" customHeight="1" x14ac:dyDescent="0.2">
      <c r="A68" s="306" t="s">
        <v>302</v>
      </c>
      <c r="B68" s="307" t="s">
        <v>303</v>
      </c>
      <c r="C68" s="308"/>
      <c r="D68" s="113">
        <v>0.55380930998353539</v>
      </c>
      <c r="E68" s="115">
        <v>37</v>
      </c>
      <c r="F68" s="114">
        <v>44</v>
      </c>
      <c r="G68" s="114">
        <v>84</v>
      </c>
      <c r="H68" s="114">
        <v>74</v>
      </c>
      <c r="I68" s="140">
        <v>70</v>
      </c>
      <c r="J68" s="115">
        <v>-33</v>
      </c>
      <c r="K68" s="116">
        <v>-47.142857142857146</v>
      </c>
    </row>
    <row r="69" spans="1:11" ht="14.1" customHeight="1" x14ac:dyDescent="0.2">
      <c r="A69" s="306">
        <v>83</v>
      </c>
      <c r="B69" s="307" t="s">
        <v>304</v>
      </c>
      <c r="C69" s="308"/>
      <c r="D69" s="113">
        <v>4.9543481514743304</v>
      </c>
      <c r="E69" s="115">
        <v>331</v>
      </c>
      <c r="F69" s="114">
        <v>304</v>
      </c>
      <c r="G69" s="114">
        <v>731</v>
      </c>
      <c r="H69" s="114">
        <v>317</v>
      </c>
      <c r="I69" s="140">
        <v>492</v>
      </c>
      <c r="J69" s="115">
        <v>-161</v>
      </c>
      <c r="K69" s="116">
        <v>-32.72357723577236</v>
      </c>
    </row>
    <row r="70" spans="1:11" ht="14.1" customHeight="1" x14ac:dyDescent="0.2">
      <c r="A70" s="306" t="s">
        <v>305</v>
      </c>
      <c r="B70" s="307" t="s">
        <v>306</v>
      </c>
      <c r="C70" s="308"/>
      <c r="D70" s="113">
        <v>3.9814399042059572</v>
      </c>
      <c r="E70" s="115">
        <v>266</v>
      </c>
      <c r="F70" s="114">
        <v>257</v>
      </c>
      <c r="G70" s="114">
        <v>644</v>
      </c>
      <c r="H70" s="114">
        <v>252</v>
      </c>
      <c r="I70" s="140">
        <v>426</v>
      </c>
      <c r="J70" s="115">
        <v>-160</v>
      </c>
      <c r="K70" s="116">
        <v>-37.558685446009392</v>
      </c>
    </row>
    <row r="71" spans="1:11" ht="14.1" customHeight="1" x14ac:dyDescent="0.2">
      <c r="A71" s="306"/>
      <c r="B71" s="307" t="s">
        <v>307</v>
      </c>
      <c r="C71" s="308"/>
      <c r="D71" s="113">
        <v>2.9486603801826075</v>
      </c>
      <c r="E71" s="115">
        <v>197</v>
      </c>
      <c r="F71" s="114">
        <v>171</v>
      </c>
      <c r="G71" s="114">
        <v>476</v>
      </c>
      <c r="H71" s="114">
        <v>193</v>
      </c>
      <c r="I71" s="140">
        <v>335</v>
      </c>
      <c r="J71" s="115">
        <v>-138</v>
      </c>
      <c r="K71" s="116">
        <v>-41.194029850746269</v>
      </c>
    </row>
    <row r="72" spans="1:11" ht="14.1" customHeight="1" x14ac:dyDescent="0.2">
      <c r="A72" s="306">
        <v>84</v>
      </c>
      <c r="B72" s="307" t="s">
        <v>308</v>
      </c>
      <c r="C72" s="308"/>
      <c r="D72" s="113">
        <v>2.2451728783116298</v>
      </c>
      <c r="E72" s="115">
        <v>150</v>
      </c>
      <c r="F72" s="114">
        <v>56</v>
      </c>
      <c r="G72" s="114">
        <v>206</v>
      </c>
      <c r="H72" s="114">
        <v>83</v>
      </c>
      <c r="I72" s="140">
        <v>159</v>
      </c>
      <c r="J72" s="115">
        <v>-9</v>
      </c>
      <c r="K72" s="116">
        <v>-5.6603773584905657</v>
      </c>
    </row>
    <row r="73" spans="1:11" ht="14.1" customHeight="1" x14ac:dyDescent="0.2">
      <c r="A73" s="306" t="s">
        <v>309</v>
      </c>
      <c r="B73" s="307" t="s">
        <v>310</v>
      </c>
      <c r="C73" s="308"/>
      <c r="D73" s="113">
        <v>1.5716210148181411</v>
      </c>
      <c r="E73" s="115">
        <v>105</v>
      </c>
      <c r="F73" s="114">
        <v>31</v>
      </c>
      <c r="G73" s="114">
        <v>127</v>
      </c>
      <c r="H73" s="114">
        <v>38</v>
      </c>
      <c r="I73" s="140">
        <v>99</v>
      </c>
      <c r="J73" s="115">
        <v>6</v>
      </c>
      <c r="K73" s="116">
        <v>6.0606060606060606</v>
      </c>
    </row>
    <row r="74" spans="1:11" ht="14.1" customHeight="1" x14ac:dyDescent="0.2">
      <c r="A74" s="306" t="s">
        <v>311</v>
      </c>
      <c r="B74" s="307" t="s">
        <v>312</v>
      </c>
      <c r="C74" s="308"/>
      <c r="D74" s="113">
        <v>0.1047747343212094</v>
      </c>
      <c r="E74" s="115">
        <v>7</v>
      </c>
      <c r="F74" s="114">
        <v>3</v>
      </c>
      <c r="G74" s="114">
        <v>17</v>
      </c>
      <c r="H74" s="114">
        <v>3</v>
      </c>
      <c r="I74" s="140">
        <v>15</v>
      </c>
      <c r="J74" s="115">
        <v>-8</v>
      </c>
      <c r="K74" s="116">
        <v>-53.333333333333336</v>
      </c>
    </row>
    <row r="75" spans="1:11" ht="14.1" customHeight="1" x14ac:dyDescent="0.2">
      <c r="A75" s="306" t="s">
        <v>313</v>
      </c>
      <c r="B75" s="307" t="s">
        <v>314</v>
      </c>
      <c r="C75" s="308"/>
      <c r="D75" s="113">
        <v>0.11974255350995359</v>
      </c>
      <c r="E75" s="115">
        <v>8</v>
      </c>
      <c r="F75" s="114" t="s">
        <v>513</v>
      </c>
      <c r="G75" s="114">
        <v>4</v>
      </c>
      <c r="H75" s="114">
        <v>10</v>
      </c>
      <c r="I75" s="140">
        <v>7</v>
      </c>
      <c r="J75" s="115">
        <v>1</v>
      </c>
      <c r="K75" s="116">
        <v>14.285714285714286</v>
      </c>
    </row>
    <row r="76" spans="1:11" ht="14.1" customHeight="1" x14ac:dyDescent="0.2">
      <c r="A76" s="306">
        <v>91</v>
      </c>
      <c r="B76" s="307" t="s">
        <v>315</v>
      </c>
      <c r="C76" s="308"/>
      <c r="D76" s="113">
        <v>0.35922766052986083</v>
      </c>
      <c r="E76" s="115">
        <v>24</v>
      </c>
      <c r="F76" s="114">
        <v>31</v>
      </c>
      <c r="G76" s="114">
        <v>41</v>
      </c>
      <c r="H76" s="114">
        <v>15</v>
      </c>
      <c r="I76" s="140">
        <v>27</v>
      </c>
      <c r="J76" s="115">
        <v>-3</v>
      </c>
      <c r="K76" s="116">
        <v>-11.111111111111111</v>
      </c>
    </row>
    <row r="77" spans="1:11" ht="14.1" customHeight="1" x14ac:dyDescent="0.2">
      <c r="A77" s="306">
        <v>92</v>
      </c>
      <c r="B77" s="307" t="s">
        <v>316</v>
      </c>
      <c r="C77" s="308"/>
      <c r="D77" s="113">
        <v>0.85316569375841944</v>
      </c>
      <c r="E77" s="115">
        <v>57</v>
      </c>
      <c r="F77" s="114">
        <v>50</v>
      </c>
      <c r="G77" s="114">
        <v>45</v>
      </c>
      <c r="H77" s="114">
        <v>43</v>
      </c>
      <c r="I77" s="140">
        <v>59</v>
      </c>
      <c r="J77" s="115">
        <v>-2</v>
      </c>
      <c r="K77" s="116">
        <v>-3.3898305084745761</v>
      </c>
    </row>
    <row r="78" spans="1:11" ht="14.1" customHeight="1" x14ac:dyDescent="0.2">
      <c r="A78" s="306">
        <v>93</v>
      </c>
      <c r="B78" s="307" t="s">
        <v>317</v>
      </c>
      <c r="C78" s="308"/>
      <c r="D78" s="113">
        <v>0.13471037269869779</v>
      </c>
      <c r="E78" s="115">
        <v>9</v>
      </c>
      <c r="F78" s="114">
        <v>6</v>
      </c>
      <c r="G78" s="114">
        <v>12</v>
      </c>
      <c r="H78" s="114">
        <v>8</v>
      </c>
      <c r="I78" s="140">
        <v>17</v>
      </c>
      <c r="J78" s="115">
        <v>-8</v>
      </c>
      <c r="K78" s="116">
        <v>-47.058823529411768</v>
      </c>
    </row>
    <row r="79" spans="1:11" ht="14.1" customHeight="1" x14ac:dyDescent="0.2">
      <c r="A79" s="306">
        <v>94</v>
      </c>
      <c r="B79" s="307" t="s">
        <v>318</v>
      </c>
      <c r="C79" s="308"/>
      <c r="D79" s="113">
        <v>0.23948510701990719</v>
      </c>
      <c r="E79" s="115">
        <v>16</v>
      </c>
      <c r="F79" s="114">
        <v>29</v>
      </c>
      <c r="G79" s="114">
        <v>36</v>
      </c>
      <c r="H79" s="114">
        <v>29</v>
      </c>
      <c r="I79" s="140">
        <v>20</v>
      </c>
      <c r="J79" s="115">
        <v>-4</v>
      </c>
      <c r="K79" s="116">
        <v>-20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0.17961383026493041</v>
      </c>
      <c r="E81" s="143">
        <v>12</v>
      </c>
      <c r="F81" s="144">
        <v>27</v>
      </c>
      <c r="G81" s="144">
        <v>61</v>
      </c>
      <c r="H81" s="144">
        <v>13</v>
      </c>
      <c r="I81" s="145">
        <v>21</v>
      </c>
      <c r="J81" s="143">
        <v>-9</v>
      </c>
      <c r="K81" s="146">
        <v>-42.857142857142854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6646</v>
      </c>
      <c r="E11" s="114">
        <v>5729</v>
      </c>
      <c r="F11" s="114">
        <v>7451</v>
      </c>
      <c r="G11" s="114">
        <v>5233</v>
      </c>
      <c r="H11" s="140">
        <v>6458</v>
      </c>
      <c r="I11" s="115">
        <v>188</v>
      </c>
      <c r="J11" s="116">
        <v>2.9111179931867452</v>
      </c>
    </row>
    <row r="12" spans="1:15" s="110" customFormat="1" ht="24.95" customHeight="1" x14ac:dyDescent="0.2">
      <c r="A12" s="193" t="s">
        <v>132</v>
      </c>
      <c r="B12" s="194" t="s">
        <v>133</v>
      </c>
      <c r="C12" s="113">
        <v>3.596148058982847</v>
      </c>
      <c r="D12" s="115">
        <v>239</v>
      </c>
      <c r="E12" s="114">
        <v>321</v>
      </c>
      <c r="F12" s="114">
        <v>433</v>
      </c>
      <c r="G12" s="114">
        <v>202</v>
      </c>
      <c r="H12" s="140">
        <v>195</v>
      </c>
      <c r="I12" s="115">
        <v>44</v>
      </c>
      <c r="J12" s="116">
        <v>22.564102564102566</v>
      </c>
    </row>
    <row r="13" spans="1:15" s="110" customFormat="1" ht="24.95" customHeight="1" x14ac:dyDescent="0.2">
      <c r="A13" s="193" t="s">
        <v>134</v>
      </c>
      <c r="B13" s="199" t="s">
        <v>214</v>
      </c>
      <c r="C13" s="113">
        <v>4.1077339753235025</v>
      </c>
      <c r="D13" s="115">
        <v>273</v>
      </c>
      <c r="E13" s="114">
        <v>51</v>
      </c>
      <c r="F13" s="114">
        <v>102</v>
      </c>
      <c r="G13" s="114">
        <v>73</v>
      </c>
      <c r="H13" s="140">
        <v>143</v>
      </c>
      <c r="I13" s="115">
        <v>130</v>
      </c>
      <c r="J13" s="116">
        <v>90.909090909090907</v>
      </c>
    </row>
    <row r="14" spans="1:15" s="287" customFormat="1" ht="24.95" customHeight="1" x14ac:dyDescent="0.2">
      <c r="A14" s="193" t="s">
        <v>215</v>
      </c>
      <c r="B14" s="199" t="s">
        <v>137</v>
      </c>
      <c r="C14" s="113">
        <v>7.8693951248871503</v>
      </c>
      <c r="D14" s="115">
        <v>523</v>
      </c>
      <c r="E14" s="114">
        <v>538</v>
      </c>
      <c r="F14" s="114">
        <v>1443</v>
      </c>
      <c r="G14" s="114">
        <v>573</v>
      </c>
      <c r="H14" s="140">
        <v>602</v>
      </c>
      <c r="I14" s="115">
        <v>-79</v>
      </c>
      <c r="J14" s="116">
        <v>-13.122923588039868</v>
      </c>
      <c r="K14" s="110"/>
      <c r="L14" s="110"/>
      <c r="M14" s="110"/>
      <c r="N14" s="110"/>
      <c r="O14" s="110"/>
    </row>
    <row r="15" spans="1:15" s="110" customFormat="1" ht="24.95" customHeight="1" x14ac:dyDescent="0.2">
      <c r="A15" s="193" t="s">
        <v>216</v>
      </c>
      <c r="B15" s="199" t="s">
        <v>217</v>
      </c>
      <c r="C15" s="113">
        <v>1.7153174842010233</v>
      </c>
      <c r="D15" s="115">
        <v>114</v>
      </c>
      <c r="E15" s="114">
        <v>127</v>
      </c>
      <c r="F15" s="114">
        <v>210</v>
      </c>
      <c r="G15" s="114">
        <v>143</v>
      </c>
      <c r="H15" s="140">
        <v>105</v>
      </c>
      <c r="I15" s="115">
        <v>9</v>
      </c>
      <c r="J15" s="116">
        <v>8.5714285714285712</v>
      </c>
    </row>
    <row r="16" spans="1:15" s="287" customFormat="1" ht="24.95" customHeight="1" x14ac:dyDescent="0.2">
      <c r="A16" s="193" t="s">
        <v>218</v>
      </c>
      <c r="B16" s="199" t="s">
        <v>141</v>
      </c>
      <c r="C16" s="113">
        <v>4.8149262714414682</v>
      </c>
      <c r="D16" s="115">
        <v>320</v>
      </c>
      <c r="E16" s="114">
        <v>333</v>
      </c>
      <c r="F16" s="114">
        <v>1136</v>
      </c>
      <c r="G16" s="114">
        <v>370</v>
      </c>
      <c r="H16" s="140">
        <v>395</v>
      </c>
      <c r="I16" s="115">
        <v>-75</v>
      </c>
      <c r="J16" s="116">
        <v>-18.9873417721519</v>
      </c>
      <c r="K16" s="110"/>
      <c r="L16" s="110"/>
      <c r="M16" s="110"/>
      <c r="N16" s="110"/>
      <c r="O16" s="110"/>
    </row>
    <row r="17" spans="1:15" s="110" customFormat="1" ht="24.95" customHeight="1" x14ac:dyDescent="0.2">
      <c r="A17" s="193" t="s">
        <v>142</v>
      </c>
      <c r="B17" s="199" t="s">
        <v>220</v>
      </c>
      <c r="C17" s="113">
        <v>1.3391513692446584</v>
      </c>
      <c r="D17" s="115">
        <v>89</v>
      </c>
      <c r="E17" s="114">
        <v>78</v>
      </c>
      <c r="F17" s="114">
        <v>97</v>
      </c>
      <c r="G17" s="114">
        <v>60</v>
      </c>
      <c r="H17" s="140">
        <v>102</v>
      </c>
      <c r="I17" s="115">
        <v>-13</v>
      </c>
      <c r="J17" s="116">
        <v>-12.745098039215685</v>
      </c>
    </row>
    <row r="18" spans="1:15" s="287" customFormat="1" ht="24.95" customHeight="1" x14ac:dyDescent="0.2">
      <c r="A18" s="201" t="s">
        <v>144</v>
      </c>
      <c r="B18" s="202" t="s">
        <v>145</v>
      </c>
      <c r="C18" s="113">
        <v>10.036111947035812</v>
      </c>
      <c r="D18" s="115">
        <v>667</v>
      </c>
      <c r="E18" s="114">
        <v>487</v>
      </c>
      <c r="F18" s="114">
        <v>665</v>
      </c>
      <c r="G18" s="114">
        <v>660</v>
      </c>
      <c r="H18" s="140">
        <v>700</v>
      </c>
      <c r="I18" s="115">
        <v>-33</v>
      </c>
      <c r="J18" s="116">
        <v>-4.7142857142857144</v>
      </c>
      <c r="K18" s="110"/>
      <c r="L18" s="110"/>
      <c r="M18" s="110"/>
      <c r="N18" s="110"/>
      <c r="O18" s="110"/>
    </row>
    <row r="19" spans="1:15" s="110" customFormat="1" ht="24.95" customHeight="1" x14ac:dyDescent="0.2">
      <c r="A19" s="193" t="s">
        <v>146</v>
      </c>
      <c r="B19" s="199" t="s">
        <v>147</v>
      </c>
      <c r="C19" s="113">
        <v>17.800180559735178</v>
      </c>
      <c r="D19" s="115">
        <v>1183</v>
      </c>
      <c r="E19" s="114">
        <v>730</v>
      </c>
      <c r="F19" s="114">
        <v>956</v>
      </c>
      <c r="G19" s="114">
        <v>766</v>
      </c>
      <c r="H19" s="140">
        <v>900</v>
      </c>
      <c r="I19" s="115">
        <v>283</v>
      </c>
      <c r="J19" s="116">
        <v>31.444444444444443</v>
      </c>
    </row>
    <row r="20" spans="1:15" s="287" customFormat="1" ht="24.95" customHeight="1" x14ac:dyDescent="0.2">
      <c r="A20" s="193" t="s">
        <v>148</v>
      </c>
      <c r="B20" s="199" t="s">
        <v>149</v>
      </c>
      <c r="C20" s="113">
        <v>4.9804393620222687</v>
      </c>
      <c r="D20" s="115">
        <v>331</v>
      </c>
      <c r="E20" s="114">
        <v>382</v>
      </c>
      <c r="F20" s="114">
        <v>333</v>
      </c>
      <c r="G20" s="114">
        <v>308</v>
      </c>
      <c r="H20" s="140">
        <v>574</v>
      </c>
      <c r="I20" s="115">
        <v>-243</v>
      </c>
      <c r="J20" s="116">
        <v>-42.334494773519161</v>
      </c>
      <c r="K20" s="110"/>
      <c r="L20" s="110"/>
      <c r="M20" s="110"/>
      <c r="N20" s="110"/>
      <c r="O20" s="110"/>
    </row>
    <row r="21" spans="1:15" s="110" customFormat="1" ht="24.95" customHeight="1" x14ac:dyDescent="0.2">
      <c r="A21" s="201" t="s">
        <v>150</v>
      </c>
      <c r="B21" s="202" t="s">
        <v>151</v>
      </c>
      <c r="C21" s="113">
        <v>7.0418296719831481</v>
      </c>
      <c r="D21" s="115">
        <v>468</v>
      </c>
      <c r="E21" s="114">
        <v>480</v>
      </c>
      <c r="F21" s="114">
        <v>498</v>
      </c>
      <c r="G21" s="114">
        <v>308</v>
      </c>
      <c r="H21" s="140">
        <v>422</v>
      </c>
      <c r="I21" s="115">
        <v>46</v>
      </c>
      <c r="J21" s="116">
        <v>10.900473933649289</v>
      </c>
    </row>
    <row r="22" spans="1:15" s="110" customFormat="1" ht="24.95" customHeight="1" x14ac:dyDescent="0.2">
      <c r="A22" s="201" t="s">
        <v>152</v>
      </c>
      <c r="B22" s="199" t="s">
        <v>153</v>
      </c>
      <c r="C22" s="113">
        <v>1.3391513692446584</v>
      </c>
      <c r="D22" s="115">
        <v>89</v>
      </c>
      <c r="E22" s="114">
        <v>91</v>
      </c>
      <c r="F22" s="114">
        <v>86</v>
      </c>
      <c r="G22" s="114">
        <v>82</v>
      </c>
      <c r="H22" s="140">
        <v>92</v>
      </c>
      <c r="I22" s="115">
        <v>-3</v>
      </c>
      <c r="J22" s="116">
        <v>-3.2608695652173911</v>
      </c>
    </row>
    <row r="23" spans="1:15" s="110" customFormat="1" ht="24.95" customHeight="1" x14ac:dyDescent="0.2">
      <c r="A23" s="193" t="s">
        <v>154</v>
      </c>
      <c r="B23" s="199" t="s">
        <v>155</v>
      </c>
      <c r="C23" s="113">
        <v>1.3090580800481493</v>
      </c>
      <c r="D23" s="115">
        <v>87</v>
      </c>
      <c r="E23" s="114">
        <v>193</v>
      </c>
      <c r="F23" s="114">
        <v>46</v>
      </c>
      <c r="G23" s="114">
        <v>55</v>
      </c>
      <c r="H23" s="140">
        <v>54</v>
      </c>
      <c r="I23" s="115">
        <v>33</v>
      </c>
      <c r="J23" s="116">
        <v>61.111111111111114</v>
      </c>
    </row>
    <row r="24" spans="1:15" s="110" customFormat="1" ht="24.95" customHeight="1" x14ac:dyDescent="0.2">
      <c r="A24" s="193" t="s">
        <v>156</v>
      </c>
      <c r="B24" s="199" t="s">
        <v>221</v>
      </c>
      <c r="C24" s="113">
        <v>6.7108034908215464</v>
      </c>
      <c r="D24" s="115">
        <v>446</v>
      </c>
      <c r="E24" s="114">
        <v>674</v>
      </c>
      <c r="F24" s="114">
        <v>369</v>
      </c>
      <c r="G24" s="114">
        <v>320</v>
      </c>
      <c r="H24" s="140">
        <v>362</v>
      </c>
      <c r="I24" s="115">
        <v>84</v>
      </c>
      <c r="J24" s="116">
        <v>23.204419889502763</v>
      </c>
    </row>
    <row r="25" spans="1:15" s="110" customFormat="1" ht="24.95" customHeight="1" x14ac:dyDescent="0.2">
      <c r="A25" s="193" t="s">
        <v>222</v>
      </c>
      <c r="B25" s="204" t="s">
        <v>159</v>
      </c>
      <c r="C25" s="113">
        <v>6.8010833584110744</v>
      </c>
      <c r="D25" s="115">
        <v>452</v>
      </c>
      <c r="E25" s="114">
        <v>399</v>
      </c>
      <c r="F25" s="114">
        <v>457</v>
      </c>
      <c r="G25" s="114">
        <v>319</v>
      </c>
      <c r="H25" s="140">
        <v>431</v>
      </c>
      <c r="I25" s="115">
        <v>21</v>
      </c>
      <c r="J25" s="116">
        <v>4.872389791183295</v>
      </c>
    </row>
    <row r="26" spans="1:15" s="110" customFormat="1" ht="24.95" customHeight="1" x14ac:dyDescent="0.2">
      <c r="A26" s="201">
        <v>782.78300000000002</v>
      </c>
      <c r="B26" s="203" t="s">
        <v>160</v>
      </c>
      <c r="C26" s="113">
        <v>0.6470057177249473</v>
      </c>
      <c r="D26" s="115">
        <v>43</v>
      </c>
      <c r="E26" s="114">
        <v>47</v>
      </c>
      <c r="F26" s="114">
        <v>67</v>
      </c>
      <c r="G26" s="114">
        <v>56</v>
      </c>
      <c r="H26" s="140">
        <v>50</v>
      </c>
      <c r="I26" s="115">
        <v>-7</v>
      </c>
      <c r="J26" s="116">
        <v>-14</v>
      </c>
    </row>
    <row r="27" spans="1:15" s="110" customFormat="1" ht="24.95" customHeight="1" x14ac:dyDescent="0.2">
      <c r="A27" s="193" t="s">
        <v>161</v>
      </c>
      <c r="B27" s="199" t="s">
        <v>162</v>
      </c>
      <c r="C27" s="113">
        <v>3.5058681913933194</v>
      </c>
      <c r="D27" s="115">
        <v>233</v>
      </c>
      <c r="E27" s="114">
        <v>125</v>
      </c>
      <c r="F27" s="114">
        <v>233</v>
      </c>
      <c r="G27" s="114">
        <v>145</v>
      </c>
      <c r="H27" s="140">
        <v>176</v>
      </c>
      <c r="I27" s="115">
        <v>57</v>
      </c>
      <c r="J27" s="116">
        <v>32.386363636363633</v>
      </c>
    </row>
    <row r="28" spans="1:15" s="110" customFormat="1" ht="24.95" customHeight="1" x14ac:dyDescent="0.2">
      <c r="A28" s="193" t="s">
        <v>163</v>
      </c>
      <c r="B28" s="199" t="s">
        <v>164</v>
      </c>
      <c r="C28" s="113">
        <v>3.6111947035811016</v>
      </c>
      <c r="D28" s="115">
        <v>240</v>
      </c>
      <c r="E28" s="114">
        <v>160</v>
      </c>
      <c r="F28" s="114">
        <v>404</v>
      </c>
      <c r="G28" s="114">
        <v>163</v>
      </c>
      <c r="H28" s="140">
        <v>373</v>
      </c>
      <c r="I28" s="115">
        <v>-133</v>
      </c>
      <c r="J28" s="116">
        <v>-35.656836461126005</v>
      </c>
    </row>
    <row r="29" spans="1:15" s="110" customFormat="1" ht="24.95" customHeight="1" x14ac:dyDescent="0.2">
      <c r="A29" s="193">
        <v>86</v>
      </c>
      <c r="B29" s="199" t="s">
        <v>165</v>
      </c>
      <c r="C29" s="113">
        <v>7.282575985555221</v>
      </c>
      <c r="D29" s="115">
        <v>484</v>
      </c>
      <c r="E29" s="114">
        <v>300</v>
      </c>
      <c r="F29" s="114">
        <v>412</v>
      </c>
      <c r="G29" s="114">
        <v>375</v>
      </c>
      <c r="H29" s="140">
        <v>416</v>
      </c>
      <c r="I29" s="115">
        <v>68</v>
      </c>
      <c r="J29" s="116">
        <v>16.346153846153847</v>
      </c>
    </row>
    <row r="30" spans="1:15" s="110" customFormat="1" ht="24.95" customHeight="1" x14ac:dyDescent="0.2">
      <c r="A30" s="193">
        <v>87.88</v>
      </c>
      <c r="B30" s="204" t="s">
        <v>166</v>
      </c>
      <c r="C30" s="113">
        <v>8.1251880830574787</v>
      </c>
      <c r="D30" s="115">
        <v>540</v>
      </c>
      <c r="E30" s="114">
        <v>502</v>
      </c>
      <c r="F30" s="114">
        <v>640</v>
      </c>
      <c r="G30" s="114">
        <v>532</v>
      </c>
      <c r="H30" s="140">
        <v>644</v>
      </c>
      <c r="I30" s="115">
        <v>-104</v>
      </c>
      <c r="J30" s="116">
        <v>-16.149068322981368</v>
      </c>
    </row>
    <row r="31" spans="1:15" s="110" customFormat="1" ht="24.95" customHeight="1" x14ac:dyDescent="0.2">
      <c r="A31" s="193" t="s">
        <v>167</v>
      </c>
      <c r="B31" s="199" t="s">
        <v>168</v>
      </c>
      <c r="C31" s="113">
        <v>5.2362323201925971</v>
      </c>
      <c r="D31" s="115">
        <v>348</v>
      </c>
      <c r="E31" s="114">
        <v>249</v>
      </c>
      <c r="F31" s="114">
        <v>307</v>
      </c>
      <c r="G31" s="114">
        <v>296</v>
      </c>
      <c r="H31" s="140">
        <v>324</v>
      </c>
      <c r="I31" s="115">
        <v>24</v>
      </c>
      <c r="J31" s="116">
        <v>7.4074074074074074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3.596148058982847</v>
      </c>
      <c r="D34" s="115">
        <v>239</v>
      </c>
      <c r="E34" s="114">
        <v>321</v>
      </c>
      <c r="F34" s="114">
        <v>433</v>
      </c>
      <c r="G34" s="114">
        <v>202</v>
      </c>
      <c r="H34" s="140">
        <v>195</v>
      </c>
      <c r="I34" s="115">
        <v>44</v>
      </c>
      <c r="J34" s="116">
        <v>22.564102564102566</v>
      </c>
    </row>
    <row r="35" spans="1:10" s="110" customFormat="1" ht="24.95" customHeight="1" x14ac:dyDescent="0.2">
      <c r="A35" s="292" t="s">
        <v>171</v>
      </c>
      <c r="B35" s="293" t="s">
        <v>172</v>
      </c>
      <c r="C35" s="113">
        <v>22.013241047246463</v>
      </c>
      <c r="D35" s="115">
        <v>1463</v>
      </c>
      <c r="E35" s="114">
        <v>1076</v>
      </c>
      <c r="F35" s="114">
        <v>2210</v>
      </c>
      <c r="G35" s="114">
        <v>1306</v>
      </c>
      <c r="H35" s="140">
        <v>1445</v>
      </c>
      <c r="I35" s="115">
        <v>18</v>
      </c>
      <c r="J35" s="116">
        <v>1.2456747404844291</v>
      </c>
    </row>
    <row r="36" spans="1:10" s="110" customFormat="1" ht="24.95" customHeight="1" x14ac:dyDescent="0.2">
      <c r="A36" s="294" t="s">
        <v>173</v>
      </c>
      <c r="B36" s="295" t="s">
        <v>174</v>
      </c>
      <c r="C36" s="125">
        <v>74.390610893770685</v>
      </c>
      <c r="D36" s="143">
        <v>4944</v>
      </c>
      <c r="E36" s="144">
        <v>4332</v>
      </c>
      <c r="F36" s="144">
        <v>4808</v>
      </c>
      <c r="G36" s="144">
        <v>3725</v>
      </c>
      <c r="H36" s="145">
        <v>4818</v>
      </c>
      <c r="I36" s="143">
        <v>126</v>
      </c>
      <c r="J36" s="146">
        <v>2.6151930261519301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6646</v>
      </c>
      <c r="F11" s="264">
        <v>5729</v>
      </c>
      <c r="G11" s="264">
        <v>7451</v>
      </c>
      <c r="H11" s="264">
        <v>5233</v>
      </c>
      <c r="I11" s="265">
        <v>6458</v>
      </c>
      <c r="J11" s="263">
        <v>188</v>
      </c>
      <c r="K11" s="266">
        <v>2.9111179931867452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21.321095395726754</v>
      </c>
      <c r="E13" s="115">
        <v>1417</v>
      </c>
      <c r="F13" s="114">
        <v>1510</v>
      </c>
      <c r="G13" s="114">
        <v>1728</v>
      </c>
      <c r="H13" s="114">
        <v>1203</v>
      </c>
      <c r="I13" s="140">
        <v>1416</v>
      </c>
      <c r="J13" s="115">
        <v>1</v>
      </c>
      <c r="K13" s="116">
        <v>7.0621468926553674E-2</v>
      </c>
    </row>
    <row r="14" spans="1:17" ht="15.95" customHeight="1" x14ac:dyDescent="0.2">
      <c r="A14" s="306" t="s">
        <v>230</v>
      </c>
      <c r="B14" s="307"/>
      <c r="C14" s="308"/>
      <c r="D14" s="113">
        <v>61.330123382485702</v>
      </c>
      <c r="E14" s="115">
        <v>4076</v>
      </c>
      <c r="F14" s="114">
        <v>3126</v>
      </c>
      <c r="G14" s="114">
        <v>4080</v>
      </c>
      <c r="H14" s="114">
        <v>3196</v>
      </c>
      <c r="I14" s="140">
        <v>4009</v>
      </c>
      <c r="J14" s="115">
        <v>67</v>
      </c>
      <c r="K14" s="116">
        <v>1.6712397106510353</v>
      </c>
    </row>
    <row r="15" spans="1:17" ht="15.95" customHeight="1" x14ac:dyDescent="0.2">
      <c r="A15" s="306" t="s">
        <v>231</v>
      </c>
      <c r="B15" s="307"/>
      <c r="C15" s="308"/>
      <c r="D15" s="113">
        <v>7.9897682816731868</v>
      </c>
      <c r="E15" s="115">
        <v>531</v>
      </c>
      <c r="F15" s="114">
        <v>479</v>
      </c>
      <c r="G15" s="114">
        <v>718</v>
      </c>
      <c r="H15" s="114">
        <v>417</v>
      </c>
      <c r="I15" s="140">
        <v>474</v>
      </c>
      <c r="J15" s="115">
        <v>57</v>
      </c>
      <c r="K15" s="116">
        <v>12.025316455696203</v>
      </c>
    </row>
    <row r="16" spans="1:17" ht="15.95" customHeight="1" x14ac:dyDescent="0.2">
      <c r="A16" s="306" t="s">
        <v>232</v>
      </c>
      <c r="B16" s="307"/>
      <c r="C16" s="308"/>
      <c r="D16" s="113">
        <v>9.0731266927475165</v>
      </c>
      <c r="E16" s="115">
        <v>603</v>
      </c>
      <c r="F16" s="114">
        <v>605</v>
      </c>
      <c r="G16" s="114">
        <v>908</v>
      </c>
      <c r="H16" s="114">
        <v>402</v>
      </c>
      <c r="I16" s="140">
        <v>546</v>
      </c>
      <c r="J16" s="115">
        <v>57</v>
      </c>
      <c r="K16" s="116">
        <v>10.43956043956044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3.295215167017755</v>
      </c>
      <c r="E18" s="115">
        <v>219</v>
      </c>
      <c r="F18" s="114">
        <v>240</v>
      </c>
      <c r="G18" s="114">
        <v>439</v>
      </c>
      <c r="H18" s="114">
        <v>197</v>
      </c>
      <c r="I18" s="140">
        <v>185</v>
      </c>
      <c r="J18" s="115">
        <v>34</v>
      </c>
      <c r="K18" s="116">
        <v>18.378378378378379</v>
      </c>
    </row>
    <row r="19" spans="1:11" ht="14.1" customHeight="1" x14ac:dyDescent="0.2">
      <c r="A19" s="306" t="s">
        <v>235</v>
      </c>
      <c r="B19" s="307" t="s">
        <v>236</v>
      </c>
      <c r="C19" s="308"/>
      <c r="D19" s="113">
        <v>2.4375564249172434</v>
      </c>
      <c r="E19" s="115">
        <v>162</v>
      </c>
      <c r="F19" s="114">
        <v>192</v>
      </c>
      <c r="G19" s="114">
        <v>386</v>
      </c>
      <c r="H19" s="114">
        <v>152</v>
      </c>
      <c r="I19" s="140">
        <v>147</v>
      </c>
      <c r="J19" s="115">
        <v>15</v>
      </c>
      <c r="K19" s="116">
        <v>10.204081632653061</v>
      </c>
    </row>
    <row r="20" spans="1:11" ht="14.1" customHeight="1" x14ac:dyDescent="0.2">
      <c r="A20" s="306">
        <v>12</v>
      </c>
      <c r="B20" s="307" t="s">
        <v>237</v>
      </c>
      <c r="C20" s="308"/>
      <c r="D20" s="113">
        <v>2.1968101113451701</v>
      </c>
      <c r="E20" s="115">
        <v>146</v>
      </c>
      <c r="F20" s="114">
        <v>185</v>
      </c>
      <c r="G20" s="114">
        <v>149</v>
      </c>
      <c r="H20" s="114">
        <v>99</v>
      </c>
      <c r="I20" s="140">
        <v>125</v>
      </c>
      <c r="J20" s="115">
        <v>21</v>
      </c>
      <c r="K20" s="116">
        <v>16.8</v>
      </c>
    </row>
    <row r="21" spans="1:11" ht="14.1" customHeight="1" x14ac:dyDescent="0.2">
      <c r="A21" s="306">
        <v>21</v>
      </c>
      <c r="B21" s="307" t="s">
        <v>238</v>
      </c>
      <c r="C21" s="308"/>
      <c r="D21" s="113">
        <v>0.19560637977730966</v>
      </c>
      <c r="E21" s="115">
        <v>13</v>
      </c>
      <c r="F21" s="114">
        <v>11</v>
      </c>
      <c r="G21" s="114">
        <v>15</v>
      </c>
      <c r="H21" s="114">
        <v>8</v>
      </c>
      <c r="I21" s="140">
        <v>46</v>
      </c>
      <c r="J21" s="115">
        <v>-33</v>
      </c>
      <c r="K21" s="116">
        <v>-71.739130434782609</v>
      </c>
    </row>
    <row r="22" spans="1:11" ht="14.1" customHeight="1" x14ac:dyDescent="0.2">
      <c r="A22" s="306">
        <v>22</v>
      </c>
      <c r="B22" s="307" t="s">
        <v>239</v>
      </c>
      <c r="C22" s="308"/>
      <c r="D22" s="113">
        <v>1.2789647908516402</v>
      </c>
      <c r="E22" s="115">
        <v>85</v>
      </c>
      <c r="F22" s="114">
        <v>46</v>
      </c>
      <c r="G22" s="114">
        <v>96</v>
      </c>
      <c r="H22" s="114">
        <v>78</v>
      </c>
      <c r="I22" s="140">
        <v>71</v>
      </c>
      <c r="J22" s="115">
        <v>14</v>
      </c>
      <c r="K22" s="116">
        <v>19.718309859154928</v>
      </c>
    </row>
    <row r="23" spans="1:11" ht="14.1" customHeight="1" x14ac:dyDescent="0.2">
      <c r="A23" s="306">
        <v>23</v>
      </c>
      <c r="B23" s="307" t="s">
        <v>240</v>
      </c>
      <c r="C23" s="308"/>
      <c r="D23" s="113">
        <v>0.37616611495636471</v>
      </c>
      <c r="E23" s="115">
        <v>25</v>
      </c>
      <c r="F23" s="114">
        <v>27</v>
      </c>
      <c r="G23" s="114">
        <v>32</v>
      </c>
      <c r="H23" s="114">
        <v>26</v>
      </c>
      <c r="I23" s="140">
        <v>19</v>
      </c>
      <c r="J23" s="115">
        <v>6</v>
      </c>
      <c r="K23" s="116">
        <v>31.578947368421051</v>
      </c>
    </row>
    <row r="24" spans="1:11" ht="14.1" customHeight="1" x14ac:dyDescent="0.2">
      <c r="A24" s="306">
        <v>24</v>
      </c>
      <c r="B24" s="307" t="s">
        <v>241</v>
      </c>
      <c r="C24" s="308"/>
      <c r="D24" s="113">
        <v>1.6250376166114957</v>
      </c>
      <c r="E24" s="115">
        <v>108</v>
      </c>
      <c r="F24" s="114">
        <v>63</v>
      </c>
      <c r="G24" s="114">
        <v>98</v>
      </c>
      <c r="H24" s="114">
        <v>166</v>
      </c>
      <c r="I24" s="140">
        <v>141</v>
      </c>
      <c r="J24" s="115">
        <v>-33</v>
      </c>
      <c r="K24" s="116">
        <v>-23.404255319148938</v>
      </c>
    </row>
    <row r="25" spans="1:11" ht="14.1" customHeight="1" x14ac:dyDescent="0.2">
      <c r="A25" s="306">
        <v>25</v>
      </c>
      <c r="B25" s="307" t="s">
        <v>242</v>
      </c>
      <c r="C25" s="308"/>
      <c r="D25" s="113">
        <v>3.6262413481793558</v>
      </c>
      <c r="E25" s="115">
        <v>241</v>
      </c>
      <c r="F25" s="114">
        <v>176</v>
      </c>
      <c r="G25" s="114">
        <v>202</v>
      </c>
      <c r="H25" s="114">
        <v>248</v>
      </c>
      <c r="I25" s="140">
        <v>283</v>
      </c>
      <c r="J25" s="115">
        <v>-42</v>
      </c>
      <c r="K25" s="116">
        <v>-14.840989399293287</v>
      </c>
    </row>
    <row r="26" spans="1:11" ht="14.1" customHeight="1" x14ac:dyDescent="0.2">
      <c r="A26" s="306">
        <v>26</v>
      </c>
      <c r="B26" s="307" t="s">
        <v>243</v>
      </c>
      <c r="C26" s="308"/>
      <c r="D26" s="113">
        <v>5.0255792958170327</v>
      </c>
      <c r="E26" s="115">
        <v>334</v>
      </c>
      <c r="F26" s="114">
        <v>420</v>
      </c>
      <c r="G26" s="114">
        <v>645</v>
      </c>
      <c r="H26" s="114">
        <v>136</v>
      </c>
      <c r="I26" s="140">
        <v>211</v>
      </c>
      <c r="J26" s="115">
        <v>123</v>
      </c>
      <c r="K26" s="116">
        <v>58.293838862559241</v>
      </c>
    </row>
    <row r="27" spans="1:11" ht="14.1" customHeight="1" x14ac:dyDescent="0.2">
      <c r="A27" s="306">
        <v>27</v>
      </c>
      <c r="B27" s="307" t="s">
        <v>244</v>
      </c>
      <c r="C27" s="308"/>
      <c r="D27" s="113">
        <v>1.0382184772795666</v>
      </c>
      <c r="E27" s="115">
        <v>69</v>
      </c>
      <c r="F27" s="114">
        <v>73</v>
      </c>
      <c r="G27" s="114">
        <v>135</v>
      </c>
      <c r="H27" s="114">
        <v>73</v>
      </c>
      <c r="I27" s="140">
        <v>86</v>
      </c>
      <c r="J27" s="115">
        <v>-17</v>
      </c>
      <c r="K27" s="116">
        <v>-19.767441860465116</v>
      </c>
    </row>
    <row r="28" spans="1:11" ht="14.1" customHeight="1" x14ac:dyDescent="0.2">
      <c r="A28" s="306">
        <v>28</v>
      </c>
      <c r="B28" s="307" t="s">
        <v>245</v>
      </c>
      <c r="C28" s="308"/>
      <c r="D28" s="113">
        <v>0.21065302437556424</v>
      </c>
      <c r="E28" s="115">
        <v>14</v>
      </c>
      <c r="F28" s="114">
        <v>16</v>
      </c>
      <c r="G28" s="114">
        <v>9</v>
      </c>
      <c r="H28" s="114">
        <v>9</v>
      </c>
      <c r="I28" s="140">
        <v>15</v>
      </c>
      <c r="J28" s="115">
        <v>-1</v>
      </c>
      <c r="K28" s="116">
        <v>-6.666666666666667</v>
      </c>
    </row>
    <row r="29" spans="1:11" ht="14.1" customHeight="1" x14ac:dyDescent="0.2">
      <c r="A29" s="306">
        <v>29</v>
      </c>
      <c r="B29" s="307" t="s">
        <v>246</v>
      </c>
      <c r="C29" s="308"/>
      <c r="D29" s="113">
        <v>3.9572675293409572</v>
      </c>
      <c r="E29" s="115">
        <v>263</v>
      </c>
      <c r="F29" s="114">
        <v>257</v>
      </c>
      <c r="G29" s="114">
        <v>297</v>
      </c>
      <c r="H29" s="114">
        <v>226</v>
      </c>
      <c r="I29" s="140">
        <v>257</v>
      </c>
      <c r="J29" s="115">
        <v>6</v>
      </c>
      <c r="K29" s="116">
        <v>2.3346303501945527</v>
      </c>
    </row>
    <row r="30" spans="1:11" ht="14.1" customHeight="1" x14ac:dyDescent="0.2">
      <c r="A30" s="306" t="s">
        <v>247</v>
      </c>
      <c r="B30" s="307" t="s">
        <v>248</v>
      </c>
      <c r="C30" s="308"/>
      <c r="D30" s="113">
        <v>0.97803189888654829</v>
      </c>
      <c r="E30" s="115">
        <v>65</v>
      </c>
      <c r="F30" s="114" t="s">
        <v>513</v>
      </c>
      <c r="G30" s="114">
        <v>84</v>
      </c>
      <c r="H30" s="114">
        <v>91</v>
      </c>
      <c r="I30" s="140">
        <v>71</v>
      </c>
      <c r="J30" s="115">
        <v>-6</v>
      </c>
      <c r="K30" s="116">
        <v>-8.4507042253521121</v>
      </c>
    </row>
    <row r="31" spans="1:11" ht="14.1" customHeight="1" x14ac:dyDescent="0.2">
      <c r="A31" s="306" t="s">
        <v>249</v>
      </c>
      <c r="B31" s="307" t="s">
        <v>250</v>
      </c>
      <c r="C31" s="308"/>
      <c r="D31" s="113">
        <v>2.9792356304544088</v>
      </c>
      <c r="E31" s="115">
        <v>198</v>
      </c>
      <c r="F31" s="114">
        <v>169</v>
      </c>
      <c r="G31" s="114">
        <v>213</v>
      </c>
      <c r="H31" s="114">
        <v>135</v>
      </c>
      <c r="I31" s="140">
        <v>186</v>
      </c>
      <c r="J31" s="115">
        <v>12</v>
      </c>
      <c r="K31" s="116">
        <v>6.4516129032258061</v>
      </c>
    </row>
    <row r="32" spans="1:11" ht="14.1" customHeight="1" x14ac:dyDescent="0.2">
      <c r="A32" s="306">
        <v>31</v>
      </c>
      <c r="B32" s="307" t="s">
        <v>251</v>
      </c>
      <c r="C32" s="308"/>
      <c r="D32" s="113">
        <v>0.7222389407162203</v>
      </c>
      <c r="E32" s="115">
        <v>48</v>
      </c>
      <c r="F32" s="114">
        <v>23</v>
      </c>
      <c r="G32" s="114">
        <v>32</v>
      </c>
      <c r="H32" s="114">
        <v>37</v>
      </c>
      <c r="I32" s="140">
        <v>39</v>
      </c>
      <c r="J32" s="115">
        <v>9</v>
      </c>
      <c r="K32" s="116">
        <v>23.076923076923077</v>
      </c>
    </row>
    <row r="33" spans="1:11" ht="14.1" customHeight="1" x14ac:dyDescent="0.2">
      <c r="A33" s="306">
        <v>32</v>
      </c>
      <c r="B33" s="307" t="s">
        <v>252</v>
      </c>
      <c r="C33" s="308"/>
      <c r="D33" s="113">
        <v>3.7165212157688834</v>
      </c>
      <c r="E33" s="115">
        <v>247</v>
      </c>
      <c r="F33" s="114">
        <v>225</v>
      </c>
      <c r="G33" s="114">
        <v>295</v>
      </c>
      <c r="H33" s="114">
        <v>243</v>
      </c>
      <c r="I33" s="140">
        <v>187</v>
      </c>
      <c r="J33" s="115">
        <v>60</v>
      </c>
      <c r="K33" s="116">
        <v>32.085561497326204</v>
      </c>
    </row>
    <row r="34" spans="1:11" ht="14.1" customHeight="1" x14ac:dyDescent="0.2">
      <c r="A34" s="306">
        <v>33</v>
      </c>
      <c r="B34" s="307" t="s">
        <v>253</v>
      </c>
      <c r="C34" s="308"/>
      <c r="D34" s="113">
        <v>2.0764369545591332</v>
      </c>
      <c r="E34" s="115">
        <v>138</v>
      </c>
      <c r="F34" s="114">
        <v>130</v>
      </c>
      <c r="G34" s="114">
        <v>176</v>
      </c>
      <c r="H34" s="114">
        <v>116</v>
      </c>
      <c r="I34" s="140">
        <v>139</v>
      </c>
      <c r="J34" s="115">
        <v>-1</v>
      </c>
      <c r="K34" s="116">
        <v>-0.71942446043165464</v>
      </c>
    </row>
    <row r="35" spans="1:11" ht="14.1" customHeight="1" x14ac:dyDescent="0.2">
      <c r="A35" s="306">
        <v>34</v>
      </c>
      <c r="B35" s="307" t="s">
        <v>254</v>
      </c>
      <c r="C35" s="308"/>
      <c r="D35" s="113">
        <v>3.2651218778212461</v>
      </c>
      <c r="E35" s="115">
        <v>217</v>
      </c>
      <c r="F35" s="114">
        <v>135</v>
      </c>
      <c r="G35" s="114">
        <v>173</v>
      </c>
      <c r="H35" s="114">
        <v>127</v>
      </c>
      <c r="I35" s="140">
        <v>258</v>
      </c>
      <c r="J35" s="115">
        <v>-41</v>
      </c>
      <c r="K35" s="116">
        <v>-15.891472868217054</v>
      </c>
    </row>
    <row r="36" spans="1:11" ht="14.1" customHeight="1" x14ac:dyDescent="0.2">
      <c r="A36" s="306">
        <v>41</v>
      </c>
      <c r="B36" s="307" t="s">
        <v>255</v>
      </c>
      <c r="C36" s="308"/>
      <c r="D36" s="113">
        <v>0.30093289196509176</v>
      </c>
      <c r="E36" s="115">
        <v>20</v>
      </c>
      <c r="F36" s="114">
        <v>22</v>
      </c>
      <c r="G36" s="114">
        <v>18</v>
      </c>
      <c r="H36" s="114">
        <v>17</v>
      </c>
      <c r="I36" s="140">
        <v>13</v>
      </c>
      <c r="J36" s="115">
        <v>7</v>
      </c>
      <c r="K36" s="116">
        <v>53.846153846153847</v>
      </c>
    </row>
    <row r="37" spans="1:11" ht="14.1" customHeight="1" x14ac:dyDescent="0.2">
      <c r="A37" s="306">
        <v>42</v>
      </c>
      <c r="B37" s="307" t="s">
        <v>256</v>
      </c>
      <c r="C37" s="308"/>
      <c r="D37" s="113">
        <v>0.18055973517905508</v>
      </c>
      <c r="E37" s="115">
        <v>12</v>
      </c>
      <c r="F37" s="114">
        <v>7</v>
      </c>
      <c r="G37" s="114">
        <v>9</v>
      </c>
      <c r="H37" s="114">
        <v>3</v>
      </c>
      <c r="I37" s="140" t="s">
        <v>513</v>
      </c>
      <c r="J37" s="115" t="s">
        <v>513</v>
      </c>
      <c r="K37" s="116" t="s">
        <v>513</v>
      </c>
    </row>
    <row r="38" spans="1:11" ht="14.1" customHeight="1" x14ac:dyDescent="0.2">
      <c r="A38" s="306">
        <v>43</v>
      </c>
      <c r="B38" s="307" t="s">
        <v>257</v>
      </c>
      <c r="C38" s="308"/>
      <c r="D38" s="113">
        <v>0.82756545290400241</v>
      </c>
      <c r="E38" s="115">
        <v>55</v>
      </c>
      <c r="F38" s="114">
        <v>51</v>
      </c>
      <c r="G38" s="114">
        <v>70</v>
      </c>
      <c r="H38" s="114">
        <v>49</v>
      </c>
      <c r="I38" s="140">
        <v>47</v>
      </c>
      <c r="J38" s="115">
        <v>8</v>
      </c>
      <c r="K38" s="116">
        <v>17.021276595744681</v>
      </c>
    </row>
    <row r="39" spans="1:11" ht="14.1" customHeight="1" x14ac:dyDescent="0.2">
      <c r="A39" s="306">
        <v>51</v>
      </c>
      <c r="B39" s="307" t="s">
        <v>258</v>
      </c>
      <c r="C39" s="308"/>
      <c r="D39" s="113">
        <v>4.3785735780920856</v>
      </c>
      <c r="E39" s="115">
        <v>291</v>
      </c>
      <c r="F39" s="114">
        <v>362</v>
      </c>
      <c r="G39" s="114">
        <v>343</v>
      </c>
      <c r="H39" s="114">
        <v>270</v>
      </c>
      <c r="I39" s="140">
        <v>402</v>
      </c>
      <c r="J39" s="115">
        <v>-111</v>
      </c>
      <c r="K39" s="116">
        <v>-27.611940298507463</v>
      </c>
    </row>
    <row r="40" spans="1:11" ht="14.1" customHeight="1" x14ac:dyDescent="0.2">
      <c r="A40" s="306" t="s">
        <v>259</v>
      </c>
      <c r="B40" s="307" t="s">
        <v>260</v>
      </c>
      <c r="C40" s="308"/>
      <c r="D40" s="113">
        <v>3.7616611495636474</v>
      </c>
      <c r="E40" s="115">
        <v>250</v>
      </c>
      <c r="F40" s="114">
        <v>285</v>
      </c>
      <c r="G40" s="114">
        <v>309</v>
      </c>
      <c r="H40" s="114">
        <v>235</v>
      </c>
      <c r="I40" s="140">
        <v>308</v>
      </c>
      <c r="J40" s="115">
        <v>-58</v>
      </c>
      <c r="K40" s="116">
        <v>-18.831168831168831</v>
      </c>
    </row>
    <row r="41" spans="1:11" ht="14.1" customHeight="1" x14ac:dyDescent="0.2">
      <c r="A41" s="306"/>
      <c r="B41" s="307" t="s">
        <v>261</v>
      </c>
      <c r="C41" s="308"/>
      <c r="D41" s="113">
        <v>2.7986758952753537</v>
      </c>
      <c r="E41" s="115">
        <v>186</v>
      </c>
      <c r="F41" s="114">
        <v>214</v>
      </c>
      <c r="G41" s="114">
        <v>244</v>
      </c>
      <c r="H41" s="114">
        <v>192</v>
      </c>
      <c r="I41" s="140">
        <v>227</v>
      </c>
      <c r="J41" s="115">
        <v>-41</v>
      </c>
      <c r="K41" s="116">
        <v>-18.061674008810574</v>
      </c>
    </row>
    <row r="42" spans="1:11" ht="14.1" customHeight="1" x14ac:dyDescent="0.2">
      <c r="A42" s="306">
        <v>52</v>
      </c>
      <c r="B42" s="307" t="s">
        <v>262</v>
      </c>
      <c r="C42" s="308"/>
      <c r="D42" s="113">
        <v>4.3334336442973216</v>
      </c>
      <c r="E42" s="115">
        <v>288</v>
      </c>
      <c r="F42" s="114">
        <v>231</v>
      </c>
      <c r="G42" s="114">
        <v>291</v>
      </c>
      <c r="H42" s="114">
        <v>282</v>
      </c>
      <c r="I42" s="140">
        <v>360</v>
      </c>
      <c r="J42" s="115">
        <v>-72</v>
      </c>
      <c r="K42" s="116">
        <v>-20</v>
      </c>
    </row>
    <row r="43" spans="1:11" ht="14.1" customHeight="1" x14ac:dyDescent="0.2">
      <c r="A43" s="306" t="s">
        <v>263</v>
      </c>
      <c r="B43" s="307" t="s">
        <v>264</v>
      </c>
      <c r="C43" s="308"/>
      <c r="D43" s="113">
        <v>3.9422208847427025</v>
      </c>
      <c r="E43" s="115">
        <v>262</v>
      </c>
      <c r="F43" s="114">
        <v>212</v>
      </c>
      <c r="G43" s="114">
        <v>266</v>
      </c>
      <c r="H43" s="114">
        <v>261</v>
      </c>
      <c r="I43" s="140">
        <v>337</v>
      </c>
      <c r="J43" s="115">
        <v>-75</v>
      </c>
      <c r="K43" s="116">
        <v>-22.255192878338278</v>
      </c>
    </row>
    <row r="44" spans="1:11" ht="14.1" customHeight="1" x14ac:dyDescent="0.2">
      <c r="A44" s="306">
        <v>53</v>
      </c>
      <c r="B44" s="307" t="s">
        <v>265</v>
      </c>
      <c r="C44" s="308"/>
      <c r="D44" s="113">
        <v>1.1585916340656033</v>
      </c>
      <c r="E44" s="115">
        <v>77</v>
      </c>
      <c r="F44" s="114">
        <v>34</v>
      </c>
      <c r="G44" s="114">
        <v>32</v>
      </c>
      <c r="H44" s="114">
        <v>27</v>
      </c>
      <c r="I44" s="140">
        <v>40</v>
      </c>
      <c r="J44" s="115">
        <v>37</v>
      </c>
      <c r="K44" s="116">
        <v>92.5</v>
      </c>
    </row>
    <row r="45" spans="1:11" ht="14.1" customHeight="1" x14ac:dyDescent="0.2">
      <c r="A45" s="306" t="s">
        <v>266</v>
      </c>
      <c r="B45" s="307" t="s">
        <v>267</v>
      </c>
      <c r="C45" s="308"/>
      <c r="D45" s="113">
        <v>1.1435449894673488</v>
      </c>
      <c r="E45" s="115">
        <v>76</v>
      </c>
      <c r="F45" s="114">
        <v>33</v>
      </c>
      <c r="G45" s="114">
        <v>31</v>
      </c>
      <c r="H45" s="114">
        <v>27</v>
      </c>
      <c r="I45" s="140">
        <v>38</v>
      </c>
      <c r="J45" s="115">
        <v>38</v>
      </c>
      <c r="K45" s="116">
        <v>100</v>
      </c>
    </row>
    <row r="46" spans="1:11" ht="14.1" customHeight="1" x14ac:dyDescent="0.2">
      <c r="A46" s="306">
        <v>54</v>
      </c>
      <c r="B46" s="307" t="s">
        <v>268</v>
      </c>
      <c r="C46" s="308"/>
      <c r="D46" s="113">
        <v>4.6343665362624131</v>
      </c>
      <c r="E46" s="115">
        <v>308</v>
      </c>
      <c r="F46" s="114">
        <v>334</v>
      </c>
      <c r="G46" s="114">
        <v>313</v>
      </c>
      <c r="H46" s="114">
        <v>277</v>
      </c>
      <c r="I46" s="140">
        <v>308</v>
      </c>
      <c r="J46" s="115">
        <v>0</v>
      </c>
      <c r="K46" s="116">
        <v>0</v>
      </c>
    </row>
    <row r="47" spans="1:11" ht="14.1" customHeight="1" x14ac:dyDescent="0.2">
      <c r="A47" s="306">
        <v>61</v>
      </c>
      <c r="B47" s="307" t="s">
        <v>269</v>
      </c>
      <c r="C47" s="308"/>
      <c r="D47" s="113">
        <v>2.1215768883538972</v>
      </c>
      <c r="E47" s="115">
        <v>141</v>
      </c>
      <c r="F47" s="114">
        <v>107</v>
      </c>
      <c r="G47" s="114">
        <v>117</v>
      </c>
      <c r="H47" s="114">
        <v>105</v>
      </c>
      <c r="I47" s="140">
        <v>129</v>
      </c>
      <c r="J47" s="115">
        <v>12</v>
      </c>
      <c r="K47" s="116">
        <v>9.3023255813953494</v>
      </c>
    </row>
    <row r="48" spans="1:11" ht="14.1" customHeight="1" x14ac:dyDescent="0.2">
      <c r="A48" s="306">
        <v>62</v>
      </c>
      <c r="B48" s="307" t="s">
        <v>270</v>
      </c>
      <c r="C48" s="308"/>
      <c r="D48" s="113">
        <v>10.321998194402648</v>
      </c>
      <c r="E48" s="115">
        <v>686</v>
      </c>
      <c r="F48" s="114">
        <v>459</v>
      </c>
      <c r="G48" s="114">
        <v>603</v>
      </c>
      <c r="H48" s="114">
        <v>421</v>
      </c>
      <c r="I48" s="140">
        <v>446</v>
      </c>
      <c r="J48" s="115">
        <v>240</v>
      </c>
      <c r="K48" s="116">
        <v>53.811659192825111</v>
      </c>
    </row>
    <row r="49" spans="1:11" ht="14.1" customHeight="1" x14ac:dyDescent="0.2">
      <c r="A49" s="306">
        <v>63</v>
      </c>
      <c r="B49" s="307" t="s">
        <v>271</v>
      </c>
      <c r="C49" s="308"/>
      <c r="D49" s="113">
        <v>4.0625940415287394</v>
      </c>
      <c r="E49" s="115">
        <v>270</v>
      </c>
      <c r="F49" s="114">
        <v>277</v>
      </c>
      <c r="G49" s="114">
        <v>298</v>
      </c>
      <c r="H49" s="114">
        <v>205</v>
      </c>
      <c r="I49" s="140">
        <v>257</v>
      </c>
      <c r="J49" s="115">
        <v>13</v>
      </c>
      <c r="K49" s="116">
        <v>5.0583657587548636</v>
      </c>
    </row>
    <row r="50" spans="1:11" ht="14.1" customHeight="1" x14ac:dyDescent="0.2">
      <c r="A50" s="306" t="s">
        <v>272</v>
      </c>
      <c r="B50" s="307" t="s">
        <v>273</v>
      </c>
      <c r="C50" s="308"/>
      <c r="D50" s="113">
        <v>0.70719229611796575</v>
      </c>
      <c r="E50" s="115">
        <v>47</v>
      </c>
      <c r="F50" s="114">
        <v>44</v>
      </c>
      <c r="G50" s="114">
        <v>53</v>
      </c>
      <c r="H50" s="114">
        <v>32</v>
      </c>
      <c r="I50" s="140">
        <v>37</v>
      </c>
      <c r="J50" s="115">
        <v>10</v>
      </c>
      <c r="K50" s="116">
        <v>27.027027027027028</v>
      </c>
    </row>
    <row r="51" spans="1:11" ht="14.1" customHeight="1" x14ac:dyDescent="0.2">
      <c r="A51" s="306" t="s">
        <v>274</v>
      </c>
      <c r="B51" s="307" t="s">
        <v>275</v>
      </c>
      <c r="C51" s="308"/>
      <c r="D51" s="113">
        <v>2.9792356304544088</v>
      </c>
      <c r="E51" s="115">
        <v>198</v>
      </c>
      <c r="F51" s="114">
        <v>215</v>
      </c>
      <c r="G51" s="114">
        <v>210</v>
      </c>
      <c r="H51" s="114">
        <v>152</v>
      </c>
      <c r="I51" s="140">
        <v>202</v>
      </c>
      <c r="J51" s="115">
        <v>-4</v>
      </c>
      <c r="K51" s="116">
        <v>-1.9801980198019802</v>
      </c>
    </row>
    <row r="52" spans="1:11" ht="14.1" customHeight="1" x14ac:dyDescent="0.2">
      <c r="A52" s="306">
        <v>71</v>
      </c>
      <c r="B52" s="307" t="s">
        <v>276</v>
      </c>
      <c r="C52" s="308"/>
      <c r="D52" s="113">
        <v>9.0279867589527534</v>
      </c>
      <c r="E52" s="115">
        <v>600</v>
      </c>
      <c r="F52" s="114">
        <v>466</v>
      </c>
      <c r="G52" s="114">
        <v>603</v>
      </c>
      <c r="H52" s="114">
        <v>395</v>
      </c>
      <c r="I52" s="140">
        <v>555</v>
      </c>
      <c r="J52" s="115">
        <v>45</v>
      </c>
      <c r="K52" s="116">
        <v>8.1081081081081088</v>
      </c>
    </row>
    <row r="53" spans="1:11" ht="14.1" customHeight="1" x14ac:dyDescent="0.2">
      <c r="A53" s="306" t="s">
        <v>277</v>
      </c>
      <c r="B53" s="307" t="s">
        <v>278</v>
      </c>
      <c r="C53" s="308"/>
      <c r="D53" s="113">
        <v>3.6412879927776105</v>
      </c>
      <c r="E53" s="115">
        <v>242</v>
      </c>
      <c r="F53" s="114">
        <v>160</v>
      </c>
      <c r="G53" s="114">
        <v>215</v>
      </c>
      <c r="H53" s="114">
        <v>115</v>
      </c>
      <c r="I53" s="140">
        <v>177</v>
      </c>
      <c r="J53" s="115">
        <v>65</v>
      </c>
      <c r="K53" s="116">
        <v>36.72316384180791</v>
      </c>
    </row>
    <row r="54" spans="1:11" ht="14.1" customHeight="1" x14ac:dyDescent="0.2">
      <c r="A54" s="306" t="s">
        <v>279</v>
      </c>
      <c r="B54" s="307" t="s">
        <v>280</v>
      </c>
      <c r="C54" s="308"/>
      <c r="D54" s="113">
        <v>4.7848329822449598</v>
      </c>
      <c r="E54" s="115">
        <v>318</v>
      </c>
      <c r="F54" s="114">
        <v>272</v>
      </c>
      <c r="G54" s="114">
        <v>345</v>
      </c>
      <c r="H54" s="114">
        <v>246</v>
      </c>
      <c r="I54" s="140">
        <v>344</v>
      </c>
      <c r="J54" s="115">
        <v>-26</v>
      </c>
      <c r="K54" s="116">
        <v>-7.558139534883721</v>
      </c>
    </row>
    <row r="55" spans="1:11" ht="14.1" customHeight="1" x14ac:dyDescent="0.2">
      <c r="A55" s="306">
        <v>72</v>
      </c>
      <c r="B55" s="307" t="s">
        <v>281</v>
      </c>
      <c r="C55" s="308"/>
      <c r="D55" s="113">
        <v>2.4526030695154981</v>
      </c>
      <c r="E55" s="115">
        <v>163</v>
      </c>
      <c r="F55" s="114">
        <v>212</v>
      </c>
      <c r="G55" s="114">
        <v>128</v>
      </c>
      <c r="H55" s="114">
        <v>107</v>
      </c>
      <c r="I55" s="140">
        <v>139</v>
      </c>
      <c r="J55" s="115">
        <v>24</v>
      </c>
      <c r="K55" s="116">
        <v>17.266187050359711</v>
      </c>
    </row>
    <row r="56" spans="1:11" ht="14.1" customHeight="1" x14ac:dyDescent="0.2">
      <c r="A56" s="306" t="s">
        <v>282</v>
      </c>
      <c r="B56" s="307" t="s">
        <v>283</v>
      </c>
      <c r="C56" s="308"/>
      <c r="D56" s="113">
        <v>1.0683117664760757</v>
      </c>
      <c r="E56" s="115">
        <v>71</v>
      </c>
      <c r="F56" s="114">
        <v>167</v>
      </c>
      <c r="G56" s="114">
        <v>40</v>
      </c>
      <c r="H56" s="114">
        <v>44</v>
      </c>
      <c r="I56" s="140">
        <v>47</v>
      </c>
      <c r="J56" s="115">
        <v>24</v>
      </c>
      <c r="K56" s="116">
        <v>51.063829787234042</v>
      </c>
    </row>
    <row r="57" spans="1:11" ht="14.1" customHeight="1" x14ac:dyDescent="0.2">
      <c r="A57" s="306" t="s">
        <v>284</v>
      </c>
      <c r="B57" s="307" t="s">
        <v>285</v>
      </c>
      <c r="C57" s="308"/>
      <c r="D57" s="113">
        <v>0.75233222991272941</v>
      </c>
      <c r="E57" s="115">
        <v>50</v>
      </c>
      <c r="F57" s="114">
        <v>30</v>
      </c>
      <c r="G57" s="114">
        <v>52</v>
      </c>
      <c r="H57" s="114">
        <v>40</v>
      </c>
      <c r="I57" s="140">
        <v>51</v>
      </c>
      <c r="J57" s="115">
        <v>-1</v>
      </c>
      <c r="K57" s="116">
        <v>-1.9607843137254901</v>
      </c>
    </row>
    <row r="58" spans="1:11" ht="14.1" customHeight="1" x14ac:dyDescent="0.2">
      <c r="A58" s="306">
        <v>73</v>
      </c>
      <c r="B58" s="307" t="s">
        <v>286</v>
      </c>
      <c r="C58" s="308"/>
      <c r="D58" s="113">
        <v>2.0012037315678604</v>
      </c>
      <c r="E58" s="115">
        <v>133</v>
      </c>
      <c r="F58" s="114">
        <v>69</v>
      </c>
      <c r="G58" s="114">
        <v>119</v>
      </c>
      <c r="H58" s="114">
        <v>85</v>
      </c>
      <c r="I58" s="140">
        <v>111</v>
      </c>
      <c r="J58" s="115">
        <v>22</v>
      </c>
      <c r="K58" s="116">
        <v>19.81981981981982</v>
      </c>
    </row>
    <row r="59" spans="1:11" ht="14.1" customHeight="1" x14ac:dyDescent="0.2">
      <c r="A59" s="306" t="s">
        <v>287</v>
      </c>
      <c r="B59" s="307" t="s">
        <v>288</v>
      </c>
      <c r="C59" s="308"/>
      <c r="D59" s="113">
        <v>1.6551309058080048</v>
      </c>
      <c r="E59" s="115">
        <v>110</v>
      </c>
      <c r="F59" s="114">
        <v>55</v>
      </c>
      <c r="G59" s="114">
        <v>89</v>
      </c>
      <c r="H59" s="114">
        <v>61</v>
      </c>
      <c r="I59" s="140">
        <v>85</v>
      </c>
      <c r="J59" s="115">
        <v>25</v>
      </c>
      <c r="K59" s="116">
        <v>29.411764705882351</v>
      </c>
    </row>
    <row r="60" spans="1:11" ht="14.1" customHeight="1" x14ac:dyDescent="0.2">
      <c r="A60" s="306">
        <v>81</v>
      </c>
      <c r="B60" s="307" t="s">
        <v>289</v>
      </c>
      <c r="C60" s="308"/>
      <c r="D60" s="113">
        <v>9.0279867589527534</v>
      </c>
      <c r="E60" s="115">
        <v>600</v>
      </c>
      <c r="F60" s="114">
        <v>415</v>
      </c>
      <c r="G60" s="114">
        <v>586</v>
      </c>
      <c r="H60" s="114">
        <v>479</v>
      </c>
      <c r="I60" s="140">
        <v>558</v>
      </c>
      <c r="J60" s="115">
        <v>42</v>
      </c>
      <c r="K60" s="116">
        <v>7.5268817204301079</v>
      </c>
    </row>
    <row r="61" spans="1:11" ht="14.1" customHeight="1" x14ac:dyDescent="0.2">
      <c r="A61" s="306" t="s">
        <v>290</v>
      </c>
      <c r="B61" s="307" t="s">
        <v>291</v>
      </c>
      <c r="C61" s="308"/>
      <c r="D61" s="113">
        <v>2.5729762263015346</v>
      </c>
      <c r="E61" s="115">
        <v>171</v>
      </c>
      <c r="F61" s="114">
        <v>130</v>
      </c>
      <c r="G61" s="114">
        <v>189</v>
      </c>
      <c r="H61" s="114">
        <v>187</v>
      </c>
      <c r="I61" s="140">
        <v>163</v>
      </c>
      <c r="J61" s="115">
        <v>8</v>
      </c>
      <c r="K61" s="116">
        <v>4.9079754601226995</v>
      </c>
    </row>
    <row r="62" spans="1:11" ht="14.1" customHeight="1" x14ac:dyDescent="0.2">
      <c r="A62" s="306" t="s">
        <v>292</v>
      </c>
      <c r="B62" s="307" t="s">
        <v>293</v>
      </c>
      <c r="C62" s="308"/>
      <c r="D62" s="113">
        <v>3.2500752332229914</v>
      </c>
      <c r="E62" s="115">
        <v>216</v>
      </c>
      <c r="F62" s="114">
        <v>163</v>
      </c>
      <c r="G62" s="114">
        <v>249</v>
      </c>
      <c r="H62" s="114">
        <v>166</v>
      </c>
      <c r="I62" s="140">
        <v>207</v>
      </c>
      <c r="J62" s="115">
        <v>9</v>
      </c>
      <c r="K62" s="116">
        <v>4.3478260869565215</v>
      </c>
    </row>
    <row r="63" spans="1:11" ht="14.1" customHeight="1" x14ac:dyDescent="0.2">
      <c r="A63" s="306"/>
      <c r="B63" s="307" t="s">
        <v>294</v>
      </c>
      <c r="C63" s="308"/>
      <c r="D63" s="113">
        <v>2.9040024074631359</v>
      </c>
      <c r="E63" s="115">
        <v>193</v>
      </c>
      <c r="F63" s="114">
        <v>139</v>
      </c>
      <c r="G63" s="114">
        <v>228</v>
      </c>
      <c r="H63" s="114">
        <v>149</v>
      </c>
      <c r="I63" s="140">
        <v>191</v>
      </c>
      <c r="J63" s="115">
        <v>2</v>
      </c>
      <c r="K63" s="116">
        <v>1.0471204188481675</v>
      </c>
    </row>
    <row r="64" spans="1:11" ht="14.1" customHeight="1" x14ac:dyDescent="0.2">
      <c r="A64" s="306" t="s">
        <v>295</v>
      </c>
      <c r="B64" s="307" t="s">
        <v>296</v>
      </c>
      <c r="C64" s="308"/>
      <c r="D64" s="113">
        <v>1.2037315678603671</v>
      </c>
      <c r="E64" s="115">
        <v>80</v>
      </c>
      <c r="F64" s="114">
        <v>44</v>
      </c>
      <c r="G64" s="114">
        <v>56</v>
      </c>
      <c r="H64" s="114">
        <v>50</v>
      </c>
      <c r="I64" s="140">
        <v>76</v>
      </c>
      <c r="J64" s="115">
        <v>4</v>
      </c>
      <c r="K64" s="116">
        <v>5.2631578947368425</v>
      </c>
    </row>
    <row r="65" spans="1:11" ht="14.1" customHeight="1" x14ac:dyDescent="0.2">
      <c r="A65" s="306" t="s">
        <v>297</v>
      </c>
      <c r="B65" s="307" t="s">
        <v>298</v>
      </c>
      <c r="C65" s="308"/>
      <c r="D65" s="113">
        <v>1.0683117664760757</v>
      </c>
      <c r="E65" s="115">
        <v>71</v>
      </c>
      <c r="F65" s="114">
        <v>38</v>
      </c>
      <c r="G65" s="114">
        <v>32</v>
      </c>
      <c r="H65" s="114">
        <v>40</v>
      </c>
      <c r="I65" s="140">
        <v>49</v>
      </c>
      <c r="J65" s="115">
        <v>22</v>
      </c>
      <c r="K65" s="116">
        <v>44.897959183673471</v>
      </c>
    </row>
    <row r="66" spans="1:11" ht="14.1" customHeight="1" x14ac:dyDescent="0.2">
      <c r="A66" s="306">
        <v>82</v>
      </c>
      <c r="B66" s="307" t="s">
        <v>299</v>
      </c>
      <c r="C66" s="308"/>
      <c r="D66" s="113">
        <v>3.295215167017755</v>
      </c>
      <c r="E66" s="115">
        <v>219</v>
      </c>
      <c r="F66" s="114">
        <v>219</v>
      </c>
      <c r="G66" s="114">
        <v>238</v>
      </c>
      <c r="H66" s="114">
        <v>238</v>
      </c>
      <c r="I66" s="140">
        <v>295</v>
      </c>
      <c r="J66" s="115">
        <v>-76</v>
      </c>
      <c r="K66" s="116">
        <v>-25.762711864406779</v>
      </c>
    </row>
    <row r="67" spans="1:11" ht="14.1" customHeight="1" x14ac:dyDescent="0.2">
      <c r="A67" s="306" t="s">
        <v>300</v>
      </c>
      <c r="B67" s="307" t="s">
        <v>301</v>
      </c>
      <c r="C67" s="308"/>
      <c r="D67" s="113">
        <v>1.9861570869696057</v>
      </c>
      <c r="E67" s="115">
        <v>132</v>
      </c>
      <c r="F67" s="114">
        <v>154</v>
      </c>
      <c r="G67" s="114">
        <v>124</v>
      </c>
      <c r="H67" s="114">
        <v>130</v>
      </c>
      <c r="I67" s="140">
        <v>164</v>
      </c>
      <c r="J67" s="115">
        <v>-32</v>
      </c>
      <c r="K67" s="116">
        <v>-19.512195121951219</v>
      </c>
    </row>
    <row r="68" spans="1:11" ht="14.1" customHeight="1" x14ac:dyDescent="0.2">
      <c r="A68" s="306" t="s">
        <v>302</v>
      </c>
      <c r="B68" s="307" t="s">
        <v>303</v>
      </c>
      <c r="C68" s="308"/>
      <c r="D68" s="113">
        <v>0.91784532049352996</v>
      </c>
      <c r="E68" s="115">
        <v>61</v>
      </c>
      <c r="F68" s="114">
        <v>48</v>
      </c>
      <c r="G68" s="114">
        <v>76</v>
      </c>
      <c r="H68" s="114">
        <v>85</v>
      </c>
      <c r="I68" s="140">
        <v>99</v>
      </c>
      <c r="J68" s="115">
        <v>-38</v>
      </c>
      <c r="K68" s="116">
        <v>-38.383838383838381</v>
      </c>
    </row>
    <row r="69" spans="1:11" ht="14.1" customHeight="1" x14ac:dyDescent="0.2">
      <c r="A69" s="306">
        <v>83</v>
      </c>
      <c r="B69" s="307" t="s">
        <v>304</v>
      </c>
      <c r="C69" s="308"/>
      <c r="D69" s="113">
        <v>5.1760457417995784</v>
      </c>
      <c r="E69" s="115">
        <v>344</v>
      </c>
      <c r="F69" s="114">
        <v>265</v>
      </c>
      <c r="G69" s="114">
        <v>569</v>
      </c>
      <c r="H69" s="114">
        <v>293</v>
      </c>
      <c r="I69" s="140">
        <v>456</v>
      </c>
      <c r="J69" s="115">
        <v>-112</v>
      </c>
      <c r="K69" s="116">
        <v>-24.561403508771932</v>
      </c>
    </row>
    <row r="70" spans="1:11" ht="14.1" customHeight="1" x14ac:dyDescent="0.2">
      <c r="A70" s="306" t="s">
        <v>305</v>
      </c>
      <c r="B70" s="307" t="s">
        <v>306</v>
      </c>
      <c r="C70" s="308"/>
      <c r="D70" s="113">
        <v>4.498946734878122</v>
      </c>
      <c r="E70" s="115">
        <v>299</v>
      </c>
      <c r="F70" s="114">
        <v>217</v>
      </c>
      <c r="G70" s="114">
        <v>513</v>
      </c>
      <c r="H70" s="114">
        <v>225</v>
      </c>
      <c r="I70" s="140">
        <v>401</v>
      </c>
      <c r="J70" s="115">
        <v>-102</v>
      </c>
      <c r="K70" s="116">
        <v>-25.436408977556109</v>
      </c>
    </row>
    <row r="71" spans="1:11" ht="14.1" customHeight="1" x14ac:dyDescent="0.2">
      <c r="A71" s="306"/>
      <c r="B71" s="307" t="s">
        <v>307</v>
      </c>
      <c r="C71" s="308"/>
      <c r="D71" s="113">
        <v>3.1447487210352092</v>
      </c>
      <c r="E71" s="115">
        <v>209</v>
      </c>
      <c r="F71" s="114">
        <v>155</v>
      </c>
      <c r="G71" s="114">
        <v>371</v>
      </c>
      <c r="H71" s="114">
        <v>145</v>
      </c>
      <c r="I71" s="140">
        <v>303</v>
      </c>
      <c r="J71" s="115">
        <v>-94</v>
      </c>
      <c r="K71" s="116">
        <v>-31.023102310231025</v>
      </c>
    </row>
    <row r="72" spans="1:11" ht="14.1" customHeight="1" x14ac:dyDescent="0.2">
      <c r="A72" s="306">
        <v>84</v>
      </c>
      <c r="B72" s="307" t="s">
        <v>308</v>
      </c>
      <c r="C72" s="308"/>
      <c r="D72" s="113">
        <v>1.9711104423713512</v>
      </c>
      <c r="E72" s="115">
        <v>131</v>
      </c>
      <c r="F72" s="114">
        <v>68</v>
      </c>
      <c r="G72" s="114">
        <v>196</v>
      </c>
      <c r="H72" s="114">
        <v>84</v>
      </c>
      <c r="I72" s="140">
        <v>143</v>
      </c>
      <c r="J72" s="115">
        <v>-12</v>
      </c>
      <c r="K72" s="116">
        <v>-8.3916083916083917</v>
      </c>
    </row>
    <row r="73" spans="1:11" ht="14.1" customHeight="1" x14ac:dyDescent="0.2">
      <c r="A73" s="306" t="s">
        <v>309</v>
      </c>
      <c r="B73" s="307" t="s">
        <v>310</v>
      </c>
      <c r="C73" s="308"/>
      <c r="D73" s="113">
        <v>1.1284983448690942</v>
      </c>
      <c r="E73" s="115">
        <v>75</v>
      </c>
      <c r="F73" s="114">
        <v>32</v>
      </c>
      <c r="G73" s="114">
        <v>119</v>
      </c>
      <c r="H73" s="114">
        <v>44</v>
      </c>
      <c r="I73" s="140">
        <v>87</v>
      </c>
      <c r="J73" s="115">
        <v>-12</v>
      </c>
      <c r="K73" s="116">
        <v>-13.793103448275861</v>
      </c>
    </row>
    <row r="74" spans="1:11" ht="14.1" customHeight="1" x14ac:dyDescent="0.2">
      <c r="A74" s="306" t="s">
        <v>311</v>
      </c>
      <c r="B74" s="307" t="s">
        <v>312</v>
      </c>
      <c r="C74" s="308"/>
      <c r="D74" s="113">
        <v>0.25579295817032804</v>
      </c>
      <c r="E74" s="115">
        <v>17</v>
      </c>
      <c r="F74" s="114">
        <v>7</v>
      </c>
      <c r="G74" s="114">
        <v>29</v>
      </c>
      <c r="H74" s="114">
        <v>7</v>
      </c>
      <c r="I74" s="140">
        <v>12</v>
      </c>
      <c r="J74" s="115">
        <v>5</v>
      </c>
      <c r="K74" s="116">
        <v>41.666666666666664</v>
      </c>
    </row>
    <row r="75" spans="1:11" ht="14.1" customHeight="1" x14ac:dyDescent="0.2">
      <c r="A75" s="306" t="s">
        <v>313</v>
      </c>
      <c r="B75" s="307" t="s">
        <v>314</v>
      </c>
      <c r="C75" s="308"/>
      <c r="D75" s="113">
        <v>7.5233222991272941E-2</v>
      </c>
      <c r="E75" s="115">
        <v>5</v>
      </c>
      <c r="F75" s="114" t="s">
        <v>513</v>
      </c>
      <c r="G75" s="114">
        <v>7</v>
      </c>
      <c r="H75" s="114">
        <v>6</v>
      </c>
      <c r="I75" s="140">
        <v>7</v>
      </c>
      <c r="J75" s="115">
        <v>-2</v>
      </c>
      <c r="K75" s="116">
        <v>-28.571428571428573</v>
      </c>
    </row>
    <row r="76" spans="1:11" ht="14.1" customHeight="1" x14ac:dyDescent="0.2">
      <c r="A76" s="306">
        <v>91</v>
      </c>
      <c r="B76" s="307" t="s">
        <v>315</v>
      </c>
      <c r="C76" s="308"/>
      <c r="D76" s="113">
        <v>0.43635269334938309</v>
      </c>
      <c r="E76" s="115">
        <v>29</v>
      </c>
      <c r="F76" s="114">
        <v>14</v>
      </c>
      <c r="G76" s="114">
        <v>21</v>
      </c>
      <c r="H76" s="114">
        <v>14</v>
      </c>
      <c r="I76" s="140">
        <v>29</v>
      </c>
      <c r="J76" s="115">
        <v>0</v>
      </c>
      <c r="K76" s="116">
        <v>0</v>
      </c>
    </row>
    <row r="77" spans="1:11" ht="14.1" customHeight="1" x14ac:dyDescent="0.2">
      <c r="A77" s="306">
        <v>92</v>
      </c>
      <c r="B77" s="307" t="s">
        <v>316</v>
      </c>
      <c r="C77" s="308"/>
      <c r="D77" s="113">
        <v>0.82756545290400241</v>
      </c>
      <c r="E77" s="115">
        <v>55</v>
      </c>
      <c r="F77" s="114">
        <v>48</v>
      </c>
      <c r="G77" s="114">
        <v>41</v>
      </c>
      <c r="H77" s="114">
        <v>37</v>
      </c>
      <c r="I77" s="140">
        <v>49</v>
      </c>
      <c r="J77" s="115">
        <v>6</v>
      </c>
      <c r="K77" s="116">
        <v>12.244897959183673</v>
      </c>
    </row>
    <row r="78" spans="1:11" ht="14.1" customHeight="1" x14ac:dyDescent="0.2">
      <c r="A78" s="306">
        <v>93</v>
      </c>
      <c r="B78" s="307" t="s">
        <v>317</v>
      </c>
      <c r="C78" s="308"/>
      <c r="D78" s="113">
        <v>0.19560637977730966</v>
      </c>
      <c r="E78" s="115">
        <v>13</v>
      </c>
      <c r="F78" s="114">
        <v>9</v>
      </c>
      <c r="G78" s="114">
        <v>10</v>
      </c>
      <c r="H78" s="114">
        <v>5</v>
      </c>
      <c r="I78" s="140">
        <v>12</v>
      </c>
      <c r="J78" s="115">
        <v>1</v>
      </c>
      <c r="K78" s="116">
        <v>8.3333333333333339</v>
      </c>
    </row>
    <row r="79" spans="1:11" ht="14.1" customHeight="1" x14ac:dyDescent="0.2">
      <c r="A79" s="306">
        <v>94</v>
      </c>
      <c r="B79" s="307" t="s">
        <v>318</v>
      </c>
      <c r="C79" s="308"/>
      <c r="D79" s="113">
        <v>0.37616611495636471</v>
      </c>
      <c r="E79" s="115">
        <v>25</v>
      </c>
      <c r="F79" s="114">
        <v>24</v>
      </c>
      <c r="G79" s="114">
        <v>36</v>
      </c>
      <c r="H79" s="114">
        <v>36</v>
      </c>
      <c r="I79" s="140">
        <v>22</v>
      </c>
      <c r="J79" s="115">
        <v>3</v>
      </c>
      <c r="K79" s="116">
        <v>13.636363636363637</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0.28588624736683721</v>
      </c>
      <c r="E81" s="143">
        <v>19</v>
      </c>
      <c r="F81" s="144">
        <v>9</v>
      </c>
      <c r="G81" s="144">
        <v>17</v>
      </c>
      <c r="H81" s="144">
        <v>15</v>
      </c>
      <c r="I81" s="145">
        <v>13</v>
      </c>
      <c r="J81" s="143">
        <v>6</v>
      </c>
      <c r="K81" s="146">
        <v>46.153846153846153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66324</v>
      </c>
      <c r="C10" s="114">
        <v>35167</v>
      </c>
      <c r="D10" s="114">
        <v>31157</v>
      </c>
      <c r="E10" s="114">
        <v>49246</v>
      </c>
      <c r="F10" s="114">
        <v>15378</v>
      </c>
      <c r="G10" s="114">
        <v>8530</v>
      </c>
      <c r="H10" s="114">
        <v>17061</v>
      </c>
      <c r="I10" s="115">
        <v>21738</v>
      </c>
      <c r="J10" s="114">
        <v>16267</v>
      </c>
      <c r="K10" s="114">
        <v>5471</v>
      </c>
      <c r="L10" s="423">
        <v>5011</v>
      </c>
      <c r="M10" s="424">
        <v>6014</v>
      </c>
    </row>
    <row r="11" spans="1:13" ht="11.1" customHeight="1" x14ac:dyDescent="0.2">
      <c r="A11" s="422" t="s">
        <v>387</v>
      </c>
      <c r="B11" s="115">
        <v>67212</v>
      </c>
      <c r="C11" s="114">
        <v>35944</v>
      </c>
      <c r="D11" s="114">
        <v>31268</v>
      </c>
      <c r="E11" s="114">
        <v>49980</v>
      </c>
      <c r="F11" s="114">
        <v>15544</v>
      </c>
      <c r="G11" s="114">
        <v>8273</v>
      </c>
      <c r="H11" s="114">
        <v>17447</v>
      </c>
      <c r="I11" s="115">
        <v>22646</v>
      </c>
      <c r="J11" s="114">
        <v>16799</v>
      </c>
      <c r="K11" s="114">
        <v>5847</v>
      </c>
      <c r="L11" s="423">
        <v>4876</v>
      </c>
      <c r="M11" s="424">
        <v>4160</v>
      </c>
    </row>
    <row r="12" spans="1:13" ht="11.1" customHeight="1" x14ac:dyDescent="0.2">
      <c r="A12" s="422" t="s">
        <v>388</v>
      </c>
      <c r="B12" s="115">
        <v>68638</v>
      </c>
      <c r="C12" s="114">
        <v>36890</v>
      </c>
      <c r="D12" s="114">
        <v>31748</v>
      </c>
      <c r="E12" s="114">
        <v>51280</v>
      </c>
      <c r="F12" s="114">
        <v>15615</v>
      </c>
      <c r="G12" s="114">
        <v>9342</v>
      </c>
      <c r="H12" s="114">
        <v>17631</v>
      </c>
      <c r="I12" s="115">
        <v>22641</v>
      </c>
      <c r="J12" s="114">
        <v>16631</v>
      </c>
      <c r="K12" s="114">
        <v>6010</v>
      </c>
      <c r="L12" s="423">
        <v>7133</v>
      </c>
      <c r="M12" s="424">
        <v>5801</v>
      </c>
    </row>
    <row r="13" spans="1:13" s="110" customFormat="1" ht="11.1" customHeight="1" x14ac:dyDescent="0.2">
      <c r="A13" s="422" t="s">
        <v>389</v>
      </c>
      <c r="B13" s="115">
        <v>67790</v>
      </c>
      <c r="C13" s="114">
        <v>36226</v>
      </c>
      <c r="D13" s="114">
        <v>31564</v>
      </c>
      <c r="E13" s="114">
        <v>50146</v>
      </c>
      <c r="F13" s="114">
        <v>15885</v>
      </c>
      <c r="G13" s="114">
        <v>9044</v>
      </c>
      <c r="H13" s="114">
        <v>17762</v>
      </c>
      <c r="I13" s="115">
        <v>22305</v>
      </c>
      <c r="J13" s="114">
        <v>16407</v>
      </c>
      <c r="K13" s="114">
        <v>5898</v>
      </c>
      <c r="L13" s="423">
        <v>3770</v>
      </c>
      <c r="M13" s="424">
        <v>4723</v>
      </c>
    </row>
    <row r="14" spans="1:13" ht="15" customHeight="1" x14ac:dyDescent="0.2">
      <c r="A14" s="422" t="s">
        <v>390</v>
      </c>
      <c r="B14" s="115">
        <v>67540</v>
      </c>
      <c r="C14" s="114">
        <v>35959</v>
      </c>
      <c r="D14" s="114">
        <v>31581</v>
      </c>
      <c r="E14" s="114">
        <v>48472</v>
      </c>
      <c r="F14" s="114">
        <v>17682</v>
      </c>
      <c r="G14" s="114">
        <v>8673</v>
      </c>
      <c r="H14" s="114">
        <v>17973</v>
      </c>
      <c r="I14" s="115">
        <v>21951</v>
      </c>
      <c r="J14" s="114">
        <v>16205</v>
      </c>
      <c r="K14" s="114">
        <v>5746</v>
      </c>
      <c r="L14" s="423">
        <v>5004</v>
      </c>
      <c r="M14" s="424">
        <v>5374</v>
      </c>
    </row>
    <row r="15" spans="1:13" ht="11.1" customHeight="1" x14ac:dyDescent="0.2">
      <c r="A15" s="422" t="s">
        <v>387</v>
      </c>
      <c r="B15" s="115">
        <v>68098</v>
      </c>
      <c r="C15" s="114">
        <v>36478</v>
      </c>
      <c r="D15" s="114">
        <v>31620</v>
      </c>
      <c r="E15" s="114">
        <v>48644</v>
      </c>
      <c r="F15" s="114">
        <v>18081</v>
      </c>
      <c r="G15" s="114">
        <v>8356</v>
      </c>
      <c r="H15" s="114">
        <v>18375</v>
      </c>
      <c r="I15" s="115">
        <v>22539</v>
      </c>
      <c r="J15" s="114">
        <v>16600</v>
      </c>
      <c r="K15" s="114">
        <v>5939</v>
      </c>
      <c r="L15" s="423">
        <v>5104</v>
      </c>
      <c r="M15" s="424">
        <v>4368</v>
      </c>
    </row>
    <row r="16" spans="1:13" ht="11.1" customHeight="1" x14ac:dyDescent="0.2">
      <c r="A16" s="422" t="s">
        <v>388</v>
      </c>
      <c r="B16" s="115">
        <v>69809</v>
      </c>
      <c r="C16" s="114">
        <v>37442</v>
      </c>
      <c r="D16" s="114">
        <v>32367</v>
      </c>
      <c r="E16" s="114">
        <v>50644</v>
      </c>
      <c r="F16" s="114">
        <v>18538</v>
      </c>
      <c r="G16" s="114">
        <v>9518</v>
      </c>
      <c r="H16" s="114">
        <v>18704</v>
      </c>
      <c r="I16" s="115">
        <v>22744</v>
      </c>
      <c r="J16" s="114">
        <v>16474</v>
      </c>
      <c r="K16" s="114">
        <v>6270</v>
      </c>
      <c r="L16" s="423">
        <v>7204</v>
      </c>
      <c r="M16" s="424">
        <v>5720</v>
      </c>
    </row>
    <row r="17" spans="1:13" s="110" customFormat="1" ht="11.1" customHeight="1" x14ac:dyDescent="0.2">
      <c r="A17" s="422" t="s">
        <v>389</v>
      </c>
      <c r="B17" s="115">
        <v>69565</v>
      </c>
      <c r="C17" s="114">
        <v>37243</v>
      </c>
      <c r="D17" s="114">
        <v>32322</v>
      </c>
      <c r="E17" s="114">
        <v>50919</v>
      </c>
      <c r="F17" s="114">
        <v>18554</v>
      </c>
      <c r="G17" s="114">
        <v>9149</v>
      </c>
      <c r="H17" s="114">
        <v>18974</v>
      </c>
      <c r="I17" s="115">
        <v>22700</v>
      </c>
      <c r="J17" s="114">
        <v>16493</v>
      </c>
      <c r="K17" s="114">
        <v>6207</v>
      </c>
      <c r="L17" s="423">
        <v>3851</v>
      </c>
      <c r="M17" s="424">
        <v>4543</v>
      </c>
    </row>
    <row r="18" spans="1:13" ht="15" customHeight="1" x14ac:dyDescent="0.2">
      <c r="A18" s="422" t="s">
        <v>391</v>
      </c>
      <c r="B18" s="115">
        <v>69649</v>
      </c>
      <c r="C18" s="114">
        <v>37250</v>
      </c>
      <c r="D18" s="114">
        <v>32399</v>
      </c>
      <c r="E18" s="114">
        <v>50496</v>
      </c>
      <c r="F18" s="114">
        <v>19055</v>
      </c>
      <c r="G18" s="114">
        <v>8797</v>
      </c>
      <c r="H18" s="114">
        <v>19189</v>
      </c>
      <c r="I18" s="115">
        <v>22340</v>
      </c>
      <c r="J18" s="114">
        <v>16328</v>
      </c>
      <c r="K18" s="114">
        <v>6012</v>
      </c>
      <c r="L18" s="423">
        <v>5632</v>
      </c>
      <c r="M18" s="424">
        <v>5707</v>
      </c>
    </row>
    <row r="19" spans="1:13" ht="11.1" customHeight="1" x14ac:dyDescent="0.2">
      <c r="A19" s="422" t="s">
        <v>387</v>
      </c>
      <c r="B19" s="115">
        <v>70073</v>
      </c>
      <c r="C19" s="114">
        <v>37583</v>
      </c>
      <c r="D19" s="114">
        <v>32490</v>
      </c>
      <c r="E19" s="114">
        <v>50451</v>
      </c>
      <c r="F19" s="114">
        <v>19484</v>
      </c>
      <c r="G19" s="114">
        <v>8448</v>
      </c>
      <c r="H19" s="114">
        <v>19523</v>
      </c>
      <c r="I19" s="115">
        <v>23079</v>
      </c>
      <c r="J19" s="114">
        <v>16768</v>
      </c>
      <c r="K19" s="114">
        <v>6311</v>
      </c>
      <c r="L19" s="423">
        <v>4846</v>
      </c>
      <c r="M19" s="424">
        <v>4465</v>
      </c>
    </row>
    <row r="20" spans="1:13" ht="11.1" customHeight="1" x14ac:dyDescent="0.2">
      <c r="A20" s="422" t="s">
        <v>388</v>
      </c>
      <c r="B20" s="115">
        <v>71489</v>
      </c>
      <c r="C20" s="114">
        <v>38388</v>
      </c>
      <c r="D20" s="114">
        <v>33101</v>
      </c>
      <c r="E20" s="114">
        <v>51586</v>
      </c>
      <c r="F20" s="114">
        <v>19781</v>
      </c>
      <c r="G20" s="114">
        <v>9365</v>
      </c>
      <c r="H20" s="114">
        <v>19885</v>
      </c>
      <c r="I20" s="115">
        <v>22962</v>
      </c>
      <c r="J20" s="114">
        <v>16385</v>
      </c>
      <c r="K20" s="114">
        <v>6577</v>
      </c>
      <c r="L20" s="423">
        <v>6946</v>
      </c>
      <c r="M20" s="424">
        <v>5732</v>
      </c>
    </row>
    <row r="21" spans="1:13" s="110" customFormat="1" ht="11.1" customHeight="1" x14ac:dyDescent="0.2">
      <c r="A21" s="422" t="s">
        <v>389</v>
      </c>
      <c r="B21" s="115">
        <v>70690</v>
      </c>
      <c r="C21" s="114">
        <v>37629</v>
      </c>
      <c r="D21" s="114">
        <v>33061</v>
      </c>
      <c r="E21" s="114">
        <v>51008</v>
      </c>
      <c r="F21" s="114">
        <v>19612</v>
      </c>
      <c r="G21" s="114">
        <v>9021</v>
      </c>
      <c r="H21" s="114">
        <v>19982</v>
      </c>
      <c r="I21" s="115">
        <v>22748</v>
      </c>
      <c r="J21" s="114">
        <v>16248</v>
      </c>
      <c r="K21" s="114">
        <v>6500</v>
      </c>
      <c r="L21" s="423">
        <v>3771</v>
      </c>
      <c r="M21" s="424">
        <v>4890</v>
      </c>
    </row>
    <row r="22" spans="1:13" ht="15" customHeight="1" x14ac:dyDescent="0.2">
      <c r="A22" s="422" t="s">
        <v>392</v>
      </c>
      <c r="B22" s="115">
        <v>70768</v>
      </c>
      <c r="C22" s="114">
        <v>37643</v>
      </c>
      <c r="D22" s="114">
        <v>33125</v>
      </c>
      <c r="E22" s="114">
        <v>50680</v>
      </c>
      <c r="F22" s="114">
        <v>19875</v>
      </c>
      <c r="G22" s="114">
        <v>8648</v>
      </c>
      <c r="H22" s="114">
        <v>20361</v>
      </c>
      <c r="I22" s="115">
        <v>22588</v>
      </c>
      <c r="J22" s="114">
        <v>16180</v>
      </c>
      <c r="K22" s="114">
        <v>6408</v>
      </c>
      <c r="L22" s="423">
        <v>5212</v>
      </c>
      <c r="M22" s="424">
        <v>5314</v>
      </c>
    </row>
    <row r="23" spans="1:13" ht="11.1" customHeight="1" x14ac:dyDescent="0.2">
      <c r="A23" s="422" t="s">
        <v>387</v>
      </c>
      <c r="B23" s="115">
        <v>71230</v>
      </c>
      <c r="C23" s="114">
        <v>38197</v>
      </c>
      <c r="D23" s="114">
        <v>33033</v>
      </c>
      <c r="E23" s="114">
        <v>50893</v>
      </c>
      <c r="F23" s="114">
        <v>20071</v>
      </c>
      <c r="G23" s="114">
        <v>8337</v>
      </c>
      <c r="H23" s="114">
        <v>20763</v>
      </c>
      <c r="I23" s="115">
        <v>23351</v>
      </c>
      <c r="J23" s="114">
        <v>16725</v>
      </c>
      <c r="K23" s="114">
        <v>6626</v>
      </c>
      <c r="L23" s="423">
        <v>5169</v>
      </c>
      <c r="M23" s="424">
        <v>4700</v>
      </c>
    </row>
    <row r="24" spans="1:13" ht="11.1" customHeight="1" x14ac:dyDescent="0.2">
      <c r="A24" s="422" t="s">
        <v>388</v>
      </c>
      <c r="B24" s="115">
        <v>72316</v>
      </c>
      <c r="C24" s="114">
        <v>38651</v>
      </c>
      <c r="D24" s="114">
        <v>33665</v>
      </c>
      <c r="E24" s="114">
        <v>50244</v>
      </c>
      <c r="F24" s="114">
        <v>20328</v>
      </c>
      <c r="G24" s="114">
        <v>9131</v>
      </c>
      <c r="H24" s="114">
        <v>21071</v>
      </c>
      <c r="I24" s="115">
        <v>23422</v>
      </c>
      <c r="J24" s="114">
        <v>16585</v>
      </c>
      <c r="K24" s="114">
        <v>6837</v>
      </c>
      <c r="L24" s="423">
        <v>6908</v>
      </c>
      <c r="M24" s="424">
        <v>6035</v>
      </c>
    </row>
    <row r="25" spans="1:13" s="110" customFormat="1" ht="11.1" customHeight="1" x14ac:dyDescent="0.2">
      <c r="A25" s="422" t="s">
        <v>389</v>
      </c>
      <c r="B25" s="115">
        <v>71286</v>
      </c>
      <c r="C25" s="114">
        <v>37830</v>
      </c>
      <c r="D25" s="114">
        <v>33456</v>
      </c>
      <c r="E25" s="114">
        <v>49190</v>
      </c>
      <c r="F25" s="114">
        <v>20348</v>
      </c>
      <c r="G25" s="114">
        <v>8692</v>
      </c>
      <c r="H25" s="114">
        <v>21174</v>
      </c>
      <c r="I25" s="115">
        <v>23062</v>
      </c>
      <c r="J25" s="114">
        <v>16408</v>
      </c>
      <c r="K25" s="114">
        <v>6654</v>
      </c>
      <c r="L25" s="423">
        <v>3641</v>
      </c>
      <c r="M25" s="424">
        <v>4777</v>
      </c>
    </row>
    <row r="26" spans="1:13" ht="15" customHeight="1" x14ac:dyDescent="0.2">
      <c r="A26" s="422" t="s">
        <v>393</v>
      </c>
      <c r="B26" s="115">
        <v>71069</v>
      </c>
      <c r="C26" s="114">
        <v>37866</v>
      </c>
      <c r="D26" s="114">
        <v>33203</v>
      </c>
      <c r="E26" s="114">
        <v>48946</v>
      </c>
      <c r="F26" s="114">
        <v>20378</v>
      </c>
      <c r="G26" s="114">
        <v>8314</v>
      </c>
      <c r="H26" s="114">
        <v>21411</v>
      </c>
      <c r="I26" s="115">
        <v>22931</v>
      </c>
      <c r="J26" s="114">
        <v>16325</v>
      </c>
      <c r="K26" s="114">
        <v>6606</v>
      </c>
      <c r="L26" s="423">
        <v>5489</v>
      </c>
      <c r="M26" s="424">
        <v>5596</v>
      </c>
    </row>
    <row r="27" spans="1:13" ht="11.1" customHeight="1" x14ac:dyDescent="0.2">
      <c r="A27" s="422" t="s">
        <v>387</v>
      </c>
      <c r="B27" s="115">
        <v>71292</v>
      </c>
      <c r="C27" s="114">
        <v>38086</v>
      </c>
      <c r="D27" s="114">
        <v>33206</v>
      </c>
      <c r="E27" s="114">
        <v>48860</v>
      </c>
      <c r="F27" s="114">
        <v>20697</v>
      </c>
      <c r="G27" s="114">
        <v>7932</v>
      </c>
      <c r="H27" s="114">
        <v>21867</v>
      </c>
      <c r="I27" s="115">
        <v>23524</v>
      </c>
      <c r="J27" s="114">
        <v>16636</v>
      </c>
      <c r="K27" s="114">
        <v>6888</v>
      </c>
      <c r="L27" s="423">
        <v>4764</v>
      </c>
      <c r="M27" s="424">
        <v>4569</v>
      </c>
    </row>
    <row r="28" spans="1:13" ht="11.1" customHeight="1" x14ac:dyDescent="0.2">
      <c r="A28" s="422" t="s">
        <v>388</v>
      </c>
      <c r="B28" s="115">
        <v>72592</v>
      </c>
      <c r="C28" s="114">
        <v>38641</v>
      </c>
      <c r="D28" s="114">
        <v>33951</v>
      </c>
      <c r="E28" s="114">
        <v>50956</v>
      </c>
      <c r="F28" s="114">
        <v>21019</v>
      </c>
      <c r="G28" s="114">
        <v>8884</v>
      </c>
      <c r="H28" s="114">
        <v>22221</v>
      </c>
      <c r="I28" s="115">
        <v>23567</v>
      </c>
      <c r="J28" s="114">
        <v>16532</v>
      </c>
      <c r="K28" s="114">
        <v>7035</v>
      </c>
      <c r="L28" s="423">
        <v>7006</v>
      </c>
      <c r="M28" s="424">
        <v>5941</v>
      </c>
    </row>
    <row r="29" spans="1:13" s="110" customFormat="1" ht="11.1" customHeight="1" x14ac:dyDescent="0.2">
      <c r="A29" s="422" t="s">
        <v>389</v>
      </c>
      <c r="B29" s="115">
        <v>71648</v>
      </c>
      <c r="C29" s="114">
        <v>37853</v>
      </c>
      <c r="D29" s="114">
        <v>33795</v>
      </c>
      <c r="E29" s="114">
        <v>50531</v>
      </c>
      <c r="F29" s="114">
        <v>21076</v>
      </c>
      <c r="G29" s="114">
        <v>8389</v>
      </c>
      <c r="H29" s="114">
        <v>22300</v>
      </c>
      <c r="I29" s="115">
        <v>23234</v>
      </c>
      <c r="J29" s="114">
        <v>16382</v>
      </c>
      <c r="K29" s="114">
        <v>6852</v>
      </c>
      <c r="L29" s="423">
        <v>3641</v>
      </c>
      <c r="M29" s="424">
        <v>4731</v>
      </c>
    </row>
    <row r="30" spans="1:13" ht="15" customHeight="1" x14ac:dyDescent="0.2">
      <c r="A30" s="422" t="s">
        <v>394</v>
      </c>
      <c r="B30" s="115">
        <v>71928</v>
      </c>
      <c r="C30" s="114">
        <v>37890</v>
      </c>
      <c r="D30" s="114">
        <v>34038</v>
      </c>
      <c r="E30" s="114">
        <v>50404</v>
      </c>
      <c r="F30" s="114">
        <v>21500</v>
      </c>
      <c r="G30" s="114">
        <v>8143</v>
      </c>
      <c r="H30" s="114">
        <v>22596</v>
      </c>
      <c r="I30" s="115">
        <v>22505</v>
      </c>
      <c r="J30" s="114">
        <v>15778</v>
      </c>
      <c r="K30" s="114">
        <v>6727</v>
      </c>
      <c r="L30" s="423">
        <v>6716</v>
      </c>
      <c r="M30" s="424">
        <v>6581</v>
      </c>
    </row>
    <row r="31" spans="1:13" ht="11.1" customHeight="1" x14ac:dyDescent="0.2">
      <c r="A31" s="422" t="s">
        <v>387</v>
      </c>
      <c r="B31" s="115">
        <v>72485</v>
      </c>
      <c r="C31" s="114">
        <v>38223</v>
      </c>
      <c r="D31" s="114">
        <v>34262</v>
      </c>
      <c r="E31" s="114">
        <v>50462</v>
      </c>
      <c r="F31" s="114">
        <v>22009</v>
      </c>
      <c r="G31" s="114">
        <v>7931</v>
      </c>
      <c r="H31" s="114">
        <v>23086</v>
      </c>
      <c r="I31" s="115">
        <v>23112</v>
      </c>
      <c r="J31" s="114">
        <v>16026</v>
      </c>
      <c r="K31" s="114">
        <v>7086</v>
      </c>
      <c r="L31" s="423">
        <v>4834</v>
      </c>
      <c r="M31" s="424">
        <v>4333</v>
      </c>
    </row>
    <row r="32" spans="1:13" ht="11.1" customHeight="1" x14ac:dyDescent="0.2">
      <c r="A32" s="422" t="s">
        <v>388</v>
      </c>
      <c r="B32" s="115">
        <v>74007</v>
      </c>
      <c r="C32" s="114">
        <v>39155</v>
      </c>
      <c r="D32" s="114">
        <v>34852</v>
      </c>
      <c r="E32" s="114">
        <v>51683</v>
      </c>
      <c r="F32" s="114">
        <v>22318</v>
      </c>
      <c r="G32" s="114">
        <v>8806</v>
      </c>
      <c r="H32" s="114">
        <v>23450</v>
      </c>
      <c r="I32" s="115">
        <v>23236</v>
      </c>
      <c r="J32" s="114">
        <v>15927</v>
      </c>
      <c r="K32" s="114">
        <v>7309</v>
      </c>
      <c r="L32" s="423">
        <v>7254</v>
      </c>
      <c r="M32" s="424">
        <v>6048</v>
      </c>
    </row>
    <row r="33" spans="1:13" s="110" customFormat="1" ht="11.1" customHeight="1" x14ac:dyDescent="0.2">
      <c r="A33" s="422" t="s">
        <v>389</v>
      </c>
      <c r="B33" s="115">
        <v>73276</v>
      </c>
      <c r="C33" s="114">
        <v>38599</v>
      </c>
      <c r="D33" s="114">
        <v>34677</v>
      </c>
      <c r="E33" s="114">
        <v>50954</v>
      </c>
      <c r="F33" s="114">
        <v>22318</v>
      </c>
      <c r="G33" s="114">
        <v>8436</v>
      </c>
      <c r="H33" s="114">
        <v>23493</v>
      </c>
      <c r="I33" s="115">
        <v>22827</v>
      </c>
      <c r="J33" s="114">
        <v>15669</v>
      </c>
      <c r="K33" s="114">
        <v>7158</v>
      </c>
      <c r="L33" s="423">
        <v>4053</v>
      </c>
      <c r="M33" s="424">
        <v>4896</v>
      </c>
    </row>
    <row r="34" spans="1:13" ht="15" customHeight="1" x14ac:dyDescent="0.2">
      <c r="A34" s="422" t="s">
        <v>395</v>
      </c>
      <c r="B34" s="115">
        <v>73693</v>
      </c>
      <c r="C34" s="114">
        <v>38785</v>
      </c>
      <c r="D34" s="114">
        <v>34908</v>
      </c>
      <c r="E34" s="114">
        <v>51007</v>
      </c>
      <c r="F34" s="114">
        <v>22683</v>
      </c>
      <c r="G34" s="114">
        <v>8175</v>
      </c>
      <c r="H34" s="114">
        <v>23993</v>
      </c>
      <c r="I34" s="115">
        <v>22762</v>
      </c>
      <c r="J34" s="114">
        <v>15600</v>
      </c>
      <c r="K34" s="114">
        <v>7162</v>
      </c>
      <c r="L34" s="423">
        <v>5677</v>
      </c>
      <c r="M34" s="424">
        <v>5329</v>
      </c>
    </row>
    <row r="35" spans="1:13" ht="11.1" customHeight="1" x14ac:dyDescent="0.2">
      <c r="A35" s="422" t="s">
        <v>387</v>
      </c>
      <c r="B35" s="115">
        <v>74242</v>
      </c>
      <c r="C35" s="114">
        <v>39208</v>
      </c>
      <c r="D35" s="114">
        <v>35034</v>
      </c>
      <c r="E35" s="114">
        <v>51070</v>
      </c>
      <c r="F35" s="114">
        <v>23172</v>
      </c>
      <c r="G35" s="114">
        <v>7899</v>
      </c>
      <c r="H35" s="114">
        <v>24496</v>
      </c>
      <c r="I35" s="115">
        <v>23346</v>
      </c>
      <c r="J35" s="114">
        <v>15954</v>
      </c>
      <c r="K35" s="114">
        <v>7392</v>
      </c>
      <c r="L35" s="423">
        <v>4642</v>
      </c>
      <c r="M35" s="424">
        <v>4235</v>
      </c>
    </row>
    <row r="36" spans="1:13" ht="11.1" customHeight="1" x14ac:dyDescent="0.2">
      <c r="A36" s="422" t="s">
        <v>388</v>
      </c>
      <c r="B36" s="115">
        <v>75911</v>
      </c>
      <c r="C36" s="114">
        <v>40142</v>
      </c>
      <c r="D36" s="114">
        <v>35769</v>
      </c>
      <c r="E36" s="114">
        <v>52438</v>
      </c>
      <c r="F36" s="114">
        <v>23473</v>
      </c>
      <c r="G36" s="114">
        <v>8831</v>
      </c>
      <c r="H36" s="114">
        <v>24975</v>
      </c>
      <c r="I36" s="115">
        <v>23328</v>
      </c>
      <c r="J36" s="114">
        <v>15705</v>
      </c>
      <c r="K36" s="114">
        <v>7623</v>
      </c>
      <c r="L36" s="423">
        <v>7519</v>
      </c>
      <c r="M36" s="424">
        <v>6286</v>
      </c>
    </row>
    <row r="37" spans="1:13" s="110" customFormat="1" ht="11.1" customHeight="1" x14ac:dyDescent="0.2">
      <c r="A37" s="422" t="s">
        <v>389</v>
      </c>
      <c r="B37" s="115">
        <v>75207</v>
      </c>
      <c r="C37" s="114">
        <v>39644</v>
      </c>
      <c r="D37" s="114">
        <v>35563</v>
      </c>
      <c r="E37" s="114">
        <v>51673</v>
      </c>
      <c r="F37" s="114">
        <v>23534</v>
      </c>
      <c r="G37" s="114">
        <v>8481</v>
      </c>
      <c r="H37" s="114">
        <v>25092</v>
      </c>
      <c r="I37" s="115">
        <v>22807</v>
      </c>
      <c r="J37" s="114">
        <v>15375</v>
      </c>
      <c r="K37" s="114">
        <v>7432</v>
      </c>
      <c r="L37" s="423">
        <v>4347</v>
      </c>
      <c r="M37" s="424">
        <v>5477</v>
      </c>
    </row>
    <row r="38" spans="1:13" ht="15" customHeight="1" x14ac:dyDescent="0.2">
      <c r="A38" s="425" t="s">
        <v>396</v>
      </c>
      <c r="B38" s="115">
        <v>75859</v>
      </c>
      <c r="C38" s="114">
        <v>39966</v>
      </c>
      <c r="D38" s="114">
        <v>35893</v>
      </c>
      <c r="E38" s="114">
        <v>51831</v>
      </c>
      <c r="F38" s="114">
        <v>24028</v>
      </c>
      <c r="G38" s="114">
        <v>8229</v>
      </c>
      <c r="H38" s="114">
        <v>25582</v>
      </c>
      <c r="I38" s="115">
        <v>22654</v>
      </c>
      <c r="J38" s="114">
        <v>15167</v>
      </c>
      <c r="K38" s="114">
        <v>7487</v>
      </c>
      <c r="L38" s="423">
        <v>5853</v>
      </c>
      <c r="M38" s="424">
        <v>5422</v>
      </c>
    </row>
    <row r="39" spans="1:13" ht="11.1" customHeight="1" x14ac:dyDescent="0.2">
      <c r="A39" s="422" t="s">
        <v>387</v>
      </c>
      <c r="B39" s="115">
        <v>76572</v>
      </c>
      <c r="C39" s="114">
        <v>40311</v>
      </c>
      <c r="D39" s="114">
        <v>36261</v>
      </c>
      <c r="E39" s="114">
        <v>52043</v>
      </c>
      <c r="F39" s="114">
        <v>24529</v>
      </c>
      <c r="G39" s="114">
        <v>8076</v>
      </c>
      <c r="H39" s="114">
        <v>26156</v>
      </c>
      <c r="I39" s="115">
        <v>23388</v>
      </c>
      <c r="J39" s="114">
        <v>15556</v>
      </c>
      <c r="K39" s="114">
        <v>7832</v>
      </c>
      <c r="L39" s="423">
        <v>4938</v>
      </c>
      <c r="M39" s="424">
        <v>4485</v>
      </c>
    </row>
    <row r="40" spans="1:13" ht="11.1" customHeight="1" x14ac:dyDescent="0.2">
      <c r="A40" s="425" t="s">
        <v>388</v>
      </c>
      <c r="B40" s="115">
        <v>78577</v>
      </c>
      <c r="C40" s="114">
        <v>41409</v>
      </c>
      <c r="D40" s="114">
        <v>37168</v>
      </c>
      <c r="E40" s="114">
        <v>53408</v>
      </c>
      <c r="F40" s="114">
        <v>25169</v>
      </c>
      <c r="G40" s="114">
        <v>9061</v>
      </c>
      <c r="H40" s="114">
        <v>26802</v>
      </c>
      <c r="I40" s="115">
        <v>23626</v>
      </c>
      <c r="J40" s="114">
        <v>15480</v>
      </c>
      <c r="K40" s="114">
        <v>8146</v>
      </c>
      <c r="L40" s="423">
        <v>7763</v>
      </c>
      <c r="M40" s="424">
        <v>6564</v>
      </c>
    </row>
    <row r="41" spans="1:13" s="110" customFormat="1" ht="11.1" customHeight="1" x14ac:dyDescent="0.2">
      <c r="A41" s="422" t="s">
        <v>389</v>
      </c>
      <c r="B41" s="115">
        <v>78084</v>
      </c>
      <c r="C41" s="114">
        <v>40976</v>
      </c>
      <c r="D41" s="114">
        <v>37108</v>
      </c>
      <c r="E41" s="114">
        <v>52867</v>
      </c>
      <c r="F41" s="114">
        <v>25217</v>
      </c>
      <c r="G41" s="114">
        <v>8794</v>
      </c>
      <c r="H41" s="114">
        <v>26952</v>
      </c>
      <c r="I41" s="115">
        <v>23256</v>
      </c>
      <c r="J41" s="114">
        <v>15219</v>
      </c>
      <c r="K41" s="114">
        <v>8037</v>
      </c>
      <c r="L41" s="423">
        <v>4602</v>
      </c>
      <c r="M41" s="424">
        <v>5184</v>
      </c>
    </row>
    <row r="42" spans="1:13" ht="15" customHeight="1" x14ac:dyDescent="0.2">
      <c r="A42" s="422" t="s">
        <v>397</v>
      </c>
      <c r="B42" s="115">
        <v>78311</v>
      </c>
      <c r="C42" s="114">
        <v>41000</v>
      </c>
      <c r="D42" s="114">
        <v>37311</v>
      </c>
      <c r="E42" s="114">
        <v>52805</v>
      </c>
      <c r="F42" s="114">
        <v>25506</v>
      </c>
      <c r="G42" s="114">
        <v>8475</v>
      </c>
      <c r="H42" s="114">
        <v>27395</v>
      </c>
      <c r="I42" s="115">
        <v>23194</v>
      </c>
      <c r="J42" s="114">
        <v>15182</v>
      </c>
      <c r="K42" s="114">
        <v>8012</v>
      </c>
      <c r="L42" s="423">
        <v>7910</v>
      </c>
      <c r="M42" s="424">
        <v>7793</v>
      </c>
    </row>
    <row r="43" spans="1:13" ht="11.1" customHeight="1" x14ac:dyDescent="0.2">
      <c r="A43" s="422" t="s">
        <v>387</v>
      </c>
      <c r="B43" s="115">
        <v>78686</v>
      </c>
      <c r="C43" s="114">
        <v>41420</v>
      </c>
      <c r="D43" s="114">
        <v>37266</v>
      </c>
      <c r="E43" s="114">
        <v>52906</v>
      </c>
      <c r="F43" s="114">
        <v>25780</v>
      </c>
      <c r="G43" s="114">
        <v>8199</v>
      </c>
      <c r="H43" s="114">
        <v>27842</v>
      </c>
      <c r="I43" s="115">
        <v>24006</v>
      </c>
      <c r="J43" s="114">
        <v>15733</v>
      </c>
      <c r="K43" s="114">
        <v>8273</v>
      </c>
      <c r="L43" s="423">
        <v>5278</v>
      </c>
      <c r="M43" s="424">
        <v>4905</v>
      </c>
    </row>
    <row r="44" spans="1:13" ht="11.1" customHeight="1" x14ac:dyDescent="0.2">
      <c r="A44" s="422" t="s">
        <v>388</v>
      </c>
      <c r="B44" s="115">
        <v>79543</v>
      </c>
      <c r="C44" s="114">
        <v>42220</v>
      </c>
      <c r="D44" s="114">
        <v>37323</v>
      </c>
      <c r="E44" s="114">
        <v>54014</v>
      </c>
      <c r="F44" s="114">
        <v>25529</v>
      </c>
      <c r="G44" s="114">
        <v>9159</v>
      </c>
      <c r="H44" s="114">
        <v>27801</v>
      </c>
      <c r="I44" s="115">
        <v>24004</v>
      </c>
      <c r="J44" s="114">
        <v>15408</v>
      </c>
      <c r="K44" s="114">
        <v>8596</v>
      </c>
      <c r="L44" s="423">
        <v>7867</v>
      </c>
      <c r="M44" s="424">
        <v>6606</v>
      </c>
    </row>
    <row r="45" spans="1:13" s="110" customFormat="1" ht="11.1" customHeight="1" x14ac:dyDescent="0.2">
      <c r="A45" s="422" t="s">
        <v>389</v>
      </c>
      <c r="B45" s="115">
        <v>78981</v>
      </c>
      <c r="C45" s="114">
        <v>41747</v>
      </c>
      <c r="D45" s="114">
        <v>37234</v>
      </c>
      <c r="E45" s="114">
        <v>53469</v>
      </c>
      <c r="F45" s="114">
        <v>25512</v>
      </c>
      <c r="G45" s="114">
        <v>8802</v>
      </c>
      <c r="H45" s="114">
        <v>27900</v>
      </c>
      <c r="I45" s="115">
        <v>23486</v>
      </c>
      <c r="J45" s="114">
        <v>15076</v>
      </c>
      <c r="K45" s="114">
        <v>8410</v>
      </c>
      <c r="L45" s="423">
        <v>4423</v>
      </c>
      <c r="M45" s="424">
        <v>5150</v>
      </c>
    </row>
    <row r="46" spans="1:13" ht="15" customHeight="1" x14ac:dyDescent="0.2">
      <c r="A46" s="422" t="s">
        <v>398</v>
      </c>
      <c r="B46" s="115">
        <v>79448</v>
      </c>
      <c r="C46" s="114">
        <v>42081</v>
      </c>
      <c r="D46" s="114">
        <v>37367</v>
      </c>
      <c r="E46" s="114">
        <v>53702</v>
      </c>
      <c r="F46" s="114">
        <v>25746</v>
      </c>
      <c r="G46" s="114">
        <v>8563</v>
      </c>
      <c r="H46" s="114">
        <v>28333</v>
      </c>
      <c r="I46" s="115">
        <v>23486</v>
      </c>
      <c r="J46" s="114">
        <v>15111</v>
      </c>
      <c r="K46" s="114">
        <v>8375</v>
      </c>
      <c r="L46" s="423">
        <v>6539</v>
      </c>
      <c r="M46" s="424">
        <v>6458</v>
      </c>
    </row>
    <row r="47" spans="1:13" ht="11.1" customHeight="1" x14ac:dyDescent="0.2">
      <c r="A47" s="422" t="s">
        <v>387</v>
      </c>
      <c r="B47" s="115">
        <v>79903</v>
      </c>
      <c r="C47" s="114">
        <v>42365</v>
      </c>
      <c r="D47" s="114">
        <v>37538</v>
      </c>
      <c r="E47" s="114">
        <v>53700</v>
      </c>
      <c r="F47" s="114">
        <v>26203</v>
      </c>
      <c r="G47" s="114">
        <v>8294</v>
      </c>
      <c r="H47" s="114">
        <v>28734</v>
      </c>
      <c r="I47" s="115">
        <v>24060</v>
      </c>
      <c r="J47" s="114">
        <v>15411</v>
      </c>
      <c r="K47" s="114">
        <v>8649</v>
      </c>
      <c r="L47" s="423">
        <v>5577</v>
      </c>
      <c r="M47" s="424">
        <v>5233</v>
      </c>
    </row>
    <row r="48" spans="1:13" ht="11.1" customHeight="1" x14ac:dyDescent="0.2">
      <c r="A48" s="422" t="s">
        <v>388</v>
      </c>
      <c r="B48" s="115">
        <v>81375</v>
      </c>
      <c r="C48" s="114">
        <v>43027</v>
      </c>
      <c r="D48" s="114">
        <v>38348</v>
      </c>
      <c r="E48" s="114">
        <v>54875</v>
      </c>
      <c r="F48" s="114">
        <v>26500</v>
      </c>
      <c r="G48" s="114">
        <v>9259</v>
      </c>
      <c r="H48" s="114">
        <v>29175</v>
      </c>
      <c r="I48" s="115">
        <v>23858</v>
      </c>
      <c r="J48" s="114">
        <v>14912</v>
      </c>
      <c r="K48" s="114">
        <v>8946</v>
      </c>
      <c r="L48" s="423">
        <v>8792</v>
      </c>
      <c r="M48" s="424">
        <v>7451</v>
      </c>
    </row>
    <row r="49" spans="1:17" s="110" customFormat="1" ht="11.1" customHeight="1" x14ac:dyDescent="0.2">
      <c r="A49" s="422" t="s">
        <v>389</v>
      </c>
      <c r="B49" s="115">
        <v>80340</v>
      </c>
      <c r="C49" s="114">
        <v>42258</v>
      </c>
      <c r="D49" s="114">
        <v>38082</v>
      </c>
      <c r="E49" s="114">
        <v>53942</v>
      </c>
      <c r="F49" s="114">
        <v>26398</v>
      </c>
      <c r="G49" s="114">
        <v>8890</v>
      </c>
      <c r="H49" s="114">
        <v>29159</v>
      </c>
      <c r="I49" s="115">
        <v>23409</v>
      </c>
      <c r="J49" s="114">
        <v>14699</v>
      </c>
      <c r="K49" s="114">
        <v>8710</v>
      </c>
      <c r="L49" s="423">
        <v>4617</v>
      </c>
      <c r="M49" s="424">
        <v>5729</v>
      </c>
    </row>
    <row r="50" spans="1:17" ht="15" customHeight="1" x14ac:dyDescent="0.2">
      <c r="A50" s="422" t="s">
        <v>399</v>
      </c>
      <c r="B50" s="143">
        <v>80506</v>
      </c>
      <c r="C50" s="144">
        <v>42288</v>
      </c>
      <c r="D50" s="144">
        <v>38218</v>
      </c>
      <c r="E50" s="144">
        <v>54012</v>
      </c>
      <c r="F50" s="144">
        <v>26494</v>
      </c>
      <c r="G50" s="144">
        <v>8710</v>
      </c>
      <c r="H50" s="144">
        <v>29479</v>
      </c>
      <c r="I50" s="143">
        <v>22702</v>
      </c>
      <c r="J50" s="144">
        <v>14264</v>
      </c>
      <c r="K50" s="144">
        <v>8438</v>
      </c>
      <c r="L50" s="426">
        <v>6681</v>
      </c>
      <c r="M50" s="427">
        <v>6646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1.3316886516967072</v>
      </c>
      <c r="C6" s="480">
        <f>'Tabelle 3.3'!J11</f>
        <v>-3.3381589031763603</v>
      </c>
      <c r="D6" s="481">
        <f t="shared" ref="D6:E9" si="0">IF(OR(AND(B6&gt;=-50,B6&lt;=50),ISNUMBER(B6)=FALSE),B6,"")</f>
        <v>1.3316886516967072</v>
      </c>
      <c r="E6" s="481">
        <f t="shared" si="0"/>
        <v>-3.3381589031763603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1.3316886516967072</v>
      </c>
      <c r="C14" s="480">
        <f>'Tabelle 3.3'!J11</f>
        <v>-3.3381589031763603</v>
      </c>
      <c r="D14" s="481">
        <f>IF(OR(AND(B14&gt;=-50,B14&lt;=50),ISNUMBER(B14)=FALSE),B14,"")</f>
        <v>1.3316886516967072</v>
      </c>
      <c r="E14" s="481">
        <f>IF(OR(AND(C14&gt;=-50,C14&lt;=50),ISNUMBER(C14)=FALSE),C14,"")</f>
        <v>-3.3381589031763603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2.3665659617321251</v>
      </c>
      <c r="C15" s="480">
        <f>'Tabelle 3.3'!J12</f>
        <v>6.2439961575408258</v>
      </c>
      <c r="D15" s="481">
        <f t="shared" ref="D15:E45" si="3">IF(OR(AND(B15&gt;=-50,B15&lt;=50),ISNUMBER(B15)=FALSE),B15,"")</f>
        <v>2.3665659617321251</v>
      </c>
      <c r="E15" s="481">
        <f t="shared" si="3"/>
        <v>6.2439961575408258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15.526601520086862</v>
      </c>
      <c r="C16" s="480">
        <f>'Tabelle 3.3'!J13</f>
        <v>0.90909090909090906</v>
      </c>
      <c r="D16" s="481">
        <f t="shared" si="3"/>
        <v>15.526601520086862</v>
      </c>
      <c r="E16" s="481">
        <f t="shared" si="3"/>
        <v>0.90909090909090906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-5.421015300435708</v>
      </c>
      <c r="C17" s="480">
        <f>'Tabelle 3.3'!J14</f>
        <v>0.74441687344913154</v>
      </c>
      <c r="D17" s="481">
        <f t="shared" si="3"/>
        <v>-5.421015300435708</v>
      </c>
      <c r="E17" s="481">
        <f t="shared" si="3"/>
        <v>0.74441687344913154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-8.530183727034121</v>
      </c>
      <c r="C18" s="480">
        <f>'Tabelle 3.3'!J15</f>
        <v>-2.5974025974025974</v>
      </c>
      <c r="D18" s="481">
        <f t="shared" si="3"/>
        <v>-8.530183727034121</v>
      </c>
      <c r="E18" s="481">
        <f t="shared" si="3"/>
        <v>-2.5974025974025974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-5.7182901191310442</v>
      </c>
      <c r="C19" s="480">
        <f>'Tabelle 3.3'!J16</f>
        <v>2.7600849256900211</v>
      </c>
      <c r="D19" s="481">
        <f t="shared" si="3"/>
        <v>-5.7182901191310442</v>
      </c>
      <c r="E19" s="481">
        <f t="shared" si="3"/>
        <v>2.7600849256900211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0.24793388429752067</v>
      </c>
      <c r="C20" s="480">
        <f>'Tabelle 3.3'!J17</f>
        <v>9.8360655737704921</v>
      </c>
      <c r="D20" s="481">
        <f t="shared" si="3"/>
        <v>0.24793388429752067</v>
      </c>
      <c r="E20" s="481">
        <f t="shared" si="3"/>
        <v>9.8360655737704921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-0.48761201897733264</v>
      </c>
      <c r="C21" s="480">
        <f>'Tabelle 3.3'!J18</f>
        <v>-5.4597701149425291</v>
      </c>
      <c r="D21" s="481">
        <f t="shared" si="3"/>
        <v>-0.48761201897733264</v>
      </c>
      <c r="E21" s="481">
        <f t="shared" si="3"/>
        <v>-5.4597701149425291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2.4607551972846839</v>
      </c>
      <c r="C22" s="480">
        <f>'Tabelle 3.3'!J19</f>
        <v>-2.5803054239073195</v>
      </c>
      <c r="D22" s="481">
        <f t="shared" si="3"/>
        <v>2.4607551972846839</v>
      </c>
      <c r="E22" s="481">
        <f t="shared" si="3"/>
        <v>-2.5803054239073195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1.1280315848843767</v>
      </c>
      <c r="C23" s="480">
        <f>'Tabelle 3.3'!J20</f>
        <v>-7.7480086893555393</v>
      </c>
      <c r="D23" s="481">
        <f t="shared" si="3"/>
        <v>1.1280315848843767</v>
      </c>
      <c r="E23" s="481">
        <f t="shared" si="3"/>
        <v>-7.7480086893555393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1.5534682080924855</v>
      </c>
      <c r="C24" s="480">
        <f>'Tabelle 3.3'!J21</f>
        <v>-14.43651040049674</v>
      </c>
      <c r="D24" s="481">
        <f t="shared" si="3"/>
        <v>1.5534682080924855</v>
      </c>
      <c r="E24" s="481">
        <f t="shared" si="3"/>
        <v>-14.43651040049674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-0.70671378091872794</v>
      </c>
      <c r="C25" s="480">
        <f>'Tabelle 3.3'!J22</f>
        <v>2.4886877828054299</v>
      </c>
      <c r="D25" s="481">
        <f t="shared" si="3"/>
        <v>-0.70671378091872794</v>
      </c>
      <c r="E25" s="481">
        <f t="shared" si="3"/>
        <v>2.4886877828054299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-1.1295180722891567</v>
      </c>
      <c r="C26" s="480">
        <f>'Tabelle 3.3'!J23</f>
        <v>-4.6594982078853047</v>
      </c>
      <c r="D26" s="481">
        <f t="shared" si="3"/>
        <v>-1.1295180722891567</v>
      </c>
      <c r="E26" s="481">
        <f t="shared" si="3"/>
        <v>-4.6594982078853047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18.733125649013498</v>
      </c>
      <c r="C27" s="480">
        <f>'Tabelle 3.3'!J24</f>
        <v>2.0939445387662707</v>
      </c>
      <c r="D27" s="481">
        <f t="shared" si="3"/>
        <v>18.733125649013498</v>
      </c>
      <c r="E27" s="481">
        <f t="shared" si="3"/>
        <v>2.0939445387662707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0.5605381165919282</v>
      </c>
      <c r="C28" s="480">
        <f>'Tabelle 3.3'!J25</f>
        <v>1.3241220495106505</v>
      </c>
      <c r="D28" s="481">
        <f t="shared" si="3"/>
        <v>0.5605381165919282</v>
      </c>
      <c r="E28" s="481">
        <f t="shared" si="3"/>
        <v>1.3241220495106505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-3.6529680365296802</v>
      </c>
      <c r="C29" s="480">
        <f>'Tabelle 3.3'!J26</f>
        <v>25</v>
      </c>
      <c r="D29" s="481">
        <f t="shared" si="3"/>
        <v>-3.6529680365296802</v>
      </c>
      <c r="E29" s="481">
        <f t="shared" si="3"/>
        <v>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2.7485703744696552</v>
      </c>
      <c r="C30" s="480">
        <f>'Tabelle 3.3'!J27</f>
        <v>1.746031746031746</v>
      </c>
      <c r="D30" s="481">
        <f t="shared" si="3"/>
        <v>2.7485703744696552</v>
      </c>
      <c r="E30" s="481">
        <f t="shared" si="3"/>
        <v>1.746031746031746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2.1309934189909119</v>
      </c>
      <c r="C31" s="480">
        <f>'Tabelle 3.3'!J28</f>
        <v>0.36764705882352944</v>
      </c>
      <c r="D31" s="481">
        <f t="shared" si="3"/>
        <v>2.1309934189909119</v>
      </c>
      <c r="E31" s="481">
        <f t="shared" si="3"/>
        <v>0.36764705882352944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2.6625927542557837</v>
      </c>
      <c r="C32" s="480">
        <f>'Tabelle 3.3'!J29</f>
        <v>-0.31269543464665417</v>
      </c>
      <c r="D32" s="481">
        <f t="shared" si="3"/>
        <v>2.6625927542557837</v>
      </c>
      <c r="E32" s="481">
        <f t="shared" si="3"/>
        <v>-0.31269543464665417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-1.4031805425631432</v>
      </c>
      <c r="C33" s="480">
        <f>'Tabelle 3.3'!J30</f>
        <v>-6.4935064935064934</v>
      </c>
      <c r="D33" s="481">
        <f t="shared" si="3"/>
        <v>-1.4031805425631432</v>
      </c>
      <c r="E33" s="481">
        <f t="shared" si="3"/>
        <v>-6.4935064935064934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-7.2281776416539048</v>
      </c>
      <c r="C34" s="480">
        <f>'Tabelle 3.3'!J31</f>
        <v>-3.5635446231472723</v>
      </c>
      <c r="D34" s="481">
        <f t="shared" si="3"/>
        <v>-7.2281776416539048</v>
      </c>
      <c r="E34" s="481">
        <f t="shared" si="3"/>
        <v>-3.5635446231472723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2.3665659617321251</v>
      </c>
      <c r="C37" s="480">
        <f>'Tabelle 3.3'!J34</f>
        <v>6.2439961575408258</v>
      </c>
      <c r="D37" s="481">
        <f t="shared" si="3"/>
        <v>2.3665659617321251</v>
      </c>
      <c r="E37" s="481">
        <f t="shared" si="3"/>
        <v>6.2439961575408258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-1.4819420695372818</v>
      </c>
      <c r="C38" s="480">
        <f>'Tabelle 3.3'!J35</f>
        <v>-1.8600889607763849</v>
      </c>
      <c r="D38" s="481">
        <f t="shared" si="3"/>
        <v>-1.4819420695372818</v>
      </c>
      <c r="E38" s="481">
        <f t="shared" si="3"/>
        <v>-1.8600889607763849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2.2282973126321761</v>
      </c>
      <c r="C39" s="480">
        <f>'Tabelle 3.3'!J36</f>
        <v>-4.0208302037955033</v>
      </c>
      <c r="D39" s="481">
        <f t="shared" si="3"/>
        <v>2.2282973126321761</v>
      </c>
      <c r="E39" s="481">
        <f t="shared" si="3"/>
        <v>-4.0208302037955033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2.2282973126321761</v>
      </c>
      <c r="C45" s="480">
        <f>'Tabelle 3.3'!J36</f>
        <v>-4.0208302037955033</v>
      </c>
      <c r="D45" s="481">
        <f t="shared" si="3"/>
        <v>2.2282973126321761</v>
      </c>
      <c r="E45" s="481">
        <f t="shared" si="3"/>
        <v>-4.0208302037955033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71069</v>
      </c>
      <c r="C51" s="487">
        <v>16325</v>
      </c>
      <c r="D51" s="487">
        <v>6606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71292</v>
      </c>
      <c r="C52" s="487">
        <v>16636</v>
      </c>
      <c r="D52" s="487">
        <v>6888</v>
      </c>
      <c r="E52" s="488">
        <f t="shared" ref="E52:G70" si="11">IF($A$51=37802,IF(COUNTBLANK(B$51:B$70)&gt;0,#N/A,B52/B$51*100),IF(COUNTBLANK(B$51:B$75)&gt;0,#N/A,B52/B$51*100))</f>
        <v>100.31377956633693</v>
      </c>
      <c r="F52" s="488">
        <f t="shared" si="11"/>
        <v>101.90505359877488</v>
      </c>
      <c r="G52" s="488">
        <f t="shared" si="11"/>
        <v>104.26884650317893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72592</v>
      </c>
      <c r="C53" s="487">
        <v>16532</v>
      </c>
      <c r="D53" s="487">
        <v>7035</v>
      </c>
      <c r="E53" s="488">
        <f t="shared" si="11"/>
        <v>102.14298780058817</v>
      </c>
      <c r="F53" s="488">
        <f t="shared" si="11"/>
        <v>101.26799387442573</v>
      </c>
      <c r="G53" s="488">
        <f t="shared" si="11"/>
        <v>106.49409627611261</v>
      </c>
      <c r="H53" s="489">
        <f>IF(ISERROR(L53)=TRUE,IF(MONTH(A53)=MONTH(MAX(A$51:A$75)),A53,""),"")</f>
        <v>41883</v>
      </c>
      <c r="I53" s="488">
        <f t="shared" si="12"/>
        <v>102.14298780058817</v>
      </c>
      <c r="J53" s="488">
        <f t="shared" si="10"/>
        <v>101.26799387442573</v>
      </c>
      <c r="K53" s="488">
        <f t="shared" si="10"/>
        <v>106.49409627611261</v>
      </c>
      <c r="L53" s="488" t="e">
        <f t="shared" si="13"/>
        <v>#N/A</v>
      </c>
    </row>
    <row r="54" spans="1:14" ht="15" customHeight="1" x14ac:dyDescent="0.2">
      <c r="A54" s="490" t="s">
        <v>462</v>
      </c>
      <c r="B54" s="487">
        <v>71648</v>
      </c>
      <c r="C54" s="487">
        <v>16382</v>
      </c>
      <c r="D54" s="487">
        <v>6852</v>
      </c>
      <c r="E54" s="488">
        <f t="shared" si="11"/>
        <v>100.81470120587035</v>
      </c>
      <c r="F54" s="488">
        <f t="shared" si="11"/>
        <v>100.34915773353752</v>
      </c>
      <c r="G54" s="488">
        <f t="shared" si="11"/>
        <v>103.72388737511353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71928</v>
      </c>
      <c r="C55" s="487">
        <v>15778</v>
      </c>
      <c r="D55" s="487">
        <v>6727</v>
      </c>
      <c r="E55" s="488">
        <f t="shared" si="11"/>
        <v>101.20868451786291</v>
      </c>
      <c r="F55" s="488">
        <f t="shared" si="11"/>
        <v>96.649310872894333</v>
      </c>
      <c r="G55" s="488">
        <f t="shared" si="11"/>
        <v>101.83166818044202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72485</v>
      </c>
      <c r="C56" s="487">
        <v>16026</v>
      </c>
      <c r="D56" s="487">
        <v>7086</v>
      </c>
      <c r="E56" s="488">
        <f t="shared" si="11"/>
        <v>101.99242989207671</v>
      </c>
      <c r="F56" s="488">
        <f t="shared" si="11"/>
        <v>98.168453292496167</v>
      </c>
      <c r="G56" s="488">
        <f t="shared" si="11"/>
        <v>107.2661217075386</v>
      </c>
      <c r="H56" s="489" t="str">
        <f t="shared" si="14"/>
        <v/>
      </c>
      <c r="I56" s="488" t="str">
        <f t="shared" si="12"/>
        <v/>
      </c>
      <c r="J56" s="488" t="str">
        <f t="shared" si="10"/>
        <v/>
      </c>
      <c r="K56" s="488" t="str">
        <f t="shared" si="10"/>
        <v/>
      </c>
      <c r="L56" s="488" t="e">
        <f t="shared" si="13"/>
        <v>#N/A</v>
      </c>
    </row>
    <row r="57" spans="1:14" ht="15" customHeight="1" x14ac:dyDescent="0.2">
      <c r="A57" s="490">
        <v>42248</v>
      </c>
      <c r="B57" s="487">
        <v>74007</v>
      </c>
      <c r="C57" s="487">
        <v>15927</v>
      </c>
      <c r="D57" s="487">
        <v>7309</v>
      </c>
      <c r="E57" s="488">
        <f t="shared" si="11"/>
        <v>104.13401060940777</v>
      </c>
      <c r="F57" s="488">
        <f t="shared" si="11"/>
        <v>97.562021439509948</v>
      </c>
      <c r="G57" s="488">
        <f t="shared" si="11"/>
        <v>110.64184075083259</v>
      </c>
      <c r="H57" s="489">
        <f t="shared" si="14"/>
        <v>42248</v>
      </c>
      <c r="I57" s="488">
        <f t="shared" si="12"/>
        <v>104.13401060940777</v>
      </c>
      <c r="J57" s="488">
        <f t="shared" si="10"/>
        <v>97.562021439509948</v>
      </c>
      <c r="K57" s="488">
        <f t="shared" si="10"/>
        <v>110.64184075083259</v>
      </c>
      <c r="L57" s="488" t="e">
        <f t="shared" si="13"/>
        <v>#N/A</v>
      </c>
    </row>
    <row r="58" spans="1:14" ht="15" customHeight="1" x14ac:dyDescent="0.2">
      <c r="A58" s="490" t="s">
        <v>465</v>
      </c>
      <c r="B58" s="487">
        <v>73276</v>
      </c>
      <c r="C58" s="487">
        <v>15669</v>
      </c>
      <c r="D58" s="487">
        <v>7158</v>
      </c>
      <c r="E58" s="488">
        <f t="shared" si="11"/>
        <v>103.10543274845571</v>
      </c>
      <c r="F58" s="488">
        <f t="shared" si="11"/>
        <v>95.981623277182237</v>
      </c>
      <c r="G58" s="488">
        <f t="shared" si="11"/>
        <v>108.35603996366939</v>
      </c>
      <c r="H58" s="489" t="str">
        <f t="shared" si="14"/>
        <v/>
      </c>
      <c r="I58" s="488" t="str">
        <f t="shared" si="12"/>
        <v/>
      </c>
      <c r="J58" s="488" t="str">
        <f t="shared" si="10"/>
        <v/>
      </c>
      <c r="K58" s="488" t="str">
        <f t="shared" si="10"/>
        <v/>
      </c>
      <c r="L58" s="488" t="e">
        <f t="shared" si="13"/>
        <v>#N/A</v>
      </c>
    </row>
    <row r="59" spans="1:14" ht="15" customHeight="1" x14ac:dyDescent="0.2">
      <c r="A59" s="490" t="s">
        <v>466</v>
      </c>
      <c r="B59" s="487">
        <v>73693</v>
      </c>
      <c r="C59" s="487">
        <v>15600</v>
      </c>
      <c r="D59" s="487">
        <v>7162</v>
      </c>
      <c r="E59" s="488">
        <f t="shared" si="11"/>
        <v>103.69218646667323</v>
      </c>
      <c r="F59" s="488">
        <f t="shared" si="11"/>
        <v>95.558958652373661</v>
      </c>
      <c r="G59" s="488">
        <f t="shared" si="11"/>
        <v>108.41659097789889</v>
      </c>
      <c r="H59" s="489" t="str">
        <f t="shared" si="14"/>
        <v/>
      </c>
      <c r="I59" s="488" t="str">
        <f t="shared" si="12"/>
        <v/>
      </c>
      <c r="J59" s="488" t="str">
        <f t="shared" si="10"/>
        <v/>
      </c>
      <c r="K59" s="488" t="str">
        <f t="shared" si="10"/>
        <v/>
      </c>
      <c r="L59" s="488" t="e">
        <f t="shared" si="13"/>
        <v>#N/A</v>
      </c>
    </row>
    <row r="60" spans="1:14" ht="15" customHeight="1" x14ac:dyDescent="0.2">
      <c r="A60" s="490" t="s">
        <v>467</v>
      </c>
      <c r="B60" s="487">
        <v>74242</v>
      </c>
      <c r="C60" s="487">
        <v>15954</v>
      </c>
      <c r="D60" s="487">
        <v>7392</v>
      </c>
      <c r="E60" s="488">
        <f t="shared" si="11"/>
        <v>104.46467517483009</v>
      </c>
      <c r="F60" s="488">
        <f t="shared" si="11"/>
        <v>97.727411944869829</v>
      </c>
      <c r="G60" s="488">
        <f t="shared" si="11"/>
        <v>111.89827429609447</v>
      </c>
      <c r="H60" s="489" t="str">
        <f t="shared" si="14"/>
        <v/>
      </c>
      <c r="I60" s="488" t="str">
        <f t="shared" si="12"/>
        <v/>
      </c>
      <c r="J60" s="488" t="str">
        <f t="shared" si="10"/>
        <v/>
      </c>
      <c r="K60" s="488" t="str">
        <f t="shared" si="10"/>
        <v/>
      </c>
      <c r="L60" s="488" t="e">
        <f t="shared" si="13"/>
        <v>#N/A</v>
      </c>
    </row>
    <row r="61" spans="1:14" ht="15" customHeight="1" x14ac:dyDescent="0.2">
      <c r="A61" s="490">
        <v>42614</v>
      </c>
      <c r="B61" s="487">
        <v>75911</v>
      </c>
      <c r="C61" s="487">
        <v>15705</v>
      </c>
      <c r="D61" s="487">
        <v>7623</v>
      </c>
      <c r="E61" s="488">
        <f t="shared" si="11"/>
        <v>106.81309713095723</v>
      </c>
      <c r="F61" s="488">
        <f t="shared" si="11"/>
        <v>96.202143950995406</v>
      </c>
      <c r="G61" s="488">
        <f t="shared" si="11"/>
        <v>115.39509536784742</v>
      </c>
      <c r="H61" s="489">
        <f t="shared" si="14"/>
        <v>42614</v>
      </c>
      <c r="I61" s="488">
        <f t="shared" si="12"/>
        <v>106.81309713095723</v>
      </c>
      <c r="J61" s="488">
        <f t="shared" si="10"/>
        <v>96.202143950995406</v>
      </c>
      <c r="K61" s="488">
        <f t="shared" si="10"/>
        <v>115.39509536784742</v>
      </c>
      <c r="L61" s="488" t="e">
        <f t="shared" si="13"/>
        <v>#N/A</v>
      </c>
    </row>
    <row r="62" spans="1:14" ht="15" customHeight="1" x14ac:dyDescent="0.2">
      <c r="A62" s="490" t="s">
        <v>468</v>
      </c>
      <c r="B62" s="487">
        <v>75207</v>
      </c>
      <c r="C62" s="487">
        <v>15375</v>
      </c>
      <c r="D62" s="487">
        <v>7432</v>
      </c>
      <c r="E62" s="488">
        <f t="shared" si="11"/>
        <v>105.82251051794735</v>
      </c>
      <c r="F62" s="488">
        <f t="shared" si="11"/>
        <v>94.180704441041357</v>
      </c>
      <c r="G62" s="488">
        <f t="shared" si="11"/>
        <v>112.50378443838936</v>
      </c>
      <c r="H62" s="489" t="str">
        <f t="shared" si="14"/>
        <v/>
      </c>
      <c r="I62" s="488" t="str">
        <f t="shared" si="12"/>
        <v/>
      </c>
      <c r="J62" s="488" t="str">
        <f t="shared" si="10"/>
        <v/>
      </c>
      <c r="K62" s="488" t="str">
        <f t="shared" si="10"/>
        <v/>
      </c>
      <c r="L62" s="488" t="e">
        <f t="shared" si="13"/>
        <v>#N/A</v>
      </c>
    </row>
    <row r="63" spans="1:14" ht="15" customHeight="1" x14ac:dyDescent="0.2">
      <c r="A63" s="490" t="s">
        <v>469</v>
      </c>
      <c r="B63" s="487">
        <v>75859</v>
      </c>
      <c r="C63" s="487">
        <v>15167</v>
      </c>
      <c r="D63" s="487">
        <v>7487</v>
      </c>
      <c r="E63" s="488">
        <f t="shared" si="11"/>
        <v>106.73992880158718</v>
      </c>
      <c r="F63" s="488">
        <f t="shared" si="11"/>
        <v>92.906584992343028</v>
      </c>
      <c r="G63" s="488">
        <f t="shared" si="11"/>
        <v>113.33636088404482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76572</v>
      </c>
      <c r="C64" s="487">
        <v>15556</v>
      </c>
      <c r="D64" s="487">
        <v>7832</v>
      </c>
      <c r="E64" s="488">
        <f t="shared" si="11"/>
        <v>107.74317916391112</v>
      </c>
      <c r="F64" s="488">
        <f t="shared" si="11"/>
        <v>95.289433384379791</v>
      </c>
      <c r="G64" s="488">
        <f t="shared" si="11"/>
        <v>118.55888586133818</v>
      </c>
      <c r="H64" s="489" t="str">
        <f t="shared" si="14"/>
        <v/>
      </c>
      <c r="I64" s="488" t="str">
        <f t="shared" si="12"/>
        <v/>
      </c>
      <c r="J64" s="488" t="str">
        <f t="shared" si="10"/>
        <v/>
      </c>
      <c r="K64" s="488" t="str">
        <f t="shared" si="10"/>
        <v/>
      </c>
      <c r="L64" s="488" t="e">
        <f t="shared" si="13"/>
        <v>#N/A</v>
      </c>
    </row>
    <row r="65" spans="1:12" ht="15" customHeight="1" x14ac:dyDescent="0.2">
      <c r="A65" s="490">
        <v>42979</v>
      </c>
      <c r="B65" s="487">
        <v>78577</v>
      </c>
      <c r="C65" s="487">
        <v>15480</v>
      </c>
      <c r="D65" s="487">
        <v>8146</v>
      </c>
      <c r="E65" s="488">
        <f t="shared" si="11"/>
        <v>110.56438109442936</v>
      </c>
      <c r="F65" s="488">
        <f t="shared" si="11"/>
        <v>94.823889739663088</v>
      </c>
      <c r="G65" s="488">
        <f t="shared" si="11"/>
        <v>123.31214047835302</v>
      </c>
      <c r="H65" s="489">
        <f t="shared" si="14"/>
        <v>42979</v>
      </c>
      <c r="I65" s="488">
        <f t="shared" si="12"/>
        <v>110.56438109442936</v>
      </c>
      <c r="J65" s="488">
        <f t="shared" si="10"/>
        <v>94.823889739663088</v>
      </c>
      <c r="K65" s="488">
        <f t="shared" si="10"/>
        <v>123.31214047835302</v>
      </c>
      <c r="L65" s="488" t="e">
        <f t="shared" si="13"/>
        <v>#N/A</v>
      </c>
    </row>
    <row r="66" spans="1:12" ht="15" customHeight="1" x14ac:dyDescent="0.2">
      <c r="A66" s="490" t="s">
        <v>471</v>
      </c>
      <c r="B66" s="487">
        <v>78084</v>
      </c>
      <c r="C66" s="487">
        <v>15219</v>
      </c>
      <c r="D66" s="487">
        <v>8037</v>
      </c>
      <c r="E66" s="488">
        <f t="shared" si="11"/>
        <v>109.87068904867101</v>
      </c>
      <c r="F66" s="488">
        <f t="shared" si="11"/>
        <v>93.225114854517614</v>
      </c>
      <c r="G66" s="488">
        <f t="shared" si="11"/>
        <v>121.66212534059946</v>
      </c>
      <c r="H66" s="489" t="str">
        <f t="shared" si="14"/>
        <v/>
      </c>
      <c r="I66" s="488" t="str">
        <f t="shared" si="12"/>
        <v/>
      </c>
      <c r="J66" s="488" t="str">
        <f t="shared" si="10"/>
        <v/>
      </c>
      <c r="K66" s="488" t="str">
        <f t="shared" si="10"/>
        <v/>
      </c>
      <c r="L66" s="488" t="e">
        <f t="shared" si="13"/>
        <v>#N/A</v>
      </c>
    </row>
    <row r="67" spans="1:12" ht="15" customHeight="1" x14ac:dyDescent="0.2">
      <c r="A67" s="490" t="s">
        <v>472</v>
      </c>
      <c r="B67" s="487">
        <v>78311</v>
      </c>
      <c r="C67" s="487">
        <v>15182</v>
      </c>
      <c r="D67" s="487">
        <v>8012</v>
      </c>
      <c r="E67" s="488">
        <f t="shared" si="11"/>
        <v>110.19009694803641</v>
      </c>
      <c r="F67" s="488">
        <f t="shared" si="11"/>
        <v>92.998468606431857</v>
      </c>
      <c r="G67" s="488">
        <f t="shared" si="11"/>
        <v>121.28368150166516</v>
      </c>
      <c r="H67" s="489" t="str">
        <f t="shared" si="14"/>
        <v/>
      </c>
      <c r="I67" s="488" t="str">
        <f t="shared" si="12"/>
        <v/>
      </c>
      <c r="J67" s="488" t="str">
        <f t="shared" si="12"/>
        <v/>
      </c>
      <c r="K67" s="488" t="str">
        <f t="shared" si="12"/>
        <v/>
      </c>
      <c r="L67" s="488" t="e">
        <f t="shared" si="13"/>
        <v>#N/A</v>
      </c>
    </row>
    <row r="68" spans="1:12" ht="15" customHeight="1" x14ac:dyDescent="0.2">
      <c r="A68" s="490" t="s">
        <v>473</v>
      </c>
      <c r="B68" s="487">
        <v>78686</v>
      </c>
      <c r="C68" s="487">
        <v>15733</v>
      </c>
      <c r="D68" s="487">
        <v>8273</v>
      </c>
      <c r="E68" s="488">
        <f t="shared" si="11"/>
        <v>110.71775316945505</v>
      </c>
      <c r="F68" s="488">
        <f t="shared" si="11"/>
        <v>96.373660030627875</v>
      </c>
      <c r="G68" s="488">
        <f t="shared" si="11"/>
        <v>125.23463518013926</v>
      </c>
      <c r="H68" s="489" t="str">
        <f t="shared" si="14"/>
        <v/>
      </c>
      <c r="I68" s="488" t="str">
        <f t="shared" si="12"/>
        <v/>
      </c>
      <c r="J68" s="488" t="str">
        <f t="shared" si="12"/>
        <v/>
      </c>
      <c r="K68" s="488" t="str">
        <f t="shared" si="12"/>
        <v/>
      </c>
      <c r="L68" s="488" t="e">
        <f t="shared" si="13"/>
        <v>#N/A</v>
      </c>
    </row>
    <row r="69" spans="1:12" ht="15" customHeight="1" x14ac:dyDescent="0.2">
      <c r="A69" s="490">
        <v>43344</v>
      </c>
      <c r="B69" s="487">
        <v>79543</v>
      </c>
      <c r="C69" s="487">
        <v>15408</v>
      </c>
      <c r="D69" s="487">
        <v>8596</v>
      </c>
      <c r="E69" s="488">
        <f t="shared" si="11"/>
        <v>111.92362352080372</v>
      </c>
      <c r="F69" s="488">
        <f t="shared" si="11"/>
        <v>94.382848392036749</v>
      </c>
      <c r="G69" s="488">
        <f t="shared" si="11"/>
        <v>130.12412957917044</v>
      </c>
      <c r="H69" s="489">
        <f t="shared" si="14"/>
        <v>43344</v>
      </c>
      <c r="I69" s="488">
        <f t="shared" si="12"/>
        <v>111.92362352080372</v>
      </c>
      <c r="J69" s="488">
        <f t="shared" si="12"/>
        <v>94.382848392036749</v>
      </c>
      <c r="K69" s="488">
        <f t="shared" si="12"/>
        <v>130.12412957917044</v>
      </c>
      <c r="L69" s="488" t="e">
        <f t="shared" si="13"/>
        <v>#N/A</v>
      </c>
    </row>
    <row r="70" spans="1:12" ht="15" customHeight="1" x14ac:dyDescent="0.2">
      <c r="A70" s="490" t="s">
        <v>474</v>
      </c>
      <c r="B70" s="487">
        <v>78981</v>
      </c>
      <c r="C70" s="487">
        <v>15076</v>
      </c>
      <c r="D70" s="487">
        <v>8410</v>
      </c>
      <c r="E70" s="488">
        <f t="shared" si="11"/>
        <v>111.13284273030435</v>
      </c>
      <c r="F70" s="488">
        <f t="shared" si="11"/>
        <v>92.349157733537524</v>
      </c>
      <c r="G70" s="488">
        <f t="shared" si="11"/>
        <v>127.30850741749924</v>
      </c>
      <c r="H70" s="489" t="str">
        <f t="shared" si="14"/>
        <v/>
      </c>
      <c r="I70" s="488" t="str">
        <f t="shared" si="12"/>
        <v/>
      </c>
      <c r="J70" s="488" t="str">
        <f t="shared" si="12"/>
        <v/>
      </c>
      <c r="K70" s="488" t="str">
        <f t="shared" si="12"/>
        <v/>
      </c>
      <c r="L70" s="488" t="e">
        <f t="shared" si="13"/>
        <v>#N/A</v>
      </c>
    </row>
    <row r="71" spans="1:12" ht="15" customHeight="1" x14ac:dyDescent="0.2">
      <c r="A71" s="490" t="s">
        <v>475</v>
      </c>
      <c r="B71" s="487">
        <v>79448</v>
      </c>
      <c r="C71" s="487">
        <v>15111</v>
      </c>
      <c r="D71" s="487">
        <v>8375</v>
      </c>
      <c r="E71" s="491">
        <f t="shared" ref="E71:G75" si="15">IF($A$51=37802,IF(COUNTBLANK(B$51:B$70)&gt;0,#N/A,IF(ISBLANK(B71)=FALSE,B71/B$51*100,#N/A)),IF(COUNTBLANK(B$51:B$75)&gt;0,#N/A,B71/B$51*100))</f>
        <v>111.78995061137766</v>
      </c>
      <c r="F71" s="491">
        <f t="shared" si="15"/>
        <v>92.563552833078106</v>
      </c>
      <c r="G71" s="491">
        <f t="shared" si="15"/>
        <v>126.77868604299123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79903</v>
      </c>
      <c r="C72" s="487">
        <v>15411</v>
      </c>
      <c r="D72" s="487">
        <v>8649</v>
      </c>
      <c r="E72" s="491">
        <f t="shared" si="15"/>
        <v>112.43017349336559</v>
      </c>
      <c r="F72" s="491">
        <f t="shared" si="15"/>
        <v>94.401225114854512</v>
      </c>
      <c r="G72" s="491">
        <f t="shared" si="15"/>
        <v>130.92643051771117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81375</v>
      </c>
      <c r="C73" s="487">
        <v>14912</v>
      </c>
      <c r="D73" s="487">
        <v>8946</v>
      </c>
      <c r="E73" s="491">
        <f t="shared" si="15"/>
        <v>114.50140004784085</v>
      </c>
      <c r="F73" s="491">
        <f t="shared" si="15"/>
        <v>91.34456355283308</v>
      </c>
      <c r="G73" s="491">
        <f t="shared" si="15"/>
        <v>135.42234332425068</v>
      </c>
      <c r="H73" s="492">
        <f>IF(A$51=37802,IF(ISERROR(L73)=TRUE,IF(ISBLANK(A73)=FALSE,IF(MONTH(A73)=MONTH(MAX(A$51:A$75)),A73,""),""),""),IF(ISERROR(L73)=TRUE,IF(MONTH(A73)=MONTH(MAX(A$51:A$75)),A73,""),""))</f>
        <v>43709</v>
      </c>
      <c r="I73" s="488">
        <f t="shared" si="12"/>
        <v>114.50140004784085</v>
      </c>
      <c r="J73" s="488">
        <f t="shared" si="12"/>
        <v>91.34456355283308</v>
      </c>
      <c r="K73" s="488">
        <f t="shared" si="12"/>
        <v>135.42234332425068</v>
      </c>
      <c r="L73" s="488" t="e">
        <f t="shared" si="13"/>
        <v>#N/A</v>
      </c>
    </row>
    <row r="74" spans="1:12" ht="15" customHeight="1" x14ac:dyDescent="0.2">
      <c r="A74" s="490" t="s">
        <v>477</v>
      </c>
      <c r="B74" s="487">
        <v>80340</v>
      </c>
      <c r="C74" s="487">
        <v>14699</v>
      </c>
      <c r="D74" s="487">
        <v>8710</v>
      </c>
      <c r="E74" s="491">
        <f t="shared" si="15"/>
        <v>113.04506887672542</v>
      </c>
      <c r="F74" s="491">
        <f t="shared" si="15"/>
        <v>90.039816232771813</v>
      </c>
      <c r="G74" s="491">
        <f t="shared" si="15"/>
        <v>131.84983348471087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80506</v>
      </c>
      <c r="C75" s="493">
        <v>14264</v>
      </c>
      <c r="D75" s="493">
        <v>8438</v>
      </c>
      <c r="E75" s="491">
        <f t="shared" si="15"/>
        <v>113.27864469740673</v>
      </c>
      <c r="F75" s="491">
        <f t="shared" si="15"/>
        <v>87.375191424196018</v>
      </c>
      <c r="G75" s="491">
        <f t="shared" si="15"/>
        <v>127.73236451710565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114.50140004784085</v>
      </c>
      <c r="J77" s="488">
        <f>IF(J75&lt;&gt;"",J75,IF(J74&lt;&gt;"",J74,IF(J73&lt;&gt;"",J73,IF(J72&lt;&gt;"",J72,IF(J71&lt;&gt;"",J71,IF(J70&lt;&gt;"",J70,""))))))</f>
        <v>91.34456355283308</v>
      </c>
      <c r="K77" s="488">
        <f>IF(K75&lt;&gt;"",K75,IF(K74&lt;&gt;"",K74,IF(K73&lt;&gt;"",K73,IF(K72&lt;&gt;"",K72,IF(K71&lt;&gt;"",K71,IF(K70&lt;&gt;"",K70,""))))))</f>
        <v>135.42234332425068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+14,5%</v>
      </c>
      <c r="J79" s="488" t="str">
        <f>"GeB - ausschließlich: "&amp;IF(J77&gt;100,"+","")&amp;TEXT(J77-100,"0,0")&amp;"%"</f>
        <v>GeB - ausschließlich: -8,7%</v>
      </c>
      <c r="K79" s="488" t="str">
        <f>"GeB - im Nebenjob: "&amp;IF(K77&gt;100,"+","")&amp;TEXT(K77-100,"0,0")&amp;"%"</f>
        <v>GeB - im Nebenjob: +35,4%</v>
      </c>
    </row>
    <row r="81" spans="9:9" ht="15" customHeight="1" x14ac:dyDescent="0.2">
      <c r="I81" s="488" t="str">
        <f>IF(ISERROR(HLOOKUP(1,I$78:K$79,2,FALSE)),"",HLOOKUP(1,I$78:K$79,2,FALSE))</f>
        <v>GeB - im Nebenjob: +35,4%</v>
      </c>
    </row>
    <row r="82" spans="9:9" ht="15" customHeight="1" x14ac:dyDescent="0.2">
      <c r="I82" s="488" t="str">
        <f>IF(ISERROR(HLOOKUP(2,I$78:K$79,2,FALSE)),"",HLOOKUP(2,I$78:K$79,2,FALSE))</f>
        <v>SvB: +14,5%</v>
      </c>
    </row>
    <row r="83" spans="9:9" ht="15" customHeight="1" x14ac:dyDescent="0.2">
      <c r="I83" s="488" t="str">
        <f>IF(ISERROR(HLOOKUP(3,I$78:K$79,2,FALSE)),"",HLOOKUP(3,I$78:K$79,2,FALSE))</f>
        <v>GeB - ausschließlich: -8,7%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80506</v>
      </c>
      <c r="E12" s="114">
        <v>80340</v>
      </c>
      <c r="F12" s="114">
        <v>81375</v>
      </c>
      <c r="G12" s="114">
        <v>79903</v>
      </c>
      <c r="H12" s="114">
        <v>79448</v>
      </c>
      <c r="I12" s="115">
        <v>1058</v>
      </c>
      <c r="J12" s="116">
        <v>1.3316886516967072</v>
      </c>
      <c r="N12" s="117"/>
    </row>
    <row r="13" spans="1:15" s="110" customFormat="1" ht="13.5" customHeight="1" x14ac:dyDescent="0.2">
      <c r="A13" s="118" t="s">
        <v>105</v>
      </c>
      <c r="B13" s="119" t="s">
        <v>106</v>
      </c>
      <c r="C13" s="113">
        <v>52.527761905944899</v>
      </c>
      <c r="D13" s="114">
        <v>42288</v>
      </c>
      <c r="E13" s="114">
        <v>42258</v>
      </c>
      <c r="F13" s="114">
        <v>43027</v>
      </c>
      <c r="G13" s="114">
        <v>42365</v>
      </c>
      <c r="H13" s="114">
        <v>42081</v>
      </c>
      <c r="I13" s="115">
        <v>207</v>
      </c>
      <c r="J13" s="116">
        <v>0.49190846225137236</v>
      </c>
    </row>
    <row r="14" spans="1:15" s="110" customFormat="1" ht="13.5" customHeight="1" x14ac:dyDescent="0.2">
      <c r="A14" s="120"/>
      <c r="B14" s="119" t="s">
        <v>107</v>
      </c>
      <c r="C14" s="113">
        <v>47.472238094055101</v>
      </c>
      <c r="D14" s="114">
        <v>38218</v>
      </c>
      <c r="E14" s="114">
        <v>38082</v>
      </c>
      <c r="F14" s="114">
        <v>38348</v>
      </c>
      <c r="G14" s="114">
        <v>37538</v>
      </c>
      <c r="H14" s="114">
        <v>37367</v>
      </c>
      <c r="I14" s="115">
        <v>851</v>
      </c>
      <c r="J14" s="116">
        <v>2.2774105494152597</v>
      </c>
    </row>
    <row r="15" spans="1:15" s="110" customFormat="1" ht="13.5" customHeight="1" x14ac:dyDescent="0.2">
      <c r="A15" s="118" t="s">
        <v>105</v>
      </c>
      <c r="B15" s="121" t="s">
        <v>108</v>
      </c>
      <c r="C15" s="113">
        <v>10.819069386132711</v>
      </c>
      <c r="D15" s="114">
        <v>8710</v>
      </c>
      <c r="E15" s="114">
        <v>8890</v>
      </c>
      <c r="F15" s="114">
        <v>9259</v>
      </c>
      <c r="G15" s="114">
        <v>8294</v>
      </c>
      <c r="H15" s="114">
        <v>8563</v>
      </c>
      <c r="I15" s="115">
        <v>147</v>
      </c>
      <c r="J15" s="116">
        <v>1.7166880766086652</v>
      </c>
    </row>
    <row r="16" spans="1:15" s="110" customFormat="1" ht="13.5" customHeight="1" x14ac:dyDescent="0.2">
      <c r="A16" s="118"/>
      <c r="B16" s="121" t="s">
        <v>109</v>
      </c>
      <c r="C16" s="113">
        <v>66.350334136586099</v>
      </c>
      <c r="D16" s="114">
        <v>53416</v>
      </c>
      <c r="E16" s="114">
        <v>53381</v>
      </c>
      <c r="F16" s="114">
        <v>54225</v>
      </c>
      <c r="G16" s="114">
        <v>54137</v>
      </c>
      <c r="H16" s="114">
        <v>53847</v>
      </c>
      <c r="I16" s="115">
        <v>-431</v>
      </c>
      <c r="J16" s="116">
        <v>-0.80041599346295988</v>
      </c>
    </row>
    <row r="17" spans="1:10" s="110" customFormat="1" ht="13.5" customHeight="1" x14ac:dyDescent="0.2">
      <c r="A17" s="118"/>
      <c r="B17" s="121" t="s">
        <v>110</v>
      </c>
      <c r="C17" s="113">
        <v>21.448090825528531</v>
      </c>
      <c r="D17" s="114">
        <v>17267</v>
      </c>
      <c r="E17" s="114">
        <v>16935</v>
      </c>
      <c r="F17" s="114">
        <v>16781</v>
      </c>
      <c r="G17" s="114">
        <v>16417</v>
      </c>
      <c r="H17" s="114">
        <v>16030</v>
      </c>
      <c r="I17" s="115">
        <v>1237</v>
      </c>
      <c r="J17" s="116">
        <v>7.716781035558328</v>
      </c>
    </row>
    <row r="18" spans="1:10" s="110" customFormat="1" ht="13.5" customHeight="1" x14ac:dyDescent="0.2">
      <c r="A18" s="120"/>
      <c r="B18" s="121" t="s">
        <v>111</v>
      </c>
      <c r="C18" s="113">
        <v>1.3825056517526644</v>
      </c>
      <c r="D18" s="114">
        <v>1113</v>
      </c>
      <c r="E18" s="114">
        <v>1134</v>
      </c>
      <c r="F18" s="114">
        <v>1110</v>
      </c>
      <c r="G18" s="114">
        <v>1055</v>
      </c>
      <c r="H18" s="114">
        <v>1008</v>
      </c>
      <c r="I18" s="115">
        <v>105</v>
      </c>
      <c r="J18" s="116">
        <v>10.416666666666666</v>
      </c>
    </row>
    <row r="19" spans="1:10" s="110" customFormat="1" ht="13.5" customHeight="1" x14ac:dyDescent="0.2">
      <c r="A19" s="120"/>
      <c r="B19" s="121" t="s">
        <v>112</v>
      </c>
      <c r="C19" s="113">
        <v>0.35401088117655827</v>
      </c>
      <c r="D19" s="114">
        <v>285</v>
      </c>
      <c r="E19" s="114">
        <v>286</v>
      </c>
      <c r="F19" s="114">
        <v>288</v>
      </c>
      <c r="G19" s="114">
        <v>246</v>
      </c>
      <c r="H19" s="114">
        <v>242</v>
      </c>
      <c r="I19" s="115">
        <v>43</v>
      </c>
      <c r="J19" s="116">
        <v>17.768595041322314</v>
      </c>
    </row>
    <row r="20" spans="1:10" s="110" customFormat="1" ht="13.5" customHeight="1" x14ac:dyDescent="0.2">
      <c r="A20" s="118" t="s">
        <v>113</v>
      </c>
      <c r="B20" s="122" t="s">
        <v>114</v>
      </c>
      <c r="C20" s="113">
        <v>67.090651628450047</v>
      </c>
      <c r="D20" s="114">
        <v>54012</v>
      </c>
      <c r="E20" s="114">
        <v>53942</v>
      </c>
      <c r="F20" s="114">
        <v>54875</v>
      </c>
      <c r="G20" s="114">
        <v>53700</v>
      </c>
      <c r="H20" s="114">
        <v>53702</v>
      </c>
      <c r="I20" s="115">
        <v>310</v>
      </c>
      <c r="J20" s="116">
        <v>0.57725969237644781</v>
      </c>
    </row>
    <row r="21" spans="1:10" s="110" customFormat="1" ht="13.5" customHeight="1" x14ac:dyDescent="0.2">
      <c r="A21" s="120"/>
      <c r="B21" s="122" t="s">
        <v>115</v>
      </c>
      <c r="C21" s="113">
        <v>32.909348371549946</v>
      </c>
      <c r="D21" s="114">
        <v>26494</v>
      </c>
      <c r="E21" s="114">
        <v>26398</v>
      </c>
      <c r="F21" s="114">
        <v>26500</v>
      </c>
      <c r="G21" s="114">
        <v>26203</v>
      </c>
      <c r="H21" s="114">
        <v>25746</v>
      </c>
      <c r="I21" s="115">
        <v>748</v>
      </c>
      <c r="J21" s="116">
        <v>2.9053056785520082</v>
      </c>
    </row>
    <row r="22" spans="1:10" s="110" customFormat="1" ht="13.5" customHeight="1" x14ac:dyDescent="0.2">
      <c r="A22" s="118" t="s">
        <v>113</v>
      </c>
      <c r="B22" s="122" t="s">
        <v>116</v>
      </c>
      <c r="C22" s="113">
        <v>95.143219138946165</v>
      </c>
      <c r="D22" s="114">
        <v>76596</v>
      </c>
      <c r="E22" s="114">
        <v>76586</v>
      </c>
      <c r="F22" s="114">
        <v>77498</v>
      </c>
      <c r="G22" s="114">
        <v>76092</v>
      </c>
      <c r="H22" s="114">
        <v>75820</v>
      </c>
      <c r="I22" s="115">
        <v>776</v>
      </c>
      <c r="J22" s="116">
        <v>1.0234766552360854</v>
      </c>
    </row>
    <row r="23" spans="1:10" s="110" customFormat="1" ht="13.5" customHeight="1" x14ac:dyDescent="0.2">
      <c r="A23" s="123"/>
      <c r="B23" s="124" t="s">
        <v>117</v>
      </c>
      <c r="C23" s="125">
        <v>4.8369065659702386</v>
      </c>
      <c r="D23" s="114">
        <v>3894</v>
      </c>
      <c r="E23" s="114">
        <v>3743</v>
      </c>
      <c r="F23" s="114">
        <v>3866</v>
      </c>
      <c r="G23" s="114">
        <v>3799</v>
      </c>
      <c r="H23" s="114">
        <v>3612</v>
      </c>
      <c r="I23" s="115">
        <v>282</v>
      </c>
      <c r="J23" s="116">
        <v>7.8073089700996681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22702</v>
      </c>
      <c r="E26" s="114">
        <v>23409</v>
      </c>
      <c r="F26" s="114">
        <v>23858</v>
      </c>
      <c r="G26" s="114">
        <v>24060</v>
      </c>
      <c r="H26" s="140">
        <v>23486</v>
      </c>
      <c r="I26" s="115">
        <v>-784</v>
      </c>
      <c r="J26" s="116">
        <v>-3.3381589031763603</v>
      </c>
    </row>
    <row r="27" spans="1:10" s="110" customFormat="1" ht="13.5" customHeight="1" x14ac:dyDescent="0.2">
      <c r="A27" s="118" t="s">
        <v>105</v>
      </c>
      <c r="B27" s="119" t="s">
        <v>106</v>
      </c>
      <c r="C27" s="113">
        <v>40.362082635891113</v>
      </c>
      <c r="D27" s="115">
        <v>9163</v>
      </c>
      <c r="E27" s="114">
        <v>9361</v>
      </c>
      <c r="F27" s="114">
        <v>9538</v>
      </c>
      <c r="G27" s="114">
        <v>9646</v>
      </c>
      <c r="H27" s="140">
        <v>9342</v>
      </c>
      <c r="I27" s="115">
        <v>-179</v>
      </c>
      <c r="J27" s="116">
        <v>-1.9160779276386213</v>
      </c>
    </row>
    <row r="28" spans="1:10" s="110" customFormat="1" ht="13.5" customHeight="1" x14ac:dyDescent="0.2">
      <c r="A28" s="120"/>
      <c r="B28" s="119" t="s">
        <v>107</v>
      </c>
      <c r="C28" s="113">
        <v>59.637917364108887</v>
      </c>
      <c r="D28" s="115">
        <v>13539</v>
      </c>
      <c r="E28" s="114">
        <v>14048</v>
      </c>
      <c r="F28" s="114">
        <v>14320</v>
      </c>
      <c r="G28" s="114">
        <v>14414</v>
      </c>
      <c r="H28" s="140">
        <v>14144</v>
      </c>
      <c r="I28" s="115">
        <v>-605</v>
      </c>
      <c r="J28" s="116">
        <v>-4.2774321266968327</v>
      </c>
    </row>
    <row r="29" spans="1:10" s="110" customFormat="1" ht="13.5" customHeight="1" x14ac:dyDescent="0.2">
      <c r="A29" s="118" t="s">
        <v>105</v>
      </c>
      <c r="B29" s="121" t="s">
        <v>108</v>
      </c>
      <c r="C29" s="113">
        <v>15.963351246586203</v>
      </c>
      <c r="D29" s="115">
        <v>3624</v>
      </c>
      <c r="E29" s="114">
        <v>3783</v>
      </c>
      <c r="F29" s="114">
        <v>3993</v>
      </c>
      <c r="G29" s="114">
        <v>4169</v>
      </c>
      <c r="H29" s="140">
        <v>3794</v>
      </c>
      <c r="I29" s="115">
        <v>-170</v>
      </c>
      <c r="J29" s="116">
        <v>-4.4807590933052186</v>
      </c>
    </row>
    <row r="30" spans="1:10" s="110" customFormat="1" ht="13.5" customHeight="1" x14ac:dyDescent="0.2">
      <c r="A30" s="118"/>
      <c r="B30" s="121" t="s">
        <v>109</v>
      </c>
      <c r="C30" s="113">
        <v>45.119372742489645</v>
      </c>
      <c r="D30" s="115">
        <v>10243</v>
      </c>
      <c r="E30" s="114">
        <v>10667</v>
      </c>
      <c r="F30" s="114">
        <v>10871</v>
      </c>
      <c r="G30" s="114">
        <v>10985</v>
      </c>
      <c r="H30" s="140">
        <v>10917</v>
      </c>
      <c r="I30" s="115">
        <v>-674</v>
      </c>
      <c r="J30" s="116">
        <v>-6.1738572868004029</v>
      </c>
    </row>
    <row r="31" spans="1:10" s="110" customFormat="1" ht="13.5" customHeight="1" x14ac:dyDescent="0.2">
      <c r="A31" s="118"/>
      <c r="B31" s="121" t="s">
        <v>110</v>
      </c>
      <c r="C31" s="113">
        <v>21.020174433970574</v>
      </c>
      <c r="D31" s="115">
        <v>4772</v>
      </c>
      <c r="E31" s="114">
        <v>4850</v>
      </c>
      <c r="F31" s="114">
        <v>4895</v>
      </c>
      <c r="G31" s="114">
        <v>4873</v>
      </c>
      <c r="H31" s="140">
        <v>4821</v>
      </c>
      <c r="I31" s="115">
        <v>-49</v>
      </c>
      <c r="J31" s="116">
        <v>-1.0163866417755651</v>
      </c>
    </row>
    <row r="32" spans="1:10" s="110" customFormat="1" ht="13.5" customHeight="1" x14ac:dyDescent="0.2">
      <c r="A32" s="120"/>
      <c r="B32" s="121" t="s">
        <v>111</v>
      </c>
      <c r="C32" s="113">
        <v>17.897101576953574</v>
      </c>
      <c r="D32" s="115">
        <v>4063</v>
      </c>
      <c r="E32" s="114">
        <v>4109</v>
      </c>
      <c r="F32" s="114">
        <v>4099</v>
      </c>
      <c r="G32" s="114">
        <v>4033</v>
      </c>
      <c r="H32" s="140">
        <v>3954</v>
      </c>
      <c r="I32" s="115">
        <v>109</v>
      </c>
      <c r="J32" s="116">
        <v>2.7567020738492665</v>
      </c>
    </row>
    <row r="33" spans="1:10" s="110" customFormat="1" ht="13.5" customHeight="1" x14ac:dyDescent="0.2">
      <c r="A33" s="120"/>
      <c r="B33" s="121" t="s">
        <v>112</v>
      </c>
      <c r="C33" s="113">
        <v>1.7355299092590961</v>
      </c>
      <c r="D33" s="115">
        <v>394</v>
      </c>
      <c r="E33" s="114">
        <v>389</v>
      </c>
      <c r="F33" s="114">
        <v>407</v>
      </c>
      <c r="G33" s="114">
        <v>352</v>
      </c>
      <c r="H33" s="140">
        <v>328</v>
      </c>
      <c r="I33" s="115">
        <v>66</v>
      </c>
      <c r="J33" s="116">
        <v>20.121951219512194</v>
      </c>
    </row>
    <row r="34" spans="1:10" s="110" customFormat="1" ht="13.5" customHeight="1" x14ac:dyDescent="0.2">
      <c r="A34" s="118" t="s">
        <v>113</v>
      </c>
      <c r="B34" s="122" t="s">
        <v>116</v>
      </c>
      <c r="C34" s="113">
        <v>95.053299268786887</v>
      </c>
      <c r="D34" s="115">
        <v>21579</v>
      </c>
      <c r="E34" s="114">
        <v>22213</v>
      </c>
      <c r="F34" s="114">
        <v>22679</v>
      </c>
      <c r="G34" s="114">
        <v>22843</v>
      </c>
      <c r="H34" s="140">
        <v>22342</v>
      </c>
      <c r="I34" s="115">
        <v>-763</v>
      </c>
      <c r="J34" s="116">
        <v>-3.4150926506131949</v>
      </c>
    </row>
    <row r="35" spans="1:10" s="110" customFormat="1" ht="13.5" customHeight="1" x14ac:dyDescent="0.2">
      <c r="A35" s="118"/>
      <c r="B35" s="119" t="s">
        <v>117</v>
      </c>
      <c r="C35" s="113">
        <v>4.7705048013390892</v>
      </c>
      <c r="D35" s="115">
        <v>1083</v>
      </c>
      <c r="E35" s="114">
        <v>1154</v>
      </c>
      <c r="F35" s="114">
        <v>1143</v>
      </c>
      <c r="G35" s="114">
        <v>1172</v>
      </c>
      <c r="H35" s="140">
        <v>1092</v>
      </c>
      <c r="I35" s="115">
        <v>-9</v>
      </c>
      <c r="J35" s="116">
        <v>-0.82417582417582413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14264</v>
      </c>
      <c r="E37" s="114">
        <v>14699</v>
      </c>
      <c r="F37" s="114">
        <v>14912</v>
      </c>
      <c r="G37" s="114">
        <v>15411</v>
      </c>
      <c r="H37" s="140">
        <v>15111</v>
      </c>
      <c r="I37" s="115">
        <v>-847</v>
      </c>
      <c r="J37" s="116">
        <v>-5.6051882734431873</v>
      </c>
    </row>
    <row r="38" spans="1:10" s="110" customFormat="1" ht="13.5" customHeight="1" x14ac:dyDescent="0.2">
      <c r="A38" s="118" t="s">
        <v>105</v>
      </c>
      <c r="B38" s="119" t="s">
        <v>106</v>
      </c>
      <c r="C38" s="113">
        <v>40.402411665731911</v>
      </c>
      <c r="D38" s="115">
        <v>5763</v>
      </c>
      <c r="E38" s="114">
        <v>5883</v>
      </c>
      <c r="F38" s="114">
        <v>5925</v>
      </c>
      <c r="G38" s="114">
        <v>6164</v>
      </c>
      <c r="H38" s="140">
        <v>6005</v>
      </c>
      <c r="I38" s="115">
        <v>-242</v>
      </c>
      <c r="J38" s="116">
        <v>-4.0299750208159866</v>
      </c>
    </row>
    <row r="39" spans="1:10" s="110" customFormat="1" ht="13.5" customHeight="1" x14ac:dyDescent="0.2">
      <c r="A39" s="120"/>
      <c r="B39" s="119" t="s">
        <v>107</v>
      </c>
      <c r="C39" s="113">
        <v>59.597588334268089</v>
      </c>
      <c r="D39" s="115">
        <v>8501</v>
      </c>
      <c r="E39" s="114">
        <v>8816</v>
      </c>
      <c r="F39" s="114">
        <v>8987</v>
      </c>
      <c r="G39" s="114">
        <v>9247</v>
      </c>
      <c r="H39" s="140">
        <v>9106</v>
      </c>
      <c r="I39" s="115">
        <v>-605</v>
      </c>
      <c r="J39" s="116">
        <v>-6.6439710081265098</v>
      </c>
    </row>
    <row r="40" spans="1:10" s="110" customFormat="1" ht="13.5" customHeight="1" x14ac:dyDescent="0.2">
      <c r="A40" s="118" t="s">
        <v>105</v>
      </c>
      <c r="B40" s="121" t="s">
        <v>108</v>
      </c>
      <c r="C40" s="113">
        <v>18.83763320246775</v>
      </c>
      <c r="D40" s="115">
        <v>2687</v>
      </c>
      <c r="E40" s="114">
        <v>2780</v>
      </c>
      <c r="F40" s="114">
        <v>2916</v>
      </c>
      <c r="G40" s="114">
        <v>3248</v>
      </c>
      <c r="H40" s="140">
        <v>2932</v>
      </c>
      <c r="I40" s="115">
        <v>-245</v>
      </c>
      <c r="J40" s="116">
        <v>-8.3560709413369718</v>
      </c>
    </row>
    <row r="41" spans="1:10" s="110" customFormat="1" ht="13.5" customHeight="1" x14ac:dyDescent="0.2">
      <c r="A41" s="118"/>
      <c r="B41" s="121" t="s">
        <v>109</v>
      </c>
      <c r="C41" s="113">
        <v>31.674144699943916</v>
      </c>
      <c r="D41" s="115">
        <v>4518</v>
      </c>
      <c r="E41" s="114">
        <v>4761</v>
      </c>
      <c r="F41" s="114">
        <v>4806</v>
      </c>
      <c r="G41" s="114">
        <v>4996</v>
      </c>
      <c r="H41" s="140">
        <v>5088</v>
      </c>
      <c r="I41" s="115">
        <v>-570</v>
      </c>
      <c r="J41" s="116">
        <v>-11.202830188679245</v>
      </c>
    </row>
    <row r="42" spans="1:10" s="110" customFormat="1" ht="13.5" customHeight="1" x14ac:dyDescent="0.2">
      <c r="A42" s="118"/>
      <c r="B42" s="121" t="s">
        <v>110</v>
      </c>
      <c r="C42" s="113">
        <v>21.845204711160964</v>
      </c>
      <c r="D42" s="115">
        <v>3116</v>
      </c>
      <c r="E42" s="114">
        <v>3167</v>
      </c>
      <c r="F42" s="114">
        <v>3203</v>
      </c>
      <c r="G42" s="114">
        <v>3241</v>
      </c>
      <c r="H42" s="140">
        <v>3248</v>
      </c>
      <c r="I42" s="115">
        <v>-132</v>
      </c>
      <c r="J42" s="116">
        <v>-4.0640394088669947</v>
      </c>
    </row>
    <row r="43" spans="1:10" s="110" customFormat="1" ht="13.5" customHeight="1" x14ac:dyDescent="0.2">
      <c r="A43" s="120"/>
      <c r="B43" s="121" t="s">
        <v>111</v>
      </c>
      <c r="C43" s="113">
        <v>27.64301738642737</v>
      </c>
      <c r="D43" s="115">
        <v>3943</v>
      </c>
      <c r="E43" s="114">
        <v>3991</v>
      </c>
      <c r="F43" s="114">
        <v>3987</v>
      </c>
      <c r="G43" s="114">
        <v>3926</v>
      </c>
      <c r="H43" s="140">
        <v>3843</v>
      </c>
      <c r="I43" s="115">
        <v>100</v>
      </c>
      <c r="J43" s="116">
        <v>2.6021337496747332</v>
      </c>
    </row>
    <row r="44" spans="1:10" s="110" customFormat="1" ht="13.5" customHeight="1" x14ac:dyDescent="0.2">
      <c r="A44" s="120"/>
      <c r="B44" s="121" t="s">
        <v>112</v>
      </c>
      <c r="C44" s="113">
        <v>2.516825574873808</v>
      </c>
      <c r="D44" s="115">
        <v>359</v>
      </c>
      <c r="E44" s="114">
        <v>361</v>
      </c>
      <c r="F44" s="114">
        <v>383</v>
      </c>
      <c r="G44" s="114">
        <v>331</v>
      </c>
      <c r="H44" s="140">
        <v>301</v>
      </c>
      <c r="I44" s="115">
        <v>58</v>
      </c>
      <c r="J44" s="116">
        <v>19.269102990033222</v>
      </c>
    </row>
    <row r="45" spans="1:10" s="110" customFormat="1" ht="13.5" customHeight="1" x14ac:dyDescent="0.2">
      <c r="A45" s="118" t="s">
        <v>113</v>
      </c>
      <c r="B45" s="122" t="s">
        <v>116</v>
      </c>
      <c r="C45" s="113">
        <v>94.454570947840722</v>
      </c>
      <c r="D45" s="115">
        <v>13473</v>
      </c>
      <c r="E45" s="114">
        <v>13852</v>
      </c>
      <c r="F45" s="114">
        <v>14081</v>
      </c>
      <c r="G45" s="114">
        <v>14542</v>
      </c>
      <c r="H45" s="140">
        <v>14277</v>
      </c>
      <c r="I45" s="115">
        <v>-804</v>
      </c>
      <c r="J45" s="116">
        <v>-5.6314351754570291</v>
      </c>
    </row>
    <row r="46" spans="1:10" s="110" customFormat="1" ht="13.5" customHeight="1" x14ac:dyDescent="0.2">
      <c r="A46" s="118"/>
      <c r="B46" s="119" t="s">
        <v>117</v>
      </c>
      <c r="C46" s="113">
        <v>5.2650028042624788</v>
      </c>
      <c r="D46" s="115">
        <v>751</v>
      </c>
      <c r="E46" s="114">
        <v>805</v>
      </c>
      <c r="F46" s="114">
        <v>795</v>
      </c>
      <c r="G46" s="114">
        <v>824</v>
      </c>
      <c r="H46" s="140">
        <v>782</v>
      </c>
      <c r="I46" s="115">
        <v>-31</v>
      </c>
      <c r="J46" s="116">
        <v>-3.9641943734015346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8438</v>
      </c>
      <c r="E48" s="114">
        <v>8710</v>
      </c>
      <c r="F48" s="114">
        <v>8946</v>
      </c>
      <c r="G48" s="114">
        <v>8649</v>
      </c>
      <c r="H48" s="140">
        <v>8375</v>
      </c>
      <c r="I48" s="115">
        <v>63</v>
      </c>
      <c r="J48" s="116">
        <v>0.75223880597014925</v>
      </c>
    </row>
    <row r="49" spans="1:12" s="110" customFormat="1" ht="13.5" customHeight="1" x14ac:dyDescent="0.2">
      <c r="A49" s="118" t="s">
        <v>105</v>
      </c>
      <c r="B49" s="119" t="s">
        <v>106</v>
      </c>
      <c r="C49" s="113">
        <v>40.293908509125387</v>
      </c>
      <c r="D49" s="115">
        <v>3400</v>
      </c>
      <c r="E49" s="114">
        <v>3478</v>
      </c>
      <c r="F49" s="114">
        <v>3613</v>
      </c>
      <c r="G49" s="114">
        <v>3482</v>
      </c>
      <c r="H49" s="140">
        <v>3337</v>
      </c>
      <c r="I49" s="115">
        <v>63</v>
      </c>
      <c r="J49" s="116">
        <v>1.887923284387174</v>
      </c>
    </row>
    <row r="50" spans="1:12" s="110" customFormat="1" ht="13.5" customHeight="1" x14ac:dyDescent="0.2">
      <c r="A50" s="120"/>
      <c r="B50" s="119" t="s">
        <v>107</v>
      </c>
      <c r="C50" s="113">
        <v>59.706091490874613</v>
      </c>
      <c r="D50" s="115">
        <v>5038</v>
      </c>
      <c r="E50" s="114">
        <v>5232</v>
      </c>
      <c r="F50" s="114">
        <v>5333</v>
      </c>
      <c r="G50" s="114">
        <v>5167</v>
      </c>
      <c r="H50" s="140">
        <v>5038</v>
      </c>
      <c r="I50" s="115">
        <v>0</v>
      </c>
      <c r="J50" s="116">
        <v>0</v>
      </c>
    </row>
    <row r="51" spans="1:12" s="110" customFormat="1" ht="13.5" customHeight="1" x14ac:dyDescent="0.2">
      <c r="A51" s="118" t="s">
        <v>105</v>
      </c>
      <c r="B51" s="121" t="s">
        <v>108</v>
      </c>
      <c r="C51" s="113">
        <v>11.104527139132497</v>
      </c>
      <c r="D51" s="115">
        <v>937</v>
      </c>
      <c r="E51" s="114">
        <v>1003</v>
      </c>
      <c r="F51" s="114">
        <v>1077</v>
      </c>
      <c r="G51" s="114">
        <v>921</v>
      </c>
      <c r="H51" s="140">
        <v>862</v>
      </c>
      <c r="I51" s="115">
        <v>75</v>
      </c>
      <c r="J51" s="116">
        <v>8.700696055684455</v>
      </c>
    </row>
    <row r="52" spans="1:12" s="110" customFormat="1" ht="13.5" customHeight="1" x14ac:dyDescent="0.2">
      <c r="A52" s="118"/>
      <c r="B52" s="121" t="s">
        <v>109</v>
      </c>
      <c r="C52" s="113">
        <v>67.847831239630239</v>
      </c>
      <c r="D52" s="115">
        <v>5725</v>
      </c>
      <c r="E52" s="114">
        <v>5906</v>
      </c>
      <c r="F52" s="114">
        <v>6065</v>
      </c>
      <c r="G52" s="114">
        <v>5989</v>
      </c>
      <c r="H52" s="140">
        <v>5829</v>
      </c>
      <c r="I52" s="115">
        <v>-104</v>
      </c>
      <c r="J52" s="116">
        <v>-1.7841825355978727</v>
      </c>
    </row>
    <row r="53" spans="1:12" s="110" customFormat="1" ht="13.5" customHeight="1" x14ac:dyDescent="0.2">
      <c r="A53" s="118"/>
      <c r="B53" s="121" t="s">
        <v>110</v>
      </c>
      <c r="C53" s="113">
        <v>19.625503673856365</v>
      </c>
      <c r="D53" s="115">
        <v>1656</v>
      </c>
      <c r="E53" s="114">
        <v>1683</v>
      </c>
      <c r="F53" s="114">
        <v>1692</v>
      </c>
      <c r="G53" s="114">
        <v>1632</v>
      </c>
      <c r="H53" s="140">
        <v>1573</v>
      </c>
      <c r="I53" s="115">
        <v>83</v>
      </c>
      <c r="J53" s="116">
        <v>5.2765416401780039</v>
      </c>
    </row>
    <row r="54" spans="1:12" s="110" customFormat="1" ht="13.5" customHeight="1" x14ac:dyDescent="0.2">
      <c r="A54" s="120"/>
      <c r="B54" s="121" t="s">
        <v>111</v>
      </c>
      <c r="C54" s="113">
        <v>1.4221379473808959</v>
      </c>
      <c r="D54" s="115">
        <v>120</v>
      </c>
      <c r="E54" s="114">
        <v>118</v>
      </c>
      <c r="F54" s="114">
        <v>112</v>
      </c>
      <c r="G54" s="114">
        <v>107</v>
      </c>
      <c r="H54" s="140">
        <v>111</v>
      </c>
      <c r="I54" s="115">
        <v>9</v>
      </c>
      <c r="J54" s="116">
        <v>8.1081081081081088</v>
      </c>
    </row>
    <row r="55" spans="1:12" s="110" customFormat="1" ht="13.5" customHeight="1" x14ac:dyDescent="0.2">
      <c r="A55" s="120"/>
      <c r="B55" s="121" t="s">
        <v>112</v>
      </c>
      <c r="C55" s="113">
        <v>0.41479023465276132</v>
      </c>
      <c r="D55" s="115">
        <v>35</v>
      </c>
      <c r="E55" s="114">
        <v>28</v>
      </c>
      <c r="F55" s="114">
        <v>24</v>
      </c>
      <c r="G55" s="114">
        <v>21</v>
      </c>
      <c r="H55" s="140">
        <v>27</v>
      </c>
      <c r="I55" s="115">
        <v>8</v>
      </c>
      <c r="J55" s="116">
        <v>29.62962962962963</v>
      </c>
    </row>
    <row r="56" spans="1:12" s="110" customFormat="1" ht="13.5" customHeight="1" x14ac:dyDescent="0.2">
      <c r="A56" s="118" t="s">
        <v>113</v>
      </c>
      <c r="B56" s="122" t="s">
        <v>116</v>
      </c>
      <c r="C56" s="113">
        <v>96.065418345579516</v>
      </c>
      <c r="D56" s="115">
        <v>8106</v>
      </c>
      <c r="E56" s="114">
        <v>8361</v>
      </c>
      <c r="F56" s="114">
        <v>8598</v>
      </c>
      <c r="G56" s="114">
        <v>8301</v>
      </c>
      <c r="H56" s="140">
        <v>8065</v>
      </c>
      <c r="I56" s="115">
        <v>41</v>
      </c>
      <c r="J56" s="116">
        <v>0.50836949783013019</v>
      </c>
    </row>
    <row r="57" spans="1:12" s="110" customFormat="1" ht="13.5" customHeight="1" x14ac:dyDescent="0.2">
      <c r="A57" s="142"/>
      <c r="B57" s="124" t="s">
        <v>117</v>
      </c>
      <c r="C57" s="125">
        <v>3.9345816544204788</v>
      </c>
      <c r="D57" s="143">
        <v>332</v>
      </c>
      <c r="E57" s="144">
        <v>349</v>
      </c>
      <c r="F57" s="144">
        <v>348</v>
      </c>
      <c r="G57" s="144">
        <v>348</v>
      </c>
      <c r="H57" s="145">
        <v>310</v>
      </c>
      <c r="I57" s="143">
        <v>22</v>
      </c>
      <c r="J57" s="146">
        <v>7.096774193548387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80506</v>
      </c>
      <c r="E12" s="236">
        <v>80340</v>
      </c>
      <c r="F12" s="114">
        <v>81375</v>
      </c>
      <c r="G12" s="114">
        <v>79903</v>
      </c>
      <c r="H12" s="140">
        <v>79448</v>
      </c>
      <c r="I12" s="115">
        <v>1058</v>
      </c>
      <c r="J12" s="116">
        <v>1.3316886516967072</v>
      </c>
    </row>
    <row r="13" spans="1:15" s="110" customFormat="1" ht="12" customHeight="1" x14ac:dyDescent="0.2">
      <c r="A13" s="118" t="s">
        <v>105</v>
      </c>
      <c r="B13" s="119" t="s">
        <v>106</v>
      </c>
      <c r="C13" s="113">
        <v>52.527761905944899</v>
      </c>
      <c r="D13" s="115">
        <v>42288</v>
      </c>
      <c r="E13" s="114">
        <v>42258</v>
      </c>
      <c r="F13" s="114">
        <v>43027</v>
      </c>
      <c r="G13" s="114">
        <v>42365</v>
      </c>
      <c r="H13" s="140">
        <v>42081</v>
      </c>
      <c r="I13" s="115">
        <v>207</v>
      </c>
      <c r="J13" s="116">
        <v>0.49190846225137236</v>
      </c>
    </row>
    <row r="14" spans="1:15" s="110" customFormat="1" ht="12" customHeight="1" x14ac:dyDescent="0.2">
      <c r="A14" s="118"/>
      <c r="B14" s="119" t="s">
        <v>107</v>
      </c>
      <c r="C14" s="113">
        <v>47.472238094055101</v>
      </c>
      <c r="D14" s="115">
        <v>38218</v>
      </c>
      <c r="E14" s="114">
        <v>38082</v>
      </c>
      <c r="F14" s="114">
        <v>38348</v>
      </c>
      <c r="G14" s="114">
        <v>37538</v>
      </c>
      <c r="H14" s="140">
        <v>37367</v>
      </c>
      <c r="I14" s="115">
        <v>851</v>
      </c>
      <c r="J14" s="116">
        <v>2.2774105494152597</v>
      </c>
    </row>
    <row r="15" spans="1:15" s="110" customFormat="1" ht="12" customHeight="1" x14ac:dyDescent="0.2">
      <c r="A15" s="118" t="s">
        <v>105</v>
      </c>
      <c r="B15" s="121" t="s">
        <v>108</v>
      </c>
      <c r="C15" s="113">
        <v>10.819069386132711</v>
      </c>
      <c r="D15" s="115">
        <v>8710</v>
      </c>
      <c r="E15" s="114">
        <v>8890</v>
      </c>
      <c r="F15" s="114">
        <v>9259</v>
      </c>
      <c r="G15" s="114">
        <v>8294</v>
      </c>
      <c r="H15" s="140">
        <v>8563</v>
      </c>
      <c r="I15" s="115">
        <v>147</v>
      </c>
      <c r="J15" s="116">
        <v>1.7166880766086652</v>
      </c>
    </row>
    <row r="16" spans="1:15" s="110" customFormat="1" ht="12" customHeight="1" x14ac:dyDescent="0.2">
      <c r="A16" s="118"/>
      <c r="B16" s="121" t="s">
        <v>109</v>
      </c>
      <c r="C16" s="113">
        <v>66.350334136586099</v>
      </c>
      <c r="D16" s="115">
        <v>53416</v>
      </c>
      <c r="E16" s="114">
        <v>53381</v>
      </c>
      <c r="F16" s="114">
        <v>54225</v>
      </c>
      <c r="G16" s="114">
        <v>54137</v>
      </c>
      <c r="H16" s="140">
        <v>53847</v>
      </c>
      <c r="I16" s="115">
        <v>-431</v>
      </c>
      <c r="J16" s="116">
        <v>-0.80041599346295988</v>
      </c>
    </row>
    <row r="17" spans="1:10" s="110" customFormat="1" ht="12" customHeight="1" x14ac:dyDescent="0.2">
      <c r="A17" s="118"/>
      <c r="B17" s="121" t="s">
        <v>110</v>
      </c>
      <c r="C17" s="113">
        <v>21.448090825528531</v>
      </c>
      <c r="D17" s="115">
        <v>17267</v>
      </c>
      <c r="E17" s="114">
        <v>16935</v>
      </c>
      <c r="F17" s="114">
        <v>16781</v>
      </c>
      <c r="G17" s="114">
        <v>16417</v>
      </c>
      <c r="H17" s="140">
        <v>16030</v>
      </c>
      <c r="I17" s="115">
        <v>1237</v>
      </c>
      <c r="J17" s="116">
        <v>7.716781035558328</v>
      </c>
    </row>
    <row r="18" spans="1:10" s="110" customFormat="1" ht="12" customHeight="1" x14ac:dyDescent="0.2">
      <c r="A18" s="120"/>
      <c r="B18" s="121" t="s">
        <v>111</v>
      </c>
      <c r="C18" s="113">
        <v>1.3825056517526644</v>
      </c>
      <c r="D18" s="115">
        <v>1113</v>
      </c>
      <c r="E18" s="114">
        <v>1134</v>
      </c>
      <c r="F18" s="114">
        <v>1110</v>
      </c>
      <c r="G18" s="114">
        <v>1055</v>
      </c>
      <c r="H18" s="140">
        <v>1008</v>
      </c>
      <c r="I18" s="115">
        <v>105</v>
      </c>
      <c r="J18" s="116">
        <v>10.416666666666666</v>
      </c>
    </row>
    <row r="19" spans="1:10" s="110" customFormat="1" ht="12" customHeight="1" x14ac:dyDescent="0.2">
      <c r="A19" s="120"/>
      <c r="B19" s="121" t="s">
        <v>112</v>
      </c>
      <c r="C19" s="113">
        <v>0.35401088117655827</v>
      </c>
      <c r="D19" s="115">
        <v>285</v>
      </c>
      <c r="E19" s="114">
        <v>286</v>
      </c>
      <c r="F19" s="114">
        <v>288</v>
      </c>
      <c r="G19" s="114">
        <v>246</v>
      </c>
      <c r="H19" s="140">
        <v>242</v>
      </c>
      <c r="I19" s="115">
        <v>43</v>
      </c>
      <c r="J19" s="116">
        <v>17.768595041322314</v>
      </c>
    </row>
    <row r="20" spans="1:10" s="110" customFormat="1" ht="12" customHeight="1" x14ac:dyDescent="0.2">
      <c r="A20" s="118" t="s">
        <v>113</v>
      </c>
      <c r="B20" s="119" t="s">
        <v>181</v>
      </c>
      <c r="C20" s="113">
        <v>67.090651628450047</v>
      </c>
      <c r="D20" s="115">
        <v>54012</v>
      </c>
      <c r="E20" s="114">
        <v>53942</v>
      </c>
      <c r="F20" s="114">
        <v>54875</v>
      </c>
      <c r="G20" s="114">
        <v>53700</v>
      </c>
      <c r="H20" s="140">
        <v>53702</v>
      </c>
      <c r="I20" s="115">
        <v>310</v>
      </c>
      <c r="J20" s="116">
        <v>0.57725969237644781</v>
      </c>
    </row>
    <row r="21" spans="1:10" s="110" customFormat="1" ht="12" customHeight="1" x14ac:dyDescent="0.2">
      <c r="A21" s="118"/>
      <c r="B21" s="119" t="s">
        <v>182</v>
      </c>
      <c r="C21" s="113">
        <v>32.909348371549946</v>
      </c>
      <c r="D21" s="115">
        <v>26494</v>
      </c>
      <c r="E21" s="114">
        <v>26398</v>
      </c>
      <c r="F21" s="114">
        <v>26500</v>
      </c>
      <c r="G21" s="114">
        <v>26203</v>
      </c>
      <c r="H21" s="140">
        <v>25746</v>
      </c>
      <c r="I21" s="115">
        <v>748</v>
      </c>
      <c r="J21" s="116">
        <v>2.9053056785520082</v>
      </c>
    </row>
    <row r="22" spans="1:10" s="110" customFormat="1" ht="12" customHeight="1" x14ac:dyDescent="0.2">
      <c r="A22" s="118" t="s">
        <v>113</v>
      </c>
      <c r="B22" s="119" t="s">
        <v>116</v>
      </c>
      <c r="C22" s="113">
        <v>95.143219138946165</v>
      </c>
      <c r="D22" s="115">
        <v>76596</v>
      </c>
      <c r="E22" s="114">
        <v>76586</v>
      </c>
      <c r="F22" s="114">
        <v>77498</v>
      </c>
      <c r="G22" s="114">
        <v>76092</v>
      </c>
      <c r="H22" s="140">
        <v>75820</v>
      </c>
      <c r="I22" s="115">
        <v>776</v>
      </c>
      <c r="J22" s="116">
        <v>1.0234766552360854</v>
      </c>
    </row>
    <row r="23" spans="1:10" s="110" customFormat="1" ht="12" customHeight="1" x14ac:dyDescent="0.2">
      <c r="A23" s="118"/>
      <c r="B23" s="119" t="s">
        <v>117</v>
      </c>
      <c r="C23" s="113">
        <v>4.8369065659702386</v>
      </c>
      <c r="D23" s="115">
        <v>3894</v>
      </c>
      <c r="E23" s="114">
        <v>3743</v>
      </c>
      <c r="F23" s="114">
        <v>3866</v>
      </c>
      <c r="G23" s="114">
        <v>3799</v>
      </c>
      <c r="H23" s="140">
        <v>3612</v>
      </c>
      <c r="I23" s="115">
        <v>282</v>
      </c>
      <c r="J23" s="116">
        <v>7.8073089700996681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101325</v>
      </c>
      <c r="E64" s="236">
        <v>101653</v>
      </c>
      <c r="F64" s="236">
        <v>102053</v>
      </c>
      <c r="G64" s="236">
        <v>100055</v>
      </c>
      <c r="H64" s="140">
        <v>99711</v>
      </c>
      <c r="I64" s="115">
        <v>1614</v>
      </c>
      <c r="J64" s="116">
        <v>1.6186779793603514</v>
      </c>
    </row>
    <row r="65" spans="1:12" s="110" customFormat="1" ht="12" customHeight="1" x14ac:dyDescent="0.2">
      <c r="A65" s="118" t="s">
        <v>105</v>
      </c>
      <c r="B65" s="119" t="s">
        <v>106</v>
      </c>
      <c r="C65" s="113">
        <v>51.485812978040954</v>
      </c>
      <c r="D65" s="235">
        <v>52168</v>
      </c>
      <c r="E65" s="236">
        <v>52423</v>
      </c>
      <c r="F65" s="236">
        <v>52707</v>
      </c>
      <c r="G65" s="236">
        <v>51615</v>
      </c>
      <c r="H65" s="140">
        <v>51452</v>
      </c>
      <c r="I65" s="115">
        <v>716</v>
      </c>
      <c r="J65" s="116">
        <v>1.3915882764518386</v>
      </c>
    </row>
    <row r="66" spans="1:12" s="110" customFormat="1" ht="12" customHeight="1" x14ac:dyDescent="0.2">
      <c r="A66" s="118"/>
      <c r="B66" s="119" t="s">
        <v>107</v>
      </c>
      <c r="C66" s="113">
        <v>48.514187021959046</v>
      </c>
      <c r="D66" s="235">
        <v>49157</v>
      </c>
      <c r="E66" s="236">
        <v>49230</v>
      </c>
      <c r="F66" s="236">
        <v>49346</v>
      </c>
      <c r="G66" s="236">
        <v>48440</v>
      </c>
      <c r="H66" s="140">
        <v>48259</v>
      </c>
      <c r="I66" s="115">
        <v>898</v>
      </c>
      <c r="J66" s="116">
        <v>1.8607928054870595</v>
      </c>
    </row>
    <row r="67" spans="1:12" s="110" customFormat="1" ht="12" customHeight="1" x14ac:dyDescent="0.2">
      <c r="A67" s="118" t="s">
        <v>105</v>
      </c>
      <c r="B67" s="121" t="s">
        <v>108</v>
      </c>
      <c r="C67" s="113">
        <v>10.138662718973599</v>
      </c>
      <c r="D67" s="235">
        <v>10273</v>
      </c>
      <c r="E67" s="236">
        <v>10598</v>
      </c>
      <c r="F67" s="236">
        <v>10959</v>
      </c>
      <c r="G67" s="236">
        <v>9610</v>
      </c>
      <c r="H67" s="140">
        <v>9927</v>
      </c>
      <c r="I67" s="115">
        <v>346</v>
      </c>
      <c r="J67" s="116">
        <v>3.4854437392968673</v>
      </c>
    </row>
    <row r="68" spans="1:12" s="110" customFormat="1" ht="12" customHeight="1" x14ac:dyDescent="0.2">
      <c r="A68" s="118"/>
      <c r="B68" s="121" t="s">
        <v>109</v>
      </c>
      <c r="C68" s="113">
        <v>65.85245497162596</v>
      </c>
      <c r="D68" s="235">
        <v>66725</v>
      </c>
      <c r="E68" s="236">
        <v>67046</v>
      </c>
      <c r="F68" s="236">
        <v>67370</v>
      </c>
      <c r="G68" s="236">
        <v>67170</v>
      </c>
      <c r="H68" s="140">
        <v>67053</v>
      </c>
      <c r="I68" s="115">
        <v>-328</v>
      </c>
      <c r="J68" s="116">
        <v>-0.48916528716090257</v>
      </c>
    </row>
    <row r="69" spans="1:12" s="110" customFormat="1" ht="12" customHeight="1" x14ac:dyDescent="0.2">
      <c r="A69" s="118"/>
      <c r="B69" s="121" t="s">
        <v>110</v>
      </c>
      <c r="C69" s="113">
        <v>22.615346656797435</v>
      </c>
      <c r="D69" s="235">
        <v>22915</v>
      </c>
      <c r="E69" s="236">
        <v>22589</v>
      </c>
      <c r="F69" s="236">
        <v>22309</v>
      </c>
      <c r="G69" s="236">
        <v>21925</v>
      </c>
      <c r="H69" s="140">
        <v>21427</v>
      </c>
      <c r="I69" s="115">
        <v>1488</v>
      </c>
      <c r="J69" s="116">
        <v>6.9445092640126944</v>
      </c>
    </row>
    <row r="70" spans="1:12" s="110" customFormat="1" ht="12" customHeight="1" x14ac:dyDescent="0.2">
      <c r="A70" s="120"/>
      <c r="B70" s="121" t="s">
        <v>111</v>
      </c>
      <c r="C70" s="113">
        <v>1.39353565260301</v>
      </c>
      <c r="D70" s="235">
        <v>1412</v>
      </c>
      <c r="E70" s="236">
        <v>1420</v>
      </c>
      <c r="F70" s="236">
        <v>1415</v>
      </c>
      <c r="G70" s="236">
        <v>1350</v>
      </c>
      <c r="H70" s="140">
        <v>1304</v>
      </c>
      <c r="I70" s="115">
        <v>108</v>
      </c>
      <c r="J70" s="116">
        <v>8.2822085889570545</v>
      </c>
    </row>
    <row r="71" spans="1:12" s="110" customFormat="1" ht="12" customHeight="1" x14ac:dyDescent="0.2">
      <c r="A71" s="120"/>
      <c r="B71" s="121" t="s">
        <v>112</v>
      </c>
      <c r="C71" s="113">
        <v>0.38391315075252896</v>
      </c>
      <c r="D71" s="235">
        <v>389</v>
      </c>
      <c r="E71" s="236">
        <v>395</v>
      </c>
      <c r="F71" s="236">
        <v>430</v>
      </c>
      <c r="G71" s="236">
        <v>354</v>
      </c>
      <c r="H71" s="140">
        <v>330</v>
      </c>
      <c r="I71" s="115">
        <v>59</v>
      </c>
      <c r="J71" s="116">
        <v>17.878787878787879</v>
      </c>
    </row>
    <row r="72" spans="1:12" s="110" customFormat="1" ht="12" customHeight="1" x14ac:dyDescent="0.2">
      <c r="A72" s="118" t="s">
        <v>113</v>
      </c>
      <c r="B72" s="119" t="s">
        <v>181</v>
      </c>
      <c r="C72" s="113">
        <v>67.354552183567733</v>
      </c>
      <c r="D72" s="235">
        <v>68247</v>
      </c>
      <c r="E72" s="236">
        <v>68560</v>
      </c>
      <c r="F72" s="236">
        <v>69094</v>
      </c>
      <c r="G72" s="236">
        <v>67491</v>
      </c>
      <c r="H72" s="140">
        <v>67620</v>
      </c>
      <c r="I72" s="115">
        <v>627</v>
      </c>
      <c r="J72" s="116">
        <v>0.92724046140195204</v>
      </c>
    </row>
    <row r="73" spans="1:12" s="110" customFormat="1" ht="12" customHeight="1" x14ac:dyDescent="0.2">
      <c r="A73" s="118"/>
      <c r="B73" s="119" t="s">
        <v>182</v>
      </c>
      <c r="C73" s="113">
        <v>32.645447816432274</v>
      </c>
      <c r="D73" s="115">
        <v>33078</v>
      </c>
      <c r="E73" s="114">
        <v>33093</v>
      </c>
      <c r="F73" s="114">
        <v>32959</v>
      </c>
      <c r="G73" s="114">
        <v>32564</v>
      </c>
      <c r="H73" s="140">
        <v>32091</v>
      </c>
      <c r="I73" s="115">
        <v>987</v>
      </c>
      <c r="J73" s="116">
        <v>3.0756286809385811</v>
      </c>
    </row>
    <row r="74" spans="1:12" s="110" customFormat="1" ht="12" customHeight="1" x14ac:dyDescent="0.2">
      <c r="A74" s="118" t="s">
        <v>113</v>
      </c>
      <c r="B74" s="119" t="s">
        <v>116</v>
      </c>
      <c r="C74" s="113">
        <v>96.034542314335056</v>
      </c>
      <c r="D74" s="115">
        <v>97307</v>
      </c>
      <c r="E74" s="114">
        <v>97712</v>
      </c>
      <c r="F74" s="114">
        <v>98236</v>
      </c>
      <c r="G74" s="114">
        <v>96348</v>
      </c>
      <c r="H74" s="140">
        <v>96206</v>
      </c>
      <c r="I74" s="115">
        <v>1101</v>
      </c>
      <c r="J74" s="116">
        <v>1.144419266989585</v>
      </c>
    </row>
    <row r="75" spans="1:12" s="110" customFormat="1" ht="12" customHeight="1" x14ac:dyDescent="0.2">
      <c r="A75" s="142"/>
      <c r="B75" s="124" t="s">
        <v>117</v>
      </c>
      <c r="C75" s="125">
        <v>3.937823834196891</v>
      </c>
      <c r="D75" s="143">
        <v>3990</v>
      </c>
      <c r="E75" s="144">
        <v>3920</v>
      </c>
      <c r="F75" s="144">
        <v>3797</v>
      </c>
      <c r="G75" s="144">
        <v>3686</v>
      </c>
      <c r="H75" s="145">
        <v>3485</v>
      </c>
      <c r="I75" s="143">
        <v>505</v>
      </c>
      <c r="J75" s="146">
        <v>14.490674318507891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80506</v>
      </c>
      <c r="G11" s="114">
        <v>80340</v>
      </c>
      <c r="H11" s="114">
        <v>81375</v>
      </c>
      <c r="I11" s="114">
        <v>79903</v>
      </c>
      <c r="J11" s="140">
        <v>79448</v>
      </c>
      <c r="K11" s="114">
        <v>1058</v>
      </c>
      <c r="L11" s="116">
        <v>1.3316886516967072</v>
      </c>
    </row>
    <row r="12" spans="1:17" s="110" customFormat="1" ht="24.95" customHeight="1" x14ac:dyDescent="0.2">
      <c r="A12" s="604" t="s">
        <v>185</v>
      </c>
      <c r="B12" s="605"/>
      <c r="C12" s="605"/>
      <c r="D12" s="606"/>
      <c r="E12" s="113">
        <v>52.527761905944899</v>
      </c>
      <c r="F12" s="115">
        <v>42288</v>
      </c>
      <c r="G12" s="114">
        <v>42258</v>
      </c>
      <c r="H12" s="114">
        <v>43027</v>
      </c>
      <c r="I12" s="114">
        <v>42365</v>
      </c>
      <c r="J12" s="140">
        <v>42081</v>
      </c>
      <c r="K12" s="114">
        <v>207</v>
      </c>
      <c r="L12" s="116">
        <v>0.49190846225137236</v>
      </c>
    </row>
    <row r="13" spans="1:17" s="110" customFormat="1" ht="15" customHeight="1" x14ac:dyDescent="0.2">
      <c r="A13" s="120"/>
      <c r="B13" s="612" t="s">
        <v>107</v>
      </c>
      <c r="C13" s="612"/>
      <c r="E13" s="113">
        <v>47.472238094055101</v>
      </c>
      <c r="F13" s="115">
        <v>38218</v>
      </c>
      <c r="G13" s="114">
        <v>38082</v>
      </c>
      <c r="H13" s="114">
        <v>38348</v>
      </c>
      <c r="I13" s="114">
        <v>37538</v>
      </c>
      <c r="J13" s="140">
        <v>37367</v>
      </c>
      <c r="K13" s="114">
        <v>851</v>
      </c>
      <c r="L13" s="116">
        <v>2.2774105494152597</v>
      </c>
    </row>
    <row r="14" spans="1:17" s="110" customFormat="1" ht="24.95" customHeight="1" x14ac:dyDescent="0.2">
      <c r="A14" s="604" t="s">
        <v>186</v>
      </c>
      <c r="B14" s="605"/>
      <c r="C14" s="605"/>
      <c r="D14" s="606"/>
      <c r="E14" s="113">
        <v>10.819069386132711</v>
      </c>
      <c r="F14" s="115">
        <v>8710</v>
      </c>
      <c r="G14" s="114">
        <v>8890</v>
      </c>
      <c r="H14" s="114">
        <v>9259</v>
      </c>
      <c r="I14" s="114">
        <v>8294</v>
      </c>
      <c r="J14" s="140">
        <v>8563</v>
      </c>
      <c r="K14" s="114">
        <v>147</v>
      </c>
      <c r="L14" s="116">
        <v>1.7166880766086652</v>
      </c>
    </row>
    <row r="15" spans="1:17" s="110" customFormat="1" ht="15" customHeight="1" x14ac:dyDescent="0.2">
      <c r="A15" s="120"/>
      <c r="B15" s="119"/>
      <c r="C15" s="258" t="s">
        <v>106</v>
      </c>
      <c r="E15" s="113">
        <v>59.483352468427093</v>
      </c>
      <c r="F15" s="115">
        <v>5181</v>
      </c>
      <c r="G15" s="114">
        <v>5281</v>
      </c>
      <c r="H15" s="114">
        <v>5523</v>
      </c>
      <c r="I15" s="114">
        <v>4910</v>
      </c>
      <c r="J15" s="140">
        <v>5071</v>
      </c>
      <c r="K15" s="114">
        <v>110</v>
      </c>
      <c r="L15" s="116">
        <v>2.1691973969631237</v>
      </c>
    </row>
    <row r="16" spans="1:17" s="110" customFormat="1" ht="15" customHeight="1" x14ac:dyDescent="0.2">
      <c r="A16" s="120"/>
      <c r="B16" s="119"/>
      <c r="C16" s="258" t="s">
        <v>107</v>
      </c>
      <c r="E16" s="113">
        <v>40.516647531572907</v>
      </c>
      <c r="F16" s="115">
        <v>3529</v>
      </c>
      <c r="G16" s="114">
        <v>3609</v>
      </c>
      <c r="H16" s="114">
        <v>3736</v>
      </c>
      <c r="I16" s="114">
        <v>3384</v>
      </c>
      <c r="J16" s="140">
        <v>3492</v>
      </c>
      <c r="K16" s="114">
        <v>37</v>
      </c>
      <c r="L16" s="116">
        <v>1.0595647193585338</v>
      </c>
    </row>
    <row r="17" spans="1:12" s="110" customFormat="1" ht="15" customHeight="1" x14ac:dyDescent="0.2">
      <c r="A17" s="120"/>
      <c r="B17" s="121" t="s">
        <v>109</v>
      </c>
      <c r="C17" s="258"/>
      <c r="E17" s="113">
        <v>66.350334136586099</v>
      </c>
      <c r="F17" s="115">
        <v>53416</v>
      </c>
      <c r="G17" s="114">
        <v>53381</v>
      </c>
      <c r="H17" s="114">
        <v>54225</v>
      </c>
      <c r="I17" s="114">
        <v>54137</v>
      </c>
      <c r="J17" s="140">
        <v>53847</v>
      </c>
      <c r="K17" s="114">
        <v>-431</v>
      </c>
      <c r="L17" s="116">
        <v>-0.80041599346295988</v>
      </c>
    </row>
    <row r="18" spans="1:12" s="110" customFormat="1" ht="15" customHeight="1" x14ac:dyDescent="0.2">
      <c r="A18" s="120"/>
      <c r="B18" s="119"/>
      <c r="C18" s="258" t="s">
        <v>106</v>
      </c>
      <c r="E18" s="113">
        <v>52.061180170735362</v>
      </c>
      <c r="F18" s="115">
        <v>27809</v>
      </c>
      <c r="G18" s="114">
        <v>27822</v>
      </c>
      <c r="H18" s="114">
        <v>28385</v>
      </c>
      <c r="I18" s="114">
        <v>28550</v>
      </c>
      <c r="J18" s="140">
        <v>28311</v>
      </c>
      <c r="K18" s="114">
        <v>-502</v>
      </c>
      <c r="L18" s="116">
        <v>-1.7731623750485677</v>
      </c>
    </row>
    <row r="19" spans="1:12" s="110" customFormat="1" ht="15" customHeight="1" x14ac:dyDescent="0.2">
      <c r="A19" s="120"/>
      <c r="B19" s="119"/>
      <c r="C19" s="258" t="s">
        <v>107</v>
      </c>
      <c r="E19" s="113">
        <v>47.938819829264638</v>
      </c>
      <c r="F19" s="115">
        <v>25607</v>
      </c>
      <c r="G19" s="114">
        <v>25559</v>
      </c>
      <c r="H19" s="114">
        <v>25840</v>
      </c>
      <c r="I19" s="114">
        <v>25587</v>
      </c>
      <c r="J19" s="140">
        <v>25536</v>
      </c>
      <c r="K19" s="114">
        <v>71</v>
      </c>
      <c r="L19" s="116">
        <v>0.27803884711779447</v>
      </c>
    </row>
    <row r="20" spans="1:12" s="110" customFormat="1" ht="15" customHeight="1" x14ac:dyDescent="0.2">
      <c r="A20" s="120"/>
      <c r="B20" s="121" t="s">
        <v>110</v>
      </c>
      <c r="C20" s="258"/>
      <c r="E20" s="113">
        <v>21.448090825528531</v>
      </c>
      <c r="F20" s="115">
        <v>17267</v>
      </c>
      <c r="G20" s="114">
        <v>16935</v>
      </c>
      <c r="H20" s="114">
        <v>16781</v>
      </c>
      <c r="I20" s="114">
        <v>16417</v>
      </c>
      <c r="J20" s="140">
        <v>16030</v>
      </c>
      <c r="K20" s="114">
        <v>1237</v>
      </c>
      <c r="L20" s="116">
        <v>7.716781035558328</v>
      </c>
    </row>
    <row r="21" spans="1:12" s="110" customFormat="1" ht="15" customHeight="1" x14ac:dyDescent="0.2">
      <c r="A21" s="120"/>
      <c r="B21" s="119"/>
      <c r="C21" s="258" t="s">
        <v>106</v>
      </c>
      <c r="E21" s="113">
        <v>49.562749753865752</v>
      </c>
      <c r="F21" s="115">
        <v>8558</v>
      </c>
      <c r="G21" s="114">
        <v>8403</v>
      </c>
      <c r="H21" s="114">
        <v>8381</v>
      </c>
      <c r="I21" s="114">
        <v>8208</v>
      </c>
      <c r="J21" s="140">
        <v>8033</v>
      </c>
      <c r="K21" s="114">
        <v>525</v>
      </c>
      <c r="L21" s="116">
        <v>6.5355408938130211</v>
      </c>
    </row>
    <row r="22" spans="1:12" s="110" customFormat="1" ht="15" customHeight="1" x14ac:dyDescent="0.2">
      <c r="A22" s="120"/>
      <c r="B22" s="119"/>
      <c r="C22" s="258" t="s">
        <v>107</v>
      </c>
      <c r="E22" s="113">
        <v>50.437250246134248</v>
      </c>
      <c r="F22" s="115">
        <v>8709</v>
      </c>
      <c r="G22" s="114">
        <v>8532</v>
      </c>
      <c r="H22" s="114">
        <v>8400</v>
      </c>
      <c r="I22" s="114">
        <v>8209</v>
      </c>
      <c r="J22" s="140">
        <v>7997</v>
      </c>
      <c r="K22" s="114">
        <v>712</v>
      </c>
      <c r="L22" s="116">
        <v>8.9033387520320115</v>
      </c>
    </row>
    <row r="23" spans="1:12" s="110" customFormat="1" ht="15" customHeight="1" x14ac:dyDescent="0.2">
      <c r="A23" s="120"/>
      <c r="B23" s="121" t="s">
        <v>111</v>
      </c>
      <c r="C23" s="258"/>
      <c r="E23" s="113">
        <v>1.3825056517526644</v>
      </c>
      <c r="F23" s="115">
        <v>1113</v>
      </c>
      <c r="G23" s="114">
        <v>1134</v>
      </c>
      <c r="H23" s="114">
        <v>1110</v>
      </c>
      <c r="I23" s="114">
        <v>1055</v>
      </c>
      <c r="J23" s="140">
        <v>1008</v>
      </c>
      <c r="K23" s="114">
        <v>105</v>
      </c>
      <c r="L23" s="116">
        <v>10.416666666666666</v>
      </c>
    </row>
    <row r="24" spans="1:12" s="110" customFormat="1" ht="15" customHeight="1" x14ac:dyDescent="0.2">
      <c r="A24" s="120"/>
      <c r="B24" s="119"/>
      <c r="C24" s="258" t="s">
        <v>106</v>
      </c>
      <c r="E24" s="113">
        <v>66.486972147349505</v>
      </c>
      <c r="F24" s="115">
        <v>740</v>
      </c>
      <c r="G24" s="114">
        <v>752</v>
      </c>
      <c r="H24" s="114">
        <v>738</v>
      </c>
      <c r="I24" s="114">
        <v>697</v>
      </c>
      <c r="J24" s="140">
        <v>666</v>
      </c>
      <c r="K24" s="114">
        <v>74</v>
      </c>
      <c r="L24" s="116">
        <v>11.111111111111111</v>
      </c>
    </row>
    <row r="25" spans="1:12" s="110" customFormat="1" ht="15" customHeight="1" x14ac:dyDescent="0.2">
      <c r="A25" s="120"/>
      <c r="B25" s="119"/>
      <c r="C25" s="258" t="s">
        <v>107</v>
      </c>
      <c r="E25" s="113">
        <v>33.513027852650495</v>
      </c>
      <c r="F25" s="115">
        <v>373</v>
      </c>
      <c r="G25" s="114">
        <v>382</v>
      </c>
      <c r="H25" s="114">
        <v>372</v>
      </c>
      <c r="I25" s="114">
        <v>358</v>
      </c>
      <c r="J25" s="140">
        <v>342</v>
      </c>
      <c r="K25" s="114">
        <v>31</v>
      </c>
      <c r="L25" s="116">
        <v>9.064327485380117</v>
      </c>
    </row>
    <row r="26" spans="1:12" s="110" customFormat="1" ht="15" customHeight="1" x14ac:dyDescent="0.2">
      <c r="A26" s="120"/>
      <c r="C26" s="121" t="s">
        <v>187</v>
      </c>
      <c r="D26" s="110" t="s">
        <v>188</v>
      </c>
      <c r="E26" s="113">
        <v>0.35401088117655827</v>
      </c>
      <c r="F26" s="115">
        <v>285</v>
      </c>
      <c r="G26" s="114">
        <v>286</v>
      </c>
      <c r="H26" s="114">
        <v>288</v>
      </c>
      <c r="I26" s="114">
        <v>246</v>
      </c>
      <c r="J26" s="140">
        <v>242</v>
      </c>
      <c r="K26" s="114">
        <v>43</v>
      </c>
      <c r="L26" s="116">
        <v>17.768595041322314</v>
      </c>
    </row>
    <row r="27" spans="1:12" s="110" customFormat="1" ht="15" customHeight="1" x14ac:dyDescent="0.2">
      <c r="A27" s="120"/>
      <c r="B27" s="119"/>
      <c r="D27" s="259" t="s">
        <v>106</v>
      </c>
      <c r="E27" s="113">
        <v>50.526315789473685</v>
      </c>
      <c r="F27" s="115">
        <v>144</v>
      </c>
      <c r="G27" s="114">
        <v>146</v>
      </c>
      <c r="H27" s="114">
        <v>136</v>
      </c>
      <c r="I27" s="114">
        <v>111</v>
      </c>
      <c r="J27" s="140">
        <v>109</v>
      </c>
      <c r="K27" s="114">
        <v>35</v>
      </c>
      <c r="L27" s="116">
        <v>32.110091743119263</v>
      </c>
    </row>
    <row r="28" spans="1:12" s="110" customFormat="1" ht="15" customHeight="1" x14ac:dyDescent="0.2">
      <c r="A28" s="120"/>
      <c r="B28" s="119"/>
      <c r="D28" s="259" t="s">
        <v>107</v>
      </c>
      <c r="E28" s="113">
        <v>49.473684210526315</v>
      </c>
      <c r="F28" s="115">
        <v>141</v>
      </c>
      <c r="G28" s="114">
        <v>140</v>
      </c>
      <c r="H28" s="114">
        <v>152</v>
      </c>
      <c r="I28" s="114">
        <v>135</v>
      </c>
      <c r="J28" s="140">
        <v>133</v>
      </c>
      <c r="K28" s="114">
        <v>8</v>
      </c>
      <c r="L28" s="116">
        <v>6.0150375939849621</v>
      </c>
    </row>
    <row r="29" spans="1:12" s="110" customFormat="1" ht="24.95" customHeight="1" x14ac:dyDescent="0.2">
      <c r="A29" s="604" t="s">
        <v>189</v>
      </c>
      <c r="B29" s="605"/>
      <c r="C29" s="605"/>
      <c r="D29" s="606"/>
      <c r="E29" s="113">
        <v>95.143219138946165</v>
      </c>
      <c r="F29" s="115">
        <v>76596</v>
      </c>
      <c r="G29" s="114">
        <v>76586</v>
      </c>
      <c r="H29" s="114">
        <v>77498</v>
      </c>
      <c r="I29" s="114">
        <v>76092</v>
      </c>
      <c r="J29" s="140">
        <v>75820</v>
      </c>
      <c r="K29" s="114">
        <v>776</v>
      </c>
      <c r="L29" s="116">
        <v>1.0234766552360854</v>
      </c>
    </row>
    <row r="30" spans="1:12" s="110" customFormat="1" ht="15" customHeight="1" x14ac:dyDescent="0.2">
      <c r="A30" s="120"/>
      <c r="B30" s="119"/>
      <c r="C30" s="258" t="s">
        <v>106</v>
      </c>
      <c r="E30" s="113">
        <v>51.757271920204708</v>
      </c>
      <c r="F30" s="115">
        <v>39644</v>
      </c>
      <c r="G30" s="114">
        <v>39732</v>
      </c>
      <c r="H30" s="114">
        <v>40392</v>
      </c>
      <c r="I30" s="114">
        <v>39756</v>
      </c>
      <c r="J30" s="140">
        <v>39602</v>
      </c>
      <c r="K30" s="114">
        <v>42</v>
      </c>
      <c r="L30" s="116">
        <v>0.10605524973486187</v>
      </c>
    </row>
    <row r="31" spans="1:12" s="110" customFormat="1" ht="15" customHeight="1" x14ac:dyDescent="0.2">
      <c r="A31" s="120"/>
      <c r="B31" s="119"/>
      <c r="C31" s="258" t="s">
        <v>107</v>
      </c>
      <c r="E31" s="113">
        <v>48.242728079795292</v>
      </c>
      <c r="F31" s="115">
        <v>36952</v>
      </c>
      <c r="G31" s="114">
        <v>36854</v>
      </c>
      <c r="H31" s="114">
        <v>37106</v>
      </c>
      <c r="I31" s="114">
        <v>36336</v>
      </c>
      <c r="J31" s="140">
        <v>36218</v>
      </c>
      <c r="K31" s="114">
        <v>734</v>
      </c>
      <c r="L31" s="116">
        <v>2.0266165994809211</v>
      </c>
    </row>
    <row r="32" spans="1:12" s="110" customFormat="1" ht="15" customHeight="1" x14ac:dyDescent="0.2">
      <c r="A32" s="120"/>
      <c r="B32" s="119" t="s">
        <v>117</v>
      </c>
      <c r="C32" s="258"/>
      <c r="E32" s="113">
        <v>4.8369065659702386</v>
      </c>
      <c r="F32" s="115">
        <v>3894</v>
      </c>
      <c r="G32" s="114">
        <v>3743</v>
      </c>
      <c r="H32" s="114">
        <v>3866</v>
      </c>
      <c r="I32" s="114">
        <v>3799</v>
      </c>
      <c r="J32" s="140">
        <v>3612</v>
      </c>
      <c r="K32" s="114">
        <v>282</v>
      </c>
      <c r="L32" s="116">
        <v>7.8073089700996681</v>
      </c>
    </row>
    <row r="33" spans="1:12" s="110" customFormat="1" ht="15" customHeight="1" x14ac:dyDescent="0.2">
      <c r="A33" s="120"/>
      <c r="B33" s="119"/>
      <c r="C33" s="258" t="s">
        <v>106</v>
      </c>
      <c r="E33" s="113">
        <v>67.719568567026201</v>
      </c>
      <c r="F33" s="115">
        <v>2637</v>
      </c>
      <c r="G33" s="114">
        <v>2522</v>
      </c>
      <c r="H33" s="114">
        <v>2629</v>
      </c>
      <c r="I33" s="114">
        <v>2602</v>
      </c>
      <c r="J33" s="140">
        <v>2470</v>
      </c>
      <c r="K33" s="114">
        <v>167</v>
      </c>
      <c r="L33" s="116">
        <v>6.761133603238866</v>
      </c>
    </row>
    <row r="34" spans="1:12" s="110" customFormat="1" ht="15" customHeight="1" x14ac:dyDescent="0.2">
      <c r="A34" s="120"/>
      <c r="B34" s="119"/>
      <c r="C34" s="258" t="s">
        <v>107</v>
      </c>
      <c r="E34" s="113">
        <v>32.280431432973806</v>
      </c>
      <c r="F34" s="115">
        <v>1257</v>
      </c>
      <c r="G34" s="114">
        <v>1221</v>
      </c>
      <c r="H34" s="114">
        <v>1237</v>
      </c>
      <c r="I34" s="114">
        <v>1197</v>
      </c>
      <c r="J34" s="140">
        <v>1142</v>
      </c>
      <c r="K34" s="114">
        <v>115</v>
      </c>
      <c r="L34" s="116">
        <v>10.070052539404553</v>
      </c>
    </row>
    <row r="35" spans="1:12" s="110" customFormat="1" ht="24.95" customHeight="1" x14ac:dyDescent="0.2">
      <c r="A35" s="604" t="s">
        <v>190</v>
      </c>
      <c r="B35" s="605"/>
      <c r="C35" s="605"/>
      <c r="D35" s="606"/>
      <c r="E35" s="113">
        <v>67.090651628450047</v>
      </c>
      <c r="F35" s="115">
        <v>54012</v>
      </c>
      <c r="G35" s="114">
        <v>53942</v>
      </c>
      <c r="H35" s="114">
        <v>54875</v>
      </c>
      <c r="I35" s="114">
        <v>53700</v>
      </c>
      <c r="J35" s="140">
        <v>53702</v>
      </c>
      <c r="K35" s="114">
        <v>310</v>
      </c>
      <c r="L35" s="116">
        <v>0.57725969237644781</v>
      </c>
    </row>
    <row r="36" spans="1:12" s="110" customFormat="1" ht="15" customHeight="1" x14ac:dyDescent="0.2">
      <c r="A36" s="120"/>
      <c r="B36" s="119"/>
      <c r="C36" s="258" t="s">
        <v>106</v>
      </c>
      <c r="E36" s="113">
        <v>68.745834259053538</v>
      </c>
      <c r="F36" s="115">
        <v>37131</v>
      </c>
      <c r="G36" s="114">
        <v>37147</v>
      </c>
      <c r="H36" s="114">
        <v>37855</v>
      </c>
      <c r="I36" s="114">
        <v>37194</v>
      </c>
      <c r="J36" s="140">
        <v>37088</v>
      </c>
      <c r="K36" s="114">
        <v>43</v>
      </c>
      <c r="L36" s="116">
        <v>0.1159404659188956</v>
      </c>
    </row>
    <row r="37" spans="1:12" s="110" customFormat="1" ht="15" customHeight="1" x14ac:dyDescent="0.2">
      <c r="A37" s="120"/>
      <c r="B37" s="119"/>
      <c r="C37" s="258" t="s">
        <v>107</v>
      </c>
      <c r="E37" s="113">
        <v>31.254165740946455</v>
      </c>
      <c r="F37" s="115">
        <v>16881</v>
      </c>
      <c r="G37" s="114">
        <v>16795</v>
      </c>
      <c r="H37" s="114">
        <v>17020</v>
      </c>
      <c r="I37" s="114">
        <v>16506</v>
      </c>
      <c r="J37" s="140">
        <v>16614</v>
      </c>
      <c r="K37" s="114">
        <v>267</v>
      </c>
      <c r="L37" s="116">
        <v>1.6070783676417479</v>
      </c>
    </row>
    <row r="38" spans="1:12" s="110" customFormat="1" ht="15" customHeight="1" x14ac:dyDescent="0.2">
      <c r="A38" s="120"/>
      <c r="B38" s="119" t="s">
        <v>182</v>
      </c>
      <c r="C38" s="258"/>
      <c r="E38" s="113">
        <v>32.909348371549946</v>
      </c>
      <c r="F38" s="115">
        <v>26494</v>
      </c>
      <c r="G38" s="114">
        <v>26398</v>
      </c>
      <c r="H38" s="114">
        <v>26500</v>
      </c>
      <c r="I38" s="114">
        <v>26203</v>
      </c>
      <c r="J38" s="140">
        <v>25746</v>
      </c>
      <c r="K38" s="114">
        <v>748</v>
      </c>
      <c r="L38" s="116">
        <v>2.9053056785520082</v>
      </c>
    </row>
    <row r="39" spans="1:12" s="110" customFormat="1" ht="15" customHeight="1" x14ac:dyDescent="0.2">
      <c r="A39" s="120"/>
      <c r="B39" s="119"/>
      <c r="C39" s="258" t="s">
        <v>106</v>
      </c>
      <c r="E39" s="113">
        <v>19.464784479504793</v>
      </c>
      <c r="F39" s="115">
        <v>5157</v>
      </c>
      <c r="G39" s="114">
        <v>5111</v>
      </c>
      <c r="H39" s="114">
        <v>5172</v>
      </c>
      <c r="I39" s="114">
        <v>5171</v>
      </c>
      <c r="J39" s="140">
        <v>4993</v>
      </c>
      <c r="K39" s="114">
        <v>164</v>
      </c>
      <c r="L39" s="116">
        <v>3.2845984378129383</v>
      </c>
    </row>
    <row r="40" spans="1:12" s="110" customFormat="1" ht="15" customHeight="1" x14ac:dyDescent="0.2">
      <c r="A40" s="120"/>
      <c r="B40" s="119"/>
      <c r="C40" s="258" t="s">
        <v>107</v>
      </c>
      <c r="E40" s="113">
        <v>80.5352155204952</v>
      </c>
      <c r="F40" s="115">
        <v>21337</v>
      </c>
      <c r="G40" s="114">
        <v>21287</v>
      </c>
      <c r="H40" s="114">
        <v>21328</v>
      </c>
      <c r="I40" s="114">
        <v>21032</v>
      </c>
      <c r="J40" s="140">
        <v>20753</v>
      </c>
      <c r="K40" s="114">
        <v>584</v>
      </c>
      <c r="L40" s="116">
        <v>2.8140509805811207</v>
      </c>
    </row>
    <row r="41" spans="1:12" s="110" customFormat="1" ht="24.75" customHeight="1" x14ac:dyDescent="0.2">
      <c r="A41" s="604" t="s">
        <v>518</v>
      </c>
      <c r="B41" s="605"/>
      <c r="C41" s="605"/>
      <c r="D41" s="606"/>
      <c r="E41" s="113">
        <v>5.4443147094626489</v>
      </c>
      <c r="F41" s="115">
        <v>4383</v>
      </c>
      <c r="G41" s="114">
        <v>4786</v>
      </c>
      <c r="H41" s="114">
        <v>4866</v>
      </c>
      <c r="I41" s="114">
        <v>3798</v>
      </c>
      <c r="J41" s="140">
        <v>4305</v>
      </c>
      <c r="K41" s="114">
        <v>78</v>
      </c>
      <c r="L41" s="116">
        <v>1.8118466898954704</v>
      </c>
    </row>
    <row r="42" spans="1:12" s="110" customFormat="1" ht="15" customHeight="1" x14ac:dyDescent="0.2">
      <c r="A42" s="120"/>
      <c r="B42" s="119"/>
      <c r="C42" s="258" t="s">
        <v>106</v>
      </c>
      <c r="E42" s="113">
        <v>61.487565594341774</v>
      </c>
      <c r="F42" s="115">
        <v>2695</v>
      </c>
      <c r="G42" s="114">
        <v>2994</v>
      </c>
      <c r="H42" s="114">
        <v>3036</v>
      </c>
      <c r="I42" s="114">
        <v>2336</v>
      </c>
      <c r="J42" s="140">
        <v>2633</v>
      </c>
      <c r="K42" s="114">
        <v>62</v>
      </c>
      <c r="L42" s="116">
        <v>2.354728446638815</v>
      </c>
    </row>
    <row r="43" spans="1:12" s="110" customFormat="1" ht="15" customHeight="1" x14ac:dyDescent="0.2">
      <c r="A43" s="123"/>
      <c r="B43" s="124"/>
      <c r="C43" s="260" t="s">
        <v>107</v>
      </c>
      <c r="D43" s="261"/>
      <c r="E43" s="125">
        <v>38.512434405658226</v>
      </c>
      <c r="F43" s="143">
        <v>1688</v>
      </c>
      <c r="G43" s="144">
        <v>1792</v>
      </c>
      <c r="H43" s="144">
        <v>1830</v>
      </c>
      <c r="I43" s="144">
        <v>1462</v>
      </c>
      <c r="J43" s="145">
        <v>1672</v>
      </c>
      <c r="K43" s="144">
        <v>16</v>
      </c>
      <c r="L43" s="146">
        <v>0.9569377990430622</v>
      </c>
    </row>
    <row r="44" spans="1:12" s="110" customFormat="1" ht="45.75" customHeight="1" x14ac:dyDescent="0.2">
      <c r="A44" s="604" t="s">
        <v>191</v>
      </c>
      <c r="B44" s="605"/>
      <c r="C44" s="605"/>
      <c r="D44" s="606"/>
      <c r="E44" s="113">
        <v>2.17375102476834</v>
      </c>
      <c r="F44" s="115">
        <v>1750</v>
      </c>
      <c r="G44" s="114">
        <v>1777</v>
      </c>
      <c r="H44" s="114">
        <v>1774</v>
      </c>
      <c r="I44" s="114">
        <v>1734</v>
      </c>
      <c r="J44" s="140">
        <v>1744</v>
      </c>
      <c r="K44" s="114">
        <v>6</v>
      </c>
      <c r="L44" s="116">
        <v>0.34403669724770641</v>
      </c>
    </row>
    <row r="45" spans="1:12" s="110" customFormat="1" ht="15" customHeight="1" x14ac:dyDescent="0.2">
      <c r="A45" s="120"/>
      <c r="B45" s="119"/>
      <c r="C45" s="258" t="s">
        <v>106</v>
      </c>
      <c r="E45" s="113">
        <v>59.25714285714286</v>
      </c>
      <c r="F45" s="115">
        <v>1037</v>
      </c>
      <c r="G45" s="114">
        <v>1054</v>
      </c>
      <c r="H45" s="114">
        <v>1056</v>
      </c>
      <c r="I45" s="114">
        <v>1035</v>
      </c>
      <c r="J45" s="140">
        <v>1048</v>
      </c>
      <c r="K45" s="114">
        <v>-11</v>
      </c>
      <c r="L45" s="116">
        <v>-1.0496183206106871</v>
      </c>
    </row>
    <row r="46" spans="1:12" s="110" customFormat="1" ht="15" customHeight="1" x14ac:dyDescent="0.2">
      <c r="A46" s="123"/>
      <c r="B46" s="124"/>
      <c r="C46" s="260" t="s">
        <v>107</v>
      </c>
      <c r="D46" s="261"/>
      <c r="E46" s="125">
        <v>40.74285714285714</v>
      </c>
      <c r="F46" s="143">
        <v>713</v>
      </c>
      <c r="G46" s="144">
        <v>723</v>
      </c>
      <c r="H46" s="144">
        <v>718</v>
      </c>
      <c r="I46" s="144">
        <v>699</v>
      </c>
      <c r="J46" s="145">
        <v>696</v>
      </c>
      <c r="K46" s="144">
        <v>17</v>
      </c>
      <c r="L46" s="146">
        <v>2.4425287356321839</v>
      </c>
    </row>
    <row r="47" spans="1:12" s="110" customFormat="1" ht="39" customHeight="1" x14ac:dyDescent="0.2">
      <c r="A47" s="604" t="s">
        <v>519</v>
      </c>
      <c r="B47" s="607"/>
      <c r="C47" s="607"/>
      <c r="D47" s="608"/>
      <c r="E47" s="113">
        <v>0.39624375822920033</v>
      </c>
      <c r="F47" s="115">
        <v>319</v>
      </c>
      <c r="G47" s="114">
        <v>330</v>
      </c>
      <c r="H47" s="114">
        <v>306</v>
      </c>
      <c r="I47" s="114">
        <v>290</v>
      </c>
      <c r="J47" s="140">
        <v>312</v>
      </c>
      <c r="K47" s="114">
        <v>7</v>
      </c>
      <c r="L47" s="116">
        <v>2.2435897435897436</v>
      </c>
    </row>
    <row r="48" spans="1:12" s="110" customFormat="1" ht="15" customHeight="1" x14ac:dyDescent="0.2">
      <c r="A48" s="120"/>
      <c r="B48" s="119"/>
      <c r="C48" s="258" t="s">
        <v>106</v>
      </c>
      <c r="E48" s="113">
        <v>37.931034482758619</v>
      </c>
      <c r="F48" s="115">
        <v>121</v>
      </c>
      <c r="G48" s="114">
        <v>121</v>
      </c>
      <c r="H48" s="114">
        <v>118</v>
      </c>
      <c r="I48" s="114">
        <v>110</v>
      </c>
      <c r="J48" s="140">
        <v>119</v>
      </c>
      <c r="K48" s="114">
        <v>2</v>
      </c>
      <c r="L48" s="116">
        <v>1.680672268907563</v>
      </c>
    </row>
    <row r="49" spans="1:12" s="110" customFormat="1" ht="15" customHeight="1" x14ac:dyDescent="0.2">
      <c r="A49" s="123"/>
      <c r="B49" s="124"/>
      <c r="C49" s="260" t="s">
        <v>107</v>
      </c>
      <c r="D49" s="261"/>
      <c r="E49" s="125">
        <v>62.068965517241381</v>
      </c>
      <c r="F49" s="143">
        <v>198</v>
      </c>
      <c r="G49" s="144">
        <v>209</v>
      </c>
      <c r="H49" s="144">
        <v>188</v>
      </c>
      <c r="I49" s="144">
        <v>180</v>
      </c>
      <c r="J49" s="145">
        <v>193</v>
      </c>
      <c r="K49" s="144">
        <v>5</v>
      </c>
      <c r="L49" s="146">
        <v>2.5906735751295336</v>
      </c>
    </row>
    <row r="50" spans="1:12" s="110" customFormat="1" ht="24.95" customHeight="1" x14ac:dyDescent="0.2">
      <c r="A50" s="609" t="s">
        <v>192</v>
      </c>
      <c r="B50" s="610"/>
      <c r="C50" s="610"/>
      <c r="D50" s="611"/>
      <c r="E50" s="262">
        <v>13.08349688221996</v>
      </c>
      <c r="F50" s="263">
        <v>10533</v>
      </c>
      <c r="G50" s="264">
        <v>10833</v>
      </c>
      <c r="H50" s="264">
        <v>11101</v>
      </c>
      <c r="I50" s="264">
        <v>10182</v>
      </c>
      <c r="J50" s="265">
        <v>10225</v>
      </c>
      <c r="K50" s="263">
        <v>308</v>
      </c>
      <c r="L50" s="266">
        <v>3.0122249388753057</v>
      </c>
    </row>
    <row r="51" spans="1:12" s="110" customFormat="1" ht="15" customHeight="1" x14ac:dyDescent="0.2">
      <c r="A51" s="120"/>
      <c r="B51" s="119"/>
      <c r="C51" s="258" t="s">
        <v>106</v>
      </c>
      <c r="E51" s="113">
        <v>58.796164435583407</v>
      </c>
      <c r="F51" s="115">
        <v>6193</v>
      </c>
      <c r="G51" s="114">
        <v>6366</v>
      </c>
      <c r="H51" s="114">
        <v>6534</v>
      </c>
      <c r="I51" s="114">
        <v>5977</v>
      </c>
      <c r="J51" s="140">
        <v>5984</v>
      </c>
      <c r="K51" s="114">
        <v>209</v>
      </c>
      <c r="L51" s="116">
        <v>3.4926470588235294</v>
      </c>
    </row>
    <row r="52" spans="1:12" s="110" customFormat="1" ht="15" customHeight="1" x14ac:dyDescent="0.2">
      <c r="A52" s="120"/>
      <c r="B52" s="119"/>
      <c r="C52" s="258" t="s">
        <v>107</v>
      </c>
      <c r="E52" s="113">
        <v>41.203835564416593</v>
      </c>
      <c r="F52" s="115">
        <v>4340</v>
      </c>
      <c r="G52" s="114">
        <v>4467</v>
      </c>
      <c r="H52" s="114">
        <v>4567</v>
      </c>
      <c r="I52" s="114">
        <v>4205</v>
      </c>
      <c r="J52" s="140">
        <v>4241</v>
      </c>
      <c r="K52" s="114">
        <v>99</v>
      </c>
      <c r="L52" s="116">
        <v>2.3343551049280831</v>
      </c>
    </row>
    <row r="53" spans="1:12" s="110" customFormat="1" ht="15" customHeight="1" x14ac:dyDescent="0.2">
      <c r="A53" s="120"/>
      <c r="B53" s="119"/>
      <c r="C53" s="258" t="s">
        <v>187</v>
      </c>
      <c r="D53" s="110" t="s">
        <v>193</v>
      </c>
      <c r="E53" s="113">
        <v>29.089528149624989</v>
      </c>
      <c r="F53" s="115">
        <v>3064</v>
      </c>
      <c r="G53" s="114">
        <v>3500</v>
      </c>
      <c r="H53" s="114">
        <v>3640</v>
      </c>
      <c r="I53" s="114">
        <v>2764</v>
      </c>
      <c r="J53" s="140">
        <v>3026</v>
      </c>
      <c r="K53" s="114">
        <v>38</v>
      </c>
      <c r="L53" s="116">
        <v>1.2557832121612691</v>
      </c>
    </row>
    <row r="54" spans="1:12" s="110" customFormat="1" ht="15" customHeight="1" x14ac:dyDescent="0.2">
      <c r="A54" s="120"/>
      <c r="B54" s="119"/>
      <c r="D54" s="267" t="s">
        <v>194</v>
      </c>
      <c r="E54" s="113">
        <v>63.120104438642301</v>
      </c>
      <c r="F54" s="115">
        <v>1934</v>
      </c>
      <c r="G54" s="114">
        <v>2188</v>
      </c>
      <c r="H54" s="114">
        <v>2276</v>
      </c>
      <c r="I54" s="114">
        <v>1746</v>
      </c>
      <c r="J54" s="140">
        <v>1886</v>
      </c>
      <c r="K54" s="114">
        <v>48</v>
      </c>
      <c r="L54" s="116">
        <v>2.5450689289501591</v>
      </c>
    </row>
    <row r="55" spans="1:12" s="110" customFormat="1" ht="15" customHeight="1" x14ac:dyDescent="0.2">
      <c r="A55" s="120"/>
      <c r="B55" s="119"/>
      <c r="D55" s="267" t="s">
        <v>195</v>
      </c>
      <c r="E55" s="113">
        <v>36.879895561357699</v>
      </c>
      <c r="F55" s="115">
        <v>1130</v>
      </c>
      <c r="G55" s="114">
        <v>1312</v>
      </c>
      <c r="H55" s="114">
        <v>1364</v>
      </c>
      <c r="I55" s="114">
        <v>1018</v>
      </c>
      <c r="J55" s="140">
        <v>1140</v>
      </c>
      <c r="K55" s="114">
        <v>-10</v>
      </c>
      <c r="L55" s="116">
        <v>-0.8771929824561403</v>
      </c>
    </row>
    <row r="56" spans="1:12" s="110" customFormat="1" ht="15" customHeight="1" x14ac:dyDescent="0.2">
      <c r="A56" s="120"/>
      <c r="B56" s="119" t="s">
        <v>196</v>
      </c>
      <c r="C56" s="258"/>
      <c r="E56" s="113">
        <v>67.004943730902042</v>
      </c>
      <c r="F56" s="115">
        <v>53943</v>
      </c>
      <c r="G56" s="114">
        <v>53447</v>
      </c>
      <c r="H56" s="114">
        <v>53849</v>
      </c>
      <c r="I56" s="114">
        <v>53465</v>
      </c>
      <c r="J56" s="140">
        <v>53127</v>
      </c>
      <c r="K56" s="114">
        <v>816</v>
      </c>
      <c r="L56" s="116">
        <v>1.5359421762945396</v>
      </c>
    </row>
    <row r="57" spans="1:12" s="110" customFormat="1" ht="15" customHeight="1" x14ac:dyDescent="0.2">
      <c r="A57" s="120"/>
      <c r="B57" s="119"/>
      <c r="C57" s="258" t="s">
        <v>106</v>
      </c>
      <c r="E57" s="113">
        <v>50.981591680106781</v>
      </c>
      <c r="F57" s="115">
        <v>27501</v>
      </c>
      <c r="G57" s="114">
        <v>27262</v>
      </c>
      <c r="H57" s="114">
        <v>27563</v>
      </c>
      <c r="I57" s="114">
        <v>27542</v>
      </c>
      <c r="J57" s="140">
        <v>27343</v>
      </c>
      <c r="K57" s="114">
        <v>158</v>
      </c>
      <c r="L57" s="116">
        <v>0.577844420875544</v>
      </c>
    </row>
    <row r="58" spans="1:12" s="110" customFormat="1" ht="15" customHeight="1" x14ac:dyDescent="0.2">
      <c r="A58" s="120"/>
      <c r="B58" s="119"/>
      <c r="C58" s="258" t="s">
        <v>107</v>
      </c>
      <c r="E58" s="113">
        <v>49.018408319893219</v>
      </c>
      <c r="F58" s="115">
        <v>26442</v>
      </c>
      <c r="G58" s="114">
        <v>26185</v>
      </c>
      <c r="H58" s="114">
        <v>26286</v>
      </c>
      <c r="I58" s="114">
        <v>25923</v>
      </c>
      <c r="J58" s="140">
        <v>25784</v>
      </c>
      <c r="K58" s="114">
        <v>658</v>
      </c>
      <c r="L58" s="116">
        <v>2.5519702140862552</v>
      </c>
    </row>
    <row r="59" spans="1:12" s="110" customFormat="1" ht="15" customHeight="1" x14ac:dyDescent="0.2">
      <c r="A59" s="120"/>
      <c r="B59" s="119"/>
      <c r="C59" s="258" t="s">
        <v>105</v>
      </c>
      <c r="D59" s="110" t="s">
        <v>197</v>
      </c>
      <c r="E59" s="113">
        <v>92.797953395250545</v>
      </c>
      <c r="F59" s="115">
        <v>50058</v>
      </c>
      <c r="G59" s="114">
        <v>49590</v>
      </c>
      <c r="H59" s="114">
        <v>49965</v>
      </c>
      <c r="I59" s="114">
        <v>49653</v>
      </c>
      <c r="J59" s="140">
        <v>49358</v>
      </c>
      <c r="K59" s="114">
        <v>700</v>
      </c>
      <c r="L59" s="116">
        <v>1.418209814011913</v>
      </c>
    </row>
    <row r="60" spans="1:12" s="110" customFormat="1" ht="15" customHeight="1" x14ac:dyDescent="0.2">
      <c r="A60" s="120"/>
      <c r="B60" s="119"/>
      <c r="C60" s="258"/>
      <c r="D60" s="267" t="s">
        <v>198</v>
      </c>
      <c r="E60" s="113">
        <v>49.420672020456273</v>
      </c>
      <c r="F60" s="115">
        <v>24739</v>
      </c>
      <c r="G60" s="114">
        <v>24535</v>
      </c>
      <c r="H60" s="114">
        <v>24817</v>
      </c>
      <c r="I60" s="114">
        <v>24841</v>
      </c>
      <c r="J60" s="140">
        <v>24674</v>
      </c>
      <c r="K60" s="114">
        <v>65</v>
      </c>
      <c r="L60" s="116">
        <v>0.26343519494204426</v>
      </c>
    </row>
    <row r="61" spans="1:12" s="110" customFormat="1" ht="15" customHeight="1" x14ac:dyDescent="0.2">
      <c r="A61" s="120"/>
      <c r="B61" s="119"/>
      <c r="C61" s="258"/>
      <c r="D61" s="267" t="s">
        <v>199</v>
      </c>
      <c r="E61" s="113">
        <v>50.579327979543727</v>
      </c>
      <c r="F61" s="115">
        <v>25319</v>
      </c>
      <c r="G61" s="114">
        <v>25055</v>
      </c>
      <c r="H61" s="114">
        <v>25148</v>
      </c>
      <c r="I61" s="114">
        <v>24812</v>
      </c>
      <c r="J61" s="140">
        <v>24684</v>
      </c>
      <c r="K61" s="114">
        <v>635</v>
      </c>
      <c r="L61" s="116">
        <v>2.5725166099497652</v>
      </c>
    </row>
    <row r="62" spans="1:12" s="110" customFormat="1" ht="15" customHeight="1" x14ac:dyDescent="0.2">
      <c r="A62" s="120"/>
      <c r="B62" s="119"/>
      <c r="C62" s="258"/>
      <c r="D62" s="258" t="s">
        <v>200</v>
      </c>
      <c r="E62" s="113">
        <v>7.2020466047494578</v>
      </c>
      <c r="F62" s="115">
        <v>3885</v>
      </c>
      <c r="G62" s="114">
        <v>3857</v>
      </c>
      <c r="H62" s="114">
        <v>3884</v>
      </c>
      <c r="I62" s="114">
        <v>3812</v>
      </c>
      <c r="J62" s="140">
        <v>3769</v>
      </c>
      <c r="K62" s="114">
        <v>116</v>
      </c>
      <c r="L62" s="116">
        <v>3.0777394534359246</v>
      </c>
    </row>
    <row r="63" spans="1:12" s="110" customFormat="1" ht="15" customHeight="1" x14ac:dyDescent="0.2">
      <c r="A63" s="120"/>
      <c r="B63" s="119"/>
      <c r="C63" s="258"/>
      <c r="D63" s="267" t="s">
        <v>198</v>
      </c>
      <c r="E63" s="113">
        <v>71.093951093951091</v>
      </c>
      <c r="F63" s="115">
        <v>2762</v>
      </c>
      <c r="G63" s="114">
        <v>2727</v>
      </c>
      <c r="H63" s="114">
        <v>2746</v>
      </c>
      <c r="I63" s="114">
        <v>2701</v>
      </c>
      <c r="J63" s="140">
        <v>2669</v>
      </c>
      <c r="K63" s="114">
        <v>93</v>
      </c>
      <c r="L63" s="116">
        <v>3.4844511052828775</v>
      </c>
    </row>
    <row r="64" spans="1:12" s="110" customFormat="1" ht="15" customHeight="1" x14ac:dyDescent="0.2">
      <c r="A64" s="120"/>
      <c r="B64" s="119"/>
      <c r="C64" s="258"/>
      <c r="D64" s="267" t="s">
        <v>199</v>
      </c>
      <c r="E64" s="113">
        <v>28.906048906048905</v>
      </c>
      <c r="F64" s="115">
        <v>1123</v>
      </c>
      <c r="G64" s="114">
        <v>1130</v>
      </c>
      <c r="H64" s="114">
        <v>1138</v>
      </c>
      <c r="I64" s="114">
        <v>1111</v>
      </c>
      <c r="J64" s="140">
        <v>1100</v>
      </c>
      <c r="K64" s="114">
        <v>23</v>
      </c>
      <c r="L64" s="116">
        <v>2.0909090909090908</v>
      </c>
    </row>
    <row r="65" spans="1:12" s="110" customFormat="1" ht="15" customHeight="1" x14ac:dyDescent="0.2">
      <c r="A65" s="120"/>
      <c r="B65" s="119" t="s">
        <v>201</v>
      </c>
      <c r="C65" s="258"/>
      <c r="E65" s="113">
        <v>11.115941668943929</v>
      </c>
      <c r="F65" s="115">
        <v>8949</v>
      </c>
      <c r="G65" s="114">
        <v>8860</v>
      </c>
      <c r="H65" s="114">
        <v>8929</v>
      </c>
      <c r="I65" s="114">
        <v>8770</v>
      </c>
      <c r="J65" s="140">
        <v>8591</v>
      </c>
      <c r="K65" s="114">
        <v>358</v>
      </c>
      <c r="L65" s="116">
        <v>4.1671516703526947</v>
      </c>
    </row>
    <row r="66" spans="1:12" s="110" customFormat="1" ht="15" customHeight="1" x14ac:dyDescent="0.2">
      <c r="A66" s="120"/>
      <c r="B66" s="119"/>
      <c r="C66" s="258" t="s">
        <v>106</v>
      </c>
      <c r="E66" s="113">
        <v>50.93306514694379</v>
      </c>
      <c r="F66" s="115">
        <v>4558</v>
      </c>
      <c r="G66" s="114">
        <v>4542</v>
      </c>
      <c r="H66" s="114">
        <v>4646</v>
      </c>
      <c r="I66" s="114">
        <v>4603</v>
      </c>
      <c r="J66" s="140">
        <v>4494</v>
      </c>
      <c r="K66" s="114">
        <v>64</v>
      </c>
      <c r="L66" s="116">
        <v>1.4241210502892745</v>
      </c>
    </row>
    <row r="67" spans="1:12" s="110" customFormat="1" ht="15" customHeight="1" x14ac:dyDescent="0.2">
      <c r="A67" s="120"/>
      <c r="B67" s="119"/>
      <c r="C67" s="258" t="s">
        <v>107</v>
      </c>
      <c r="E67" s="113">
        <v>49.06693485305621</v>
      </c>
      <c r="F67" s="115">
        <v>4391</v>
      </c>
      <c r="G67" s="114">
        <v>4318</v>
      </c>
      <c r="H67" s="114">
        <v>4283</v>
      </c>
      <c r="I67" s="114">
        <v>4167</v>
      </c>
      <c r="J67" s="140">
        <v>4097</v>
      </c>
      <c r="K67" s="114">
        <v>294</v>
      </c>
      <c r="L67" s="116">
        <v>7.1759824261654872</v>
      </c>
    </row>
    <row r="68" spans="1:12" s="110" customFormat="1" ht="15" customHeight="1" x14ac:dyDescent="0.2">
      <c r="A68" s="120"/>
      <c r="B68" s="119"/>
      <c r="C68" s="258" t="s">
        <v>105</v>
      </c>
      <c r="D68" s="110" t="s">
        <v>202</v>
      </c>
      <c r="E68" s="113">
        <v>19.365292211420272</v>
      </c>
      <c r="F68" s="115">
        <v>1733</v>
      </c>
      <c r="G68" s="114">
        <v>1682</v>
      </c>
      <c r="H68" s="114">
        <v>1677</v>
      </c>
      <c r="I68" s="114">
        <v>1594</v>
      </c>
      <c r="J68" s="140">
        <v>1506</v>
      </c>
      <c r="K68" s="114">
        <v>227</v>
      </c>
      <c r="L68" s="116">
        <v>15.073041168658699</v>
      </c>
    </row>
    <row r="69" spans="1:12" s="110" customFormat="1" ht="15" customHeight="1" x14ac:dyDescent="0.2">
      <c r="A69" s="120"/>
      <c r="B69" s="119"/>
      <c r="C69" s="258"/>
      <c r="D69" s="267" t="s">
        <v>198</v>
      </c>
      <c r="E69" s="113">
        <v>48.124639353721868</v>
      </c>
      <c r="F69" s="115">
        <v>834</v>
      </c>
      <c r="G69" s="114">
        <v>804</v>
      </c>
      <c r="H69" s="114">
        <v>825</v>
      </c>
      <c r="I69" s="114">
        <v>793</v>
      </c>
      <c r="J69" s="140">
        <v>741</v>
      </c>
      <c r="K69" s="114">
        <v>93</v>
      </c>
      <c r="L69" s="116">
        <v>12.550607287449393</v>
      </c>
    </row>
    <row r="70" spans="1:12" s="110" customFormat="1" ht="15" customHeight="1" x14ac:dyDescent="0.2">
      <c r="A70" s="120"/>
      <c r="B70" s="119"/>
      <c r="C70" s="258"/>
      <c r="D70" s="267" t="s">
        <v>199</v>
      </c>
      <c r="E70" s="113">
        <v>51.875360646278132</v>
      </c>
      <c r="F70" s="115">
        <v>899</v>
      </c>
      <c r="G70" s="114">
        <v>878</v>
      </c>
      <c r="H70" s="114">
        <v>852</v>
      </c>
      <c r="I70" s="114">
        <v>801</v>
      </c>
      <c r="J70" s="140">
        <v>765</v>
      </c>
      <c r="K70" s="114">
        <v>134</v>
      </c>
      <c r="L70" s="116">
        <v>17.516339869281047</v>
      </c>
    </row>
    <row r="71" spans="1:12" s="110" customFormat="1" ht="15" customHeight="1" x14ac:dyDescent="0.2">
      <c r="A71" s="120"/>
      <c r="B71" s="119"/>
      <c r="C71" s="258"/>
      <c r="D71" s="110" t="s">
        <v>203</v>
      </c>
      <c r="E71" s="113">
        <v>74.019443513241697</v>
      </c>
      <c r="F71" s="115">
        <v>6624</v>
      </c>
      <c r="G71" s="114">
        <v>6589</v>
      </c>
      <c r="H71" s="114">
        <v>6661</v>
      </c>
      <c r="I71" s="114">
        <v>6590</v>
      </c>
      <c r="J71" s="140">
        <v>6512</v>
      </c>
      <c r="K71" s="114">
        <v>112</v>
      </c>
      <c r="L71" s="116">
        <v>1.7199017199017199</v>
      </c>
    </row>
    <row r="72" spans="1:12" s="110" customFormat="1" ht="15" customHeight="1" x14ac:dyDescent="0.2">
      <c r="A72" s="120"/>
      <c r="B72" s="119"/>
      <c r="C72" s="258"/>
      <c r="D72" s="267" t="s">
        <v>198</v>
      </c>
      <c r="E72" s="113">
        <v>51.630434782608695</v>
      </c>
      <c r="F72" s="115">
        <v>3420</v>
      </c>
      <c r="G72" s="114">
        <v>3437</v>
      </c>
      <c r="H72" s="114">
        <v>3516</v>
      </c>
      <c r="I72" s="114">
        <v>3510</v>
      </c>
      <c r="J72" s="140">
        <v>3456</v>
      </c>
      <c r="K72" s="114">
        <v>-36</v>
      </c>
      <c r="L72" s="116">
        <v>-1.0416666666666667</v>
      </c>
    </row>
    <row r="73" spans="1:12" s="110" customFormat="1" ht="15" customHeight="1" x14ac:dyDescent="0.2">
      <c r="A73" s="120"/>
      <c r="B73" s="119"/>
      <c r="C73" s="258"/>
      <c r="D73" s="267" t="s">
        <v>199</v>
      </c>
      <c r="E73" s="113">
        <v>48.369565217391305</v>
      </c>
      <c r="F73" s="115">
        <v>3204</v>
      </c>
      <c r="G73" s="114">
        <v>3152</v>
      </c>
      <c r="H73" s="114">
        <v>3145</v>
      </c>
      <c r="I73" s="114">
        <v>3080</v>
      </c>
      <c r="J73" s="140">
        <v>3056</v>
      </c>
      <c r="K73" s="114">
        <v>148</v>
      </c>
      <c r="L73" s="116">
        <v>4.842931937172775</v>
      </c>
    </row>
    <row r="74" spans="1:12" s="110" customFormat="1" ht="15" customHeight="1" x14ac:dyDescent="0.2">
      <c r="A74" s="120"/>
      <c r="B74" s="119"/>
      <c r="C74" s="258"/>
      <c r="D74" s="110" t="s">
        <v>204</v>
      </c>
      <c r="E74" s="113">
        <v>6.6152642753380269</v>
      </c>
      <c r="F74" s="115">
        <v>592</v>
      </c>
      <c r="G74" s="114">
        <v>589</v>
      </c>
      <c r="H74" s="114">
        <v>591</v>
      </c>
      <c r="I74" s="114">
        <v>586</v>
      </c>
      <c r="J74" s="140">
        <v>573</v>
      </c>
      <c r="K74" s="114">
        <v>19</v>
      </c>
      <c r="L74" s="116">
        <v>3.3158813263525304</v>
      </c>
    </row>
    <row r="75" spans="1:12" s="110" customFormat="1" ht="15" customHeight="1" x14ac:dyDescent="0.2">
      <c r="A75" s="120"/>
      <c r="B75" s="119"/>
      <c r="C75" s="258"/>
      <c r="D75" s="267" t="s">
        <v>198</v>
      </c>
      <c r="E75" s="113">
        <v>51.351351351351354</v>
      </c>
      <c r="F75" s="115">
        <v>304</v>
      </c>
      <c r="G75" s="114">
        <v>301</v>
      </c>
      <c r="H75" s="114">
        <v>305</v>
      </c>
      <c r="I75" s="114">
        <v>300</v>
      </c>
      <c r="J75" s="140">
        <v>297</v>
      </c>
      <c r="K75" s="114">
        <v>7</v>
      </c>
      <c r="L75" s="116">
        <v>2.3569023569023568</v>
      </c>
    </row>
    <row r="76" spans="1:12" s="110" customFormat="1" ht="15" customHeight="1" x14ac:dyDescent="0.2">
      <c r="A76" s="120"/>
      <c r="B76" s="119"/>
      <c r="C76" s="258"/>
      <c r="D76" s="267" t="s">
        <v>199</v>
      </c>
      <c r="E76" s="113">
        <v>48.648648648648646</v>
      </c>
      <c r="F76" s="115">
        <v>288</v>
      </c>
      <c r="G76" s="114">
        <v>288</v>
      </c>
      <c r="H76" s="114">
        <v>286</v>
      </c>
      <c r="I76" s="114">
        <v>286</v>
      </c>
      <c r="J76" s="140">
        <v>276</v>
      </c>
      <c r="K76" s="114">
        <v>12</v>
      </c>
      <c r="L76" s="116">
        <v>4.3478260869565215</v>
      </c>
    </row>
    <row r="77" spans="1:12" s="110" customFormat="1" ht="15" customHeight="1" x14ac:dyDescent="0.2">
      <c r="A77" s="534"/>
      <c r="B77" s="119" t="s">
        <v>205</v>
      </c>
      <c r="C77" s="268"/>
      <c r="D77" s="182"/>
      <c r="E77" s="113">
        <v>8.7956177179340678</v>
      </c>
      <c r="F77" s="115">
        <v>7081</v>
      </c>
      <c r="G77" s="114">
        <v>7200</v>
      </c>
      <c r="H77" s="114">
        <v>7496</v>
      </c>
      <c r="I77" s="114">
        <v>7486</v>
      </c>
      <c r="J77" s="140">
        <v>7505</v>
      </c>
      <c r="K77" s="114">
        <v>-424</v>
      </c>
      <c r="L77" s="116">
        <v>-5.6495669553630909</v>
      </c>
    </row>
    <row r="78" spans="1:12" s="110" customFormat="1" ht="15" customHeight="1" x14ac:dyDescent="0.2">
      <c r="A78" s="120"/>
      <c r="B78" s="119"/>
      <c r="C78" s="268" t="s">
        <v>106</v>
      </c>
      <c r="D78" s="182"/>
      <c r="E78" s="113">
        <v>56.997599209151247</v>
      </c>
      <c r="F78" s="115">
        <v>4036</v>
      </c>
      <c r="G78" s="114">
        <v>4088</v>
      </c>
      <c r="H78" s="114">
        <v>4284</v>
      </c>
      <c r="I78" s="114">
        <v>4243</v>
      </c>
      <c r="J78" s="140">
        <v>4260</v>
      </c>
      <c r="K78" s="114">
        <v>-224</v>
      </c>
      <c r="L78" s="116">
        <v>-5.258215962441315</v>
      </c>
    </row>
    <row r="79" spans="1:12" s="110" customFormat="1" ht="15" customHeight="1" x14ac:dyDescent="0.2">
      <c r="A79" s="123"/>
      <c r="B79" s="124"/>
      <c r="C79" s="260" t="s">
        <v>107</v>
      </c>
      <c r="D79" s="261"/>
      <c r="E79" s="125">
        <v>43.002400790848753</v>
      </c>
      <c r="F79" s="143">
        <v>3045</v>
      </c>
      <c r="G79" s="144">
        <v>3112</v>
      </c>
      <c r="H79" s="144">
        <v>3212</v>
      </c>
      <c r="I79" s="144">
        <v>3243</v>
      </c>
      <c r="J79" s="145">
        <v>3245</v>
      </c>
      <c r="K79" s="144">
        <v>-200</v>
      </c>
      <c r="L79" s="146">
        <v>-6.1633281972265026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80506</v>
      </c>
      <c r="E11" s="114">
        <v>80340</v>
      </c>
      <c r="F11" s="114">
        <v>81375</v>
      </c>
      <c r="G11" s="114">
        <v>79903</v>
      </c>
      <c r="H11" s="140">
        <v>79448</v>
      </c>
      <c r="I11" s="115">
        <v>1058</v>
      </c>
      <c r="J11" s="116">
        <v>1.3316886516967072</v>
      </c>
    </row>
    <row r="12" spans="1:15" s="110" customFormat="1" ht="24.95" customHeight="1" x14ac:dyDescent="0.2">
      <c r="A12" s="193" t="s">
        <v>132</v>
      </c>
      <c r="B12" s="194" t="s">
        <v>133</v>
      </c>
      <c r="C12" s="113">
        <v>2.525277619059449</v>
      </c>
      <c r="D12" s="115">
        <v>2033</v>
      </c>
      <c r="E12" s="114">
        <v>1989</v>
      </c>
      <c r="F12" s="114">
        <v>2098</v>
      </c>
      <c r="G12" s="114">
        <v>2047</v>
      </c>
      <c r="H12" s="140">
        <v>1986</v>
      </c>
      <c r="I12" s="115">
        <v>47</v>
      </c>
      <c r="J12" s="116">
        <v>2.3665659617321251</v>
      </c>
    </row>
    <row r="13" spans="1:15" s="110" customFormat="1" ht="24.95" customHeight="1" x14ac:dyDescent="0.2">
      <c r="A13" s="193" t="s">
        <v>134</v>
      </c>
      <c r="B13" s="199" t="s">
        <v>214</v>
      </c>
      <c r="C13" s="113">
        <v>2.6432812461183017</v>
      </c>
      <c r="D13" s="115">
        <v>2128</v>
      </c>
      <c r="E13" s="114">
        <v>1862</v>
      </c>
      <c r="F13" s="114">
        <v>1857</v>
      </c>
      <c r="G13" s="114">
        <v>1841</v>
      </c>
      <c r="H13" s="140">
        <v>1842</v>
      </c>
      <c r="I13" s="115">
        <v>286</v>
      </c>
      <c r="J13" s="116">
        <v>15.526601520086862</v>
      </c>
    </row>
    <row r="14" spans="1:15" s="287" customFormat="1" ht="24" customHeight="1" x14ac:dyDescent="0.2">
      <c r="A14" s="193" t="s">
        <v>215</v>
      </c>
      <c r="B14" s="199" t="s">
        <v>137</v>
      </c>
      <c r="C14" s="113">
        <v>11.594166894392965</v>
      </c>
      <c r="D14" s="115">
        <v>9334</v>
      </c>
      <c r="E14" s="114">
        <v>9421</v>
      </c>
      <c r="F14" s="114">
        <v>9455</v>
      </c>
      <c r="G14" s="114">
        <v>9930</v>
      </c>
      <c r="H14" s="140">
        <v>9869</v>
      </c>
      <c r="I14" s="115">
        <v>-535</v>
      </c>
      <c r="J14" s="116">
        <v>-5.421015300435708</v>
      </c>
      <c r="K14" s="110"/>
      <c r="L14" s="110"/>
      <c r="M14" s="110"/>
      <c r="N14" s="110"/>
      <c r="O14" s="110"/>
    </row>
    <row r="15" spans="1:15" s="110" customFormat="1" ht="24.75" customHeight="1" x14ac:dyDescent="0.2">
      <c r="A15" s="193" t="s">
        <v>216</v>
      </c>
      <c r="B15" s="199" t="s">
        <v>217</v>
      </c>
      <c r="C15" s="113">
        <v>1.7315479591583236</v>
      </c>
      <c r="D15" s="115">
        <v>1394</v>
      </c>
      <c r="E15" s="114">
        <v>1412</v>
      </c>
      <c r="F15" s="114">
        <v>1467</v>
      </c>
      <c r="G15" s="114">
        <v>1506</v>
      </c>
      <c r="H15" s="140">
        <v>1524</v>
      </c>
      <c r="I15" s="115">
        <v>-130</v>
      </c>
      <c r="J15" s="116">
        <v>-8.530183727034121</v>
      </c>
    </row>
    <row r="16" spans="1:15" s="287" customFormat="1" ht="24.95" customHeight="1" x14ac:dyDescent="0.2">
      <c r="A16" s="193" t="s">
        <v>218</v>
      </c>
      <c r="B16" s="199" t="s">
        <v>141</v>
      </c>
      <c r="C16" s="113">
        <v>8.3558989392094993</v>
      </c>
      <c r="D16" s="115">
        <v>6727</v>
      </c>
      <c r="E16" s="114">
        <v>6795</v>
      </c>
      <c r="F16" s="114">
        <v>6739</v>
      </c>
      <c r="G16" s="114">
        <v>7182</v>
      </c>
      <c r="H16" s="140">
        <v>7135</v>
      </c>
      <c r="I16" s="115">
        <v>-408</v>
      </c>
      <c r="J16" s="116">
        <v>-5.7182901191310442</v>
      </c>
      <c r="K16" s="110"/>
      <c r="L16" s="110"/>
      <c r="M16" s="110"/>
      <c r="N16" s="110"/>
      <c r="O16" s="110"/>
    </row>
    <row r="17" spans="1:15" s="110" customFormat="1" ht="24.95" customHeight="1" x14ac:dyDescent="0.2">
      <c r="A17" s="193" t="s">
        <v>219</v>
      </c>
      <c r="B17" s="199" t="s">
        <v>220</v>
      </c>
      <c r="C17" s="113">
        <v>1.506719996025141</v>
      </c>
      <c r="D17" s="115">
        <v>1213</v>
      </c>
      <c r="E17" s="114">
        <v>1214</v>
      </c>
      <c r="F17" s="114">
        <v>1249</v>
      </c>
      <c r="G17" s="114">
        <v>1242</v>
      </c>
      <c r="H17" s="140">
        <v>1210</v>
      </c>
      <c r="I17" s="115">
        <v>3</v>
      </c>
      <c r="J17" s="116">
        <v>0.24793388429752067</v>
      </c>
    </row>
    <row r="18" spans="1:15" s="287" customFormat="1" ht="24.95" customHeight="1" x14ac:dyDescent="0.2">
      <c r="A18" s="201" t="s">
        <v>144</v>
      </c>
      <c r="B18" s="202" t="s">
        <v>145</v>
      </c>
      <c r="C18" s="113">
        <v>9.3794251360147065</v>
      </c>
      <c r="D18" s="115">
        <v>7551</v>
      </c>
      <c r="E18" s="114">
        <v>7554</v>
      </c>
      <c r="F18" s="114">
        <v>7697</v>
      </c>
      <c r="G18" s="114">
        <v>7505</v>
      </c>
      <c r="H18" s="140">
        <v>7588</v>
      </c>
      <c r="I18" s="115">
        <v>-37</v>
      </c>
      <c r="J18" s="116">
        <v>-0.48761201897733264</v>
      </c>
      <c r="K18" s="110"/>
      <c r="L18" s="110"/>
      <c r="M18" s="110"/>
      <c r="N18" s="110"/>
      <c r="O18" s="110"/>
    </row>
    <row r="19" spans="1:15" s="110" customFormat="1" ht="24.95" customHeight="1" x14ac:dyDescent="0.2">
      <c r="A19" s="193" t="s">
        <v>146</v>
      </c>
      <c r="B19" s="199" t="s">
        <v>147</v>
      </c>
      <c r="C19" s="113">
        <v>14.998882070901548</v>
      </c>
      <c r="D19" s="115">
        <v>12075</v>
      </c>
      <c r="E19" s="114">
        <v>12128</v>
      </c>
      <c r="F19" s="114">
        <v>12206</v>
      </c>
      <c r="G19" s="114">
        <v>11874</v>
      </c>
      <c r="H19" s="140">
        <v>11785</v>
      </c>
      <c r="I19" s="115">
        <v>290</v>
      </c>
      <c r="J19" s="116">
        <v>2.4607551972846839</v>
      </c>
    </row>
    <row r="20" spans="1:15" s="287" customFormat="1" ht="24.95" customHeight="1" x14ac:dyDescent="0.2">
      <c r="A20" s="193" t="s">
        <v>148</v>
      </c>
      <c r="B20" s="199" t="s">
        <v>149</v>
      </c>
      <c r="C20" s="113">
        <v>4.4543263856110107</v>
      </c>
      <c r="D20" s="115">
        <v>3586</v>
      </c>
      <c r="E20" s="114">
        <v>3594</v>
      </c>
      <c r="F20" s="114">
        <v>3591</v>
      </c>
      <c r="G20" s="114">
        <v>3553</v>
      </c>
      <c r="H20" s="140">
        <v>3546</v>
      </c>
      <c r="I20" s="115">
        <v>40</v>
      </c>
      <c r="J20" s="116">
        <v>1.1280315848843767</v>
      </c>
      <c r="K20" s="110"/>
      <c r="L20" s="110"/>
      <c r="M20" s="110"/>
      <c r="N20" s="110"/>
      <c r="O20" s="110"/>
    </row>
    <row r="21" spans="1:15" s="110" customFormat="1" ht="24.95" customHeight="1" x14ac:dyDescent="0.2">
      <c r="A21" s="201" t="s">
        <v>150</v>
      </c>
      <c r="B21" s="202" t="s">
        <v>151</v>
      </c>
      <c r="C21" s="113">
        <v>3.491665217499317</v>
      </c>
      <c r="D21" s="115">
        <v>2811</v>
      </c>
      <c r="E21" s="114">
        <v>2810</v>
      </c>
      <c r="F21" s="114">
        <v>2987</v>
      </c>
      <c r="G21" s="114">
        <v>2967</v>
      </c>
      <c r="H21" s="140">
        <v>2768</v>
      </c>
      <c r="I21" s="115">
        <v>43</v>
      </c>
      <c r="J21" s="116">
        <v>1.5534682080924855</v>
      </c>
    </row>
    <row r="22" spans="1:15" s="110" customFormat="1" ht="24.95" customHeight="1" x14ac:dyDescent="0.2">
      <c r="A22" s="201" t="s">
        <v>152</v>
      </c>
      <c r="B22" s="199" t="s">
        <v>153</v>
      </c>
      <c r="C22" s="113">
        <v>3.4904230740565922</v>
      </c>
      <c r="D22" s="115">
        <v>2810</v>
      </c>
      <c r="E22" s="114">
        <v>2767</v>
      </c>
      <c r="F22" s="114">
        <v>2799</v>
      </c>
      <c r="G22" s="114">
        <v>2871</v>
      </c>
      <c r="H22" s="140">
        <v>2830</v>
      </c>
      <c r="I22" s="115">
        <v>-20</v>
      </c>
      <c r="J22" s="116">
        <v>-0.70671378091872794</v>
      </c>
    </row>
    <row r="23" spans="1:15" s="110" customFormat="1" ht="24.95" customHeight="1" x14ac:dyDescent="0.2">
      <c r="A23" s="193" t="s">
        <v>154</v>
      </c>
      <c r="B23" s="199" t="s">
        <v>155</v>
      </c>
      <c r="C23" s="113">
        <v>1.6309343402976175</v>
      </c>
      <c r="D23" s="115">
        <v>1313</v>
      </c>
      <c r="E23" s="114">
        <v>1335</v>
      </c>
      <c r="F23" s="114">
        <v>1347</v>
      </c>
      <c r="G23" s="114">
        <v>1327</v>
      </c>
      <c r="H23" s="140">
        <v>1328</v>
      </c>
      <c r="I23" s="115">
        <v>-15</v>
      </c>
      <c r="J23" s="116">
        <v>-1.1295180722891567</v>
      </c>
    </row>
    <row r="24" spans="1:15" s="110" customFormat="1" ht="24.95" customHeight="1" x14ac:dyDescent="0.2">
      <c r="A24" s="193" t="s">
        <v>156</v>
      </c>
      <c r="B24" s="199" t="s">
        <v>221</v>
      </c>
      <c r="C24" s="113">
        <v>7.1013340620574867</v>
      </c>
      <c r="D24" s="115">
        <v>5717</v>
      </c>
      <c r="E24" s="114">
        <v>5713</v>
      </c>
      <c r="F24" s="114">
        <v>6108</v>
      </c>
      <c r="G24" s="114">
        <v>5048</v>
      </c>
      <c r="H24" s="140">
        <v>4815</v>
      </c>
      <c r="I24" s="115">
        <v>902</v>
      </c>
      <c r="J24" s="116">
        <v>18.733125649013498</v>
      </c>
    </row>
    <row r="25" spans="1:15" s="110" customFormat="1" ht="24.95" customHeight="1" x14ac:dyDescent="0.2">
      <c r="A25" s="193" t="s">
        <v>222</v>
      </c>
      <c r="B25" s="204" t="s">
        <v>159</v>
      </c>
      <c r="C25" s="113">
        <v>4.4568106724964602</v>
      </c>
      <c r="D25" s="115">
        <v>3588</v>
      </c>
      <c r="E25" s="114">
        <v>3595</v>
      </c>
      <c r="F25" s="114">
        <v>3657</v>
      </c>
      <c r="G25" s="114">
        <v>3649</v>
      </c>
      <c r="H25" s="140">
        <v>3568</v>
      </c>
      <c r="I25" s="115">
        <v>20</v>
      </c>
      <c r="J25" s="116">
        <v>0.5605381165919282</v>
      </c>
    </row>
    <row r="26" spans="1:15" s="110" customFormat="1" ht="24.95" customHeight="1" x14ac:dyDescent="0.2">
      <c r="A26" s="201">
        <v>782.78300000000002</v>
      </c>
      <c r="B26" s="203" t="s">
        <v>160</v>
      </c>
      <c r="C26" s="113">
        <v>0.26209226641492561</v>
      </c>
      <c r="D26" s="115">
        <v>211</v>
      </c>
      <c r="E26" s="114">
        <v>164</v>
      </c>
      <c r="F26" s="114">
        <v>164</v>
      </c>
      <c r="G26" s="114">
        <v>200</v>
      </c>
      <c r="H26" s="140">
        <v>219</v>
      </c>
      <c r="I26" s="115">
        <v>-8</v>
      </c>
      <c r="J26" s="116">
        <v>-3.6529680365296802</v>
      </c>
    </row>
    <row r="27" spans="1:15" s="110" customFormat="1" ht="24.95" customHeight="1" x14ac:dyDescent="0.2">
      <c r="A27" s="193" t="s">
        <v>161</v>
      </c>
      <c r="B27" s="199" t="s">
        <v>223</v>
      </c>
      <c r="C27" s="113">
        <v>6.9187389759769458</v>
      </c>
      <c r="D27" s="115">
        <v>5570</v>
      </c>
      <c r="E27" s="114">
        <v>5604</v>
      </c>
      <c r="F27" s="114">
        <v>5584</v>
      </c>
      <c r="G27" s="114">
        <v>5457</v>
      </c>
      <c r="H27" s="140">
        <v>5421</v>
      </c>
      <c r="I27" s="115">
        <v>149</v>
      </c>
      <c r="J27" s="116">
        <v>2.7485703744696552</v>
      </c>
    </row>
    <row r="28" spans="1:15" s="110" customFormat="1" ht="24.95" customHeight="1" x14ac:dyDescent="0.2">
      <c r="A28" s="193" t="s">
        <v>163</v>
      </c>
      <c r="B28" s="199" t="s">
        <v>164</v>
      </c>
      <c r="C28" s="113">
        <v>4.0481454798400121</v>
      </c>
      <c r="D28" s="115">
        <v>3259</v>
      </c>
      <c r="E28" s="114">
        <v>3234</v>
      </c>
      <c r="F28" s="114">
        <v>3229</v>
      </c>
      <c r="G28" s="114">
        <v>3194</v>
      </c>
      <c r="H28" s="140">
        <v>3191</v>
      </c>
      <c r="I28" s="115">
        <v>68</v>
      </c>
      <c r="J28" s="116">
        <v>2.1309934189909119</v>
      </c>
    </row>
    <row r="29" spans="1:15" s="110" customFormat="1" ht="24.95" customHeight="1" x14ac:dyDescent="0.2">
      <c r="A29" s="193">
        <v>86</v>
      </c>
      <c r="B29" s="199" t="s">
        <v>165</v>
      </c>
      <c r="C29" s="113">
        <v>8.7645641318659475</v>
      </c>
      <c r="D29" s="115">
        <v>7056</v>
      </c>
      <c r="E29" s="114">
        <v>6981</v>
      </c>
      <c r="F29" s="114">
        <v>7039</v>
      </c>
      <c r="G29" s="114">
        <v>6823</v>
      </c>
      <c r="H29" s="140">
        <v>6873</v>
      </c>
      <c r="I29" s="115">
        <v>183</v>
      </c>
      <c r="J29" s="116">
        <v>2.6625927542557837</v>
      </c>
    </row>
    <row r="30" spans="1:15" s="110" customFormat="1" ht="24.95" customHeight="1" x14ac:dyDescent="0.2">
      <c r="A30" s="193">
        <v>87.88</v>
      </c>
      <c r="B30" s="204" t="s">
        <v>166</v>
      </c>
      <c r="C30" s="113">
        <v>10.473753509055225</v>
      </c>
      <c r="D30" s="115">
        <v>8432</v>
      </c>
      <c r="E30" s="114">
        <v>8436</v>
      </c>
      <c r="F30" s="114">
        <v>8352</v>
      </c>
      <c r="G30" s="114">
        <v>8539</v>
      </c>
      <c r="H30" s="140">
        <v>8552</v>
      </c>
      <c r="I30" s="115">
        <v>-120</v>
      </c>
      <c r="J30" s="116">
        <v>-1.4031805425631432</v>
      </c>
    </row>
    <row r="31" spans="1:15" s="110" customFormat="1" ht="24.95" customHeight="1" x14ac:dyDescent="0.2">
      <c r="A31" s="193" t="s">
        <v>167</v>
      </c>
      <c r="B31" s="199" t="s">
        <v>168</v>
      </c>
      <c r="C31" s="113">
        <v>3.7624524880133157</v>
      </c>
      <c r="D31" s="115">
        <v>3029</v>
      </c>
      <c r="E31" s="114">
        <v>3150</v>
      </c>
      <c r="F31" s="114">
        <v>3202</v>
      </c>
      <c r="G31" s="114">
        <v>3076</v>
      </c>
      <c r="H31" s="140">
        <v>3265</v>
      </c>
      <c r="I31" s="115">
        <v>-236</v>
      </c>
      <c r="J31" s="116">
        <v>-7.2281776416539048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2.525277619059449</v>
      </c>
      <c r="D34" s="115">
        <v>2033</v>
      </c>
      <c r="E34" s="114">
        <v>1989</v>
      </c>
      <c r="F34" s="114">
        <v>2098</v>
      </c>
      <c r="G34" s="114">
        <v>2047</v>
      </c>
      <c r="H34" s="140">
        <v>1986</v>
      </c>
      <c r="I34" s="115">
        <v>47</v>
      </c>
      <c r="J34" s="116">
        <v>2.3665659617321251</v>
      </c>
    </row>
    <row r="35" spans="1:10" s="110" customFormat="1" ht="24.95" customHeight="1" x14ac:dyDescent="0.2">
      <c r="A35" s="292" t="s">
        <v>171</v>
      </c>
      <c r="B35" s="293" t="s">
        <v>172</v>
      </c>
      <c r="C35" s="113">
        <v>23.616873276525972</v>
      </c>
      <c r="D35" s="115">
        <v>19013</v>
      </c>
      <c r="E35" s="114">
        <v>18837</v>
      </c>
      <c r="F35" s="114">
        <v>19009</v>
      </c>
      <c r="G35" s="114">
        <v>19276</v>
      </c>
      <c r="H35" s="140">
        <v>19299</v>
      </c>
      <c r="I35" s="115">
        <v>-286</v>
      </c>
      <c r="J35" s="116">
        <v>-1.4819420695372818</v>
      </c>
    </row>
    <row r="36" spans="1:10" s="110" customFormat="1" ht="24.95" customHeight="1" x14ac:dyDescent="0.2">
      <c r="A36" s="294" t="s">
        <v>173</v>
      </c>
      <c r="B36" s="295" t="s">
        <v>174</v>
      </c>
      <c r="C36" s="125">
        <v>73.854122674086398</v>
      </c>
      <c r="D36" s="143">
        <v>59457</v>
      </c>
      <c r="E36" s="144">
        <v>59511</v>
      </c>
      <c r="F36" s="144">
        <v>60265</v>
      </c>
      <c r="G36" s="144">
        <v>58578</v>
      </c>
      <c r="H36" s="145">
        <v>58161</v>
      </c>
      <c r="I36" s="143">
        <v>1296</v>
      </c>
      <c r="J36" s="146">
        <v>2.2282973126321761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2020-09-25T06:36:16Z</dcterms:created>
  <dcterms:modified xsi:type="dcterms:W3CDTF">2020-09-28T08:06:02Z</dcterms:modified>
</cp:coreProperties>
</file>