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K43" i="24"/>
  <c r="H43" i="24"/>
  <c r="F43" i="24"/>
  <c r="E43" i="24"/>
  <c r="C43" i="24"/>
  <c r="M43" i="24" s="1"/>
  <c r="B43" i="24"/>
  <c r="D43" i="24" s="1"/>
  <c r="L42" i="24"/>
  <c r="I42" i="24"/>
  <c r="G42" i="24"/>
  <c r="C42" i="24"/>
  <c r="M42" i="24" s="1"/>
  <c r="B42" i="24"/>
  <c r="J42" i="24" s="1"/>
  <c r="K41" i="24"/>
  <c r="H41" i="24"/>
  <c r="F41" i="24"/>
  <c r="C41" i="24"/>
  <c r="M41" i="24" s="1"/>
  <c r="B41" i="24"/>
  <c r="D41" i="24" s="1"/>
  <c r="L40" i="24"/>
  <c r="I40" i="24"/>
  <c r="G40" i="24"/>
  <c r="C40" i="24"/>
  <c r="M40" i="24" s="1"/>
  <c r="B40" i="24"/>
  <c r="J40" i="24" s="1"/>
  <c r="M36" i="24"/>
  <c r="L36" i="24"/>
  <c r="K36" i="24"/>
  <c r="J36" i="24"/>
  <c r="I36" i="24"/>
  <c r="H36" i="24"/>
  <c r="G36" i="24"/>
  <c r="F36" i="24"/>
  <c r="E36" i="24"/>
  <c r="D36" i="24"/>
  <c r="K57" i="15"/>
  <c r="L57" i="15" s="1"/>
  <c r="C38" i="24"/>
  <c r="I38" i="24" s="1"/>
  <c r="C37" i="24"/>
  <c r="C35" i="24"/>
  <c r="C34" i="24"/>
  <c r="M34" i="24" s="1"/>
  <c r="C33" i="24"/>
  <c r="C32" i="24"/>
  <c r="C31" i="24"/>
  <c r="C30" i="24"/>
  <c r="C29" i="24"/>
  <c r="I29" i="24" s="1"/>
  <c r="C28" i="24"/>
  <c r="C27" i="24"/>
  <c r="C26" i="24"/>
  <c r="G26" i="24" s="1"/>
  <c r="C25" i="24"/>
  <c r="C24" i="24"/>
  <c r="E24" i="24" s="1"/>
  <c r="C23" i="24"/>
  <c r="C22" i="24"/>
  <c r="G22" i="24" s="1"/>
  <c r="C21" i="24"/>
  <c r="C20" i="24"/>
  <c r="C19" i="24"/>
  <c r="C18" i="24"/>
  <c r="M18" i="24" s="1"/>
  <c r="C17" i="24"/>
  <c r="C16" i="24"/>
  <c r="C15" i="24"/>
  <c r="C9" i="24"/>
  <c r="I9" i="24" s="1"/>
  <c r="C8" i="24"/>
  <c r="C7" i="24"/>
  <c r="B38" i="24"/>
  <c r="J38" i="24" s="1"/>
  <c r="B37" i="24"/>
  <c r="B35" i="24"/>
  <c r="B34" i="24"/>
  <c r="B33" i="24"/>
  <c r="B32" i="24"/>
  <c r="B31" i="24"/>
  <c r="B30" i="24"/>
  <c r="B29" i="24"/>
  <c r="B28" i="24"/>
  <c r="B27" i="24"/>
  <c r="B26" i="24"/>
  <c r="B25" i="24"/>
  <c r="B24" i="24"/>
  <c r="B23" i="24"/>
  <c r="B22" i="24"/>
  <c r="B21" i="24"/>
  <c r="B20" i="24"/>
  <c r="B19" i="24"/>
  <c r="B18" i="24"/>
  <c r="B17" i="24"/>
  <c r="B16" i="24"/>
  <c r="B15" i="24"/>
  <c r="B9" i="24"/>
  <c r="B8" i="24"/>
  <c r="B7" i="24"/>
  <c r="K7" i="24" s="1"/>
  <c r="F23" i="24" l="1"/>
  <c r="J23" i="24"/>
  <c r="H23" i="24"/>
  <c r="K23" i="24"/>
  <c r="D23" i="24"/>
  <c r="F17" i="24"/>
  <c r="J17" i="24"/>
  <c r="H17" i="24"/>
  <c r="K17" i="24"/>
  <c r="D17" i="24"/>
  <c r="F33" i="24"/>
  <c r="J33" i="24"/>
  <c r="H33" i="24"/>
  <c r="K33" i="24"/>
  <c r="D33" i="24"/>
  <c r="F21" i="24"/>
  <c r="J21" i="24"/>
  <c r="H21" i="24"/>
  <c r="K21" i="24"/>
  <c r="D21" i="24"/>
  <c r="F15" i="24"/>
  <c r="J15" i="24"/>
  <c r="H15" i="24"/>
  <c r="K15" i="24"/>
  <c r="D15" i="24"/>
  <c r="F31" i="24"/>
  <c r="J31" i="24"/>
  <c r="H31" i="24"/>
  <c r="K31" i="24"/>
  <c r="D31" i="24"/>
  <c r="F25" i="24"/>
  <c r="J25" i="24"/>
  <c r="H25" i="24"/>
  <c r="D25" i="24"/>
  <c r="K25" i="24"/>
  <c r="K8" i="24"/>
  <c r="J8" i="24"/>
  <c r="F8" i="24"/>
  <c r="D8" i="24"/>
  <c r="H8" i="24"/>
  <c r="F19" i="24"/>
  <c r="J19" i="24"/>
  <c r="H19" i="24"/>
  <c r="K19" i="24"/>
  <c r="D19" i="24"/>
  <c r="G17" i="24"/>
  <c r="M17" i="24"/>
  <c r="E17" i="24"/>
  <c r="L17" i="24"/>
  <c r="I17" i="24"/>
  <c r="G33" i="24"/>
  <c r="M33" i="24"/>
  <c r="E33" i="24"/>
  <c r="L33" i="24"/>
  <c r="I33" i="24"/>
  <c r="I37" i="24"/>
  <c r="G37" i="24"/>
  <c r="L37" i="24"/>
  <c r="M37" i="24"/>
  <c r="E37" i="24"/>
  <c r="K26" i="24"/>
  <c r="J26" i="24"/>
  <c r="F26" i="24"/>
  <c r="D26" i="24"/>
  <c r="H26" i="24"/>
  <c r="F29" i="24"/>
  <c r="J29" i="24"/>
  <c r="H29" i="24"/>
  <c r="K29" i="24"/>
  <c r="D29" i="24"/>
  <c r="F35" i="24"/>
  <c r="J35" i="24"/>
  <c r="H35" i="24"/>
  <c r="K35" i="24"/>
  <c r="D35" i="24"/>
  <c r="G15" i="24"/>
  <c r="M15" i="24"/>
  <c r="E15" i="24"/>
  <c r="L15" i="24"/>
  <c r="I15" i="24"/>
  <c r="G21" i="24"/>
  <c r="M21" i="24"/>
  <c r="E21" i="24"/>
  <c r="L21" i="24"/>
  <c r="I21" i="24"/>
  <c r="G31" i="24"/>
  <c r="M31" i="24"/>
  <c r="E31" i="24"/>
  <c r="L31" i="24"/>
  <c r="I31" i="24"/>
  <c r="K20" i="24"/>
  <c r="J20" i="24"/>
  <c r="F20" i="24"/>
  <c r="D20" i="24"/>
  <c r="K18" i="24"/>
  <c r="J18" i="24"/>
  <c r="F18" i="24"/>
  <c r="D18" i="24"/>
  <c r="H18" i="24"/>
  <c r="K32" i="24"/>
  <c r="J32" i="24"/>
  <c r="F32" i="24"/>
  <c r="D32" i="24"/>
  <c r="H32" i="24"/>
  <c r="B45" i="24"/>
  <c r="B39" i="24"/>
  <c r="G25" i="24"/>
  <c r="M25" i="24"/>
  <c r="E25" i="24"/>
  <c r="I25" i="24"/>
  <c r="I28" i="24"/>
  <c r="L28" i="24"/>
  <c r="M28" i="24"/>
  <c r="G28" i="24"/>
  <c r="E28" i="24"/>
  <c r="L25" i="24"/>
  <c r="K58" i="24"/>
  <c r="I58" i="24"/>
  <c r="J58" i="24"/>
  <c r="F27" i="24"/>
  <c r="J27" i="24"/>
  <c r="H27" i="24"/>
  <c r="D27" i="24"/>
  <c r="G7" i="24"/>
  <c r="M7" i="24"/>
  <c r="E7" i="24"/>
  <c r="L7" i="24"/>
  <c r="I7" i="24"/>
  <c r="I16" i="24"/>
  <c r="L16" i="24"/>
  <c r="G16" i="24"/>
  <c r="E16" i="24"/>
  <c r="M16" i="24"/>
  <c r="G19" i="24"/>
  <c r="M19" i="24"/>
  <c r="E19" i="24"/>
  <c r="L19" i="24"/>
  <c r="I19" i="24"/>
  <c r="I22" i="24"/>
  <c r="L22" i="24"/>
  <c r="M22" i="24"/>
  <c r="E22" i="24"/>
  <c r="I32" i="24"/>
  <c r="L32" i="24"/>
  <c r="G32" i="24"/>
  <c r="E32" i="24"/>
  <c r="M32" i="24"/>
  <c r="G35" i="24"/>
  <c r="M35" i="24"/>
  <c r="E35" i="24"/>
  <c r="L35" i="24"/>
  <c r="I35" i="24"/>
  <c r="C45" i="24"/>
  <c r="C39" i="24"/>
  <c r="K27" i="24"/>
  <c r="K74" i="24"/>
  <c r="I74" i="24"/>
  <c r="J74" i="24"/>
  <c r="F9" i="24"/>
  <c r="J9" i="24"/>
  <c r="H9" i="24"/>
  <c r="K9" i="24"/>
  <c r="D9" i="24"/>
  <c r="F7" i="24"/>
  <c r="J7" i="24"/>
  <c r="H7" i="24"/>
  <c r="D7" i="24"/>
  <c r="K16" i="24"/>
  <c r="J16" i="24"/>
  <c r="F16" i="24"/>
  <c r="D16" i="24"/>
  <c r="H16" i="24"/>
  <c r="K24" i="24"/>
  <c r="J24" i="24"/>
  <c r="F24" i="24"/>
  <c r="D24" i="24"/>
  <c r="H24" i="24"/>
  <c r="K30" i="24"/>
  <c r="J30" i="24"/>
  <c r="F30" i="24"/>
  <c r="D30" i="24"/>
  <c r="H30" i="24"/>
  <c r="H37" i="24"/>
  <c r="D37" i="24"/>
  <c r="J37" i="24"/>
  <c r="K37" i="24"/>
  <c r="F37" i="24"/>
  <c r="I8" i="24"/>
  <c r="L8" i="24"/>
  <c r="M8" i="24"/>
  <c r="G8" i="24"/>
  <c r="E8" i="24"/>
  <c r="G23" i="24"/>
  <c r="M23" i="24"/>
  <c r="E23" i="24"/>
  <c r="I23" i="24"/>
  <c r="L23" i="24"/>
  <c r="G29" i="24"/>
  <c r="M29" i="24"/>
  <c r="E29" i="24"/>
  <c r="L29" i="24"/>
  <c r="B14" i="24"/>
  <c r="B6" i="24"/>
  <c r="K22" i="24"/>
  <c r="J22" i="24"/>
  <c r="F22" i="24"/>
  <c r="D22" i="24"/>
  <c r="H22" i="24"/>
  <c r="K28" i="24"/>
  <c r="J28" i="24"/>
  <c r="F28" i="24"/>
  <c r="D28" i="24"/>
  <c r="H28" i="24"/>
  <c r="G9" i="24"/>
  <c r="M9" i="24"/>
  <c r="E9" i="24"/>
  <c r="L9" i="24"/>
  <c r="I20" i="24"/>
  <c r="L20" i="24"/>
  <c r="E20" i="24"/>
  <c r="M20" i="24"/>
  <c r="G20" i="24"/>
  <c r="K66" i="24"/>
  <c r="I66" i="24"/>
  <c r="J66" i="24"/>
  <c r="K34" i="24"/>
  <c r="J34" i="24"/>
  <c r="F34" i="24"/>
  <c r="D34" i="24"/>
  <c r="H34" i="24"/>
  <c r="D38" i="24"/>
  <c r="K38" i="24"/>
  <c r="H38" i="24"/>
  <c r="F38" i="24"/>
  <c r="C14" i="24"/>
  <c r="C6" i="24"/>
  <c r="I24" i="24"/>
  <c r="L24" i="24"/>
  <c r="M24" i="24"/>
  <c r="G24" i="24"/>
  <c r="G27" i="24"/>
  <c r="M27" i="24"/>
  <c r="E27" i="24"/>
  <c r="L27" i="24"/>
  <c r="I27" i="24"/>
  <c r="I30" i="24"/>
  <c r="L30" i="24"/>
  <c r="M30" i="24"/>
  <c r="G30" i="24"/>
  <c r="E30" i="24"/>
  <c r="H20" i="24"/>
  <c r="J77" i="24"/>
  <c r="K53" i="24"/>
  <c r="I53" i="24"/>
  <c r="K61" i="24"/>
  <c r="I61" i="24"/>
  <c r="K69" i="24"/>
  <c r="I69" i="24"/>
  <c r="E26" i="24"/>
  <c r="K55" i="24"/>
  <c r="I55" i="24"/>
  <c r="K63" i="24"/>
  <c r="I63" i="24"/>
  <c r="K71" i="24"/>
  <c r="I71" i="24"/>
  <c r="I43" i="24"/>
  <c r="G43" i="24"/>
  <c r="L43" i="24"/>
  <c r="K52" i="24"/>
  <c r="I52" i="24"/>
  <c r="K60" i="24"/>
  <c r="I60" i="24"/>
  <c r="K68" i="24"/>
  <c r="I68" i="24"/>
  <c r="I18" i="24"/>
  <c r="L18" i="24"/>
  <c r="I26" i="24"/>
  <c r="L26" i="24"/>
  <c r="I34" i="24"/>
  <c r="L34" i="24"/>
  <c r="D42" i="24"/>
  <c r="K42" i="24"/>
  <c r="H42" i="24"/>
  <c r="F42" i="24"/>
  <c r="K57" i="24"/>
  <c r="I57" i="24"/>
  <c r="K65" i="24"/>
  <c r="I65" i="24"/>
  <c r="K73" i="24"/>
  <c r="I73" i="24"/>
  <c r="M38" i="24"/>
  <c r="E38" i="24"/>
  <c r="L38" i="24"/>
  <c r="M26" i="24"/>
  <c r="K54" i="24"/>
  <c r="I54" i="24"/>
  <c r="K62" i="24"/>
  <c r="I62" i="24"/>
  <c r="K70" i="24"/>
  <c r="I70" i="24"/>
  <c r="E18" i="24"/>
  <c r="E34" i="24"/>
  <c r="I41" i="24"/>
  <c r="G41" i="24"/>
  <c r="L41" i="24"/>
  <c r="K51" i="24"/>
  <c r="I51" i="24"/>
  <c r="K59" i="24"/>
  <c r="I59" i="24"/>
  <c r="K67" i="24"/>
  <c r="I67" i="24"/>
  <c r="K75" i="24"/>
  <c r="K77" i="24" s="1"/>
  <c r="I75" i="24"/>
  <c r="I77" i="24" s="1"/>
  <c r="G18" i="24"/>
  <c r="G34" i="24"/>
  <c r="G38" i="24"/>
  <c r="D40" i="24"/>
  <c r="K40" i="24"/>
  <c r="H40" i="24"/>
  <c r="F40" i="24"/>
  <c r="E41" i="24"/>
  <c r="K56" i="24"/>
  <c r="I56" i="24"/>
  <c r="K64" i="24"/>
  <c r="I64" i="24"/>
  <c r="K72" i="24"/>
  <c r="I72" i="24"/>
  <c r="J41" i="24"/>
  <c r="J43" i="24"/>
  <c r="F44" i="24"/>
  <c r="H44" i="24"/>
  <c r="J44" i="24"/>
  <c r="K44" i="24"/>
  <c r="E40" i="24"/>
  <c r="E42" i="24"/>
  <c r="E44" i="24"/>
  <c r="K79" i="24" l="1"/>
  <c r="K78" i="24"/>
  <c r="J79" i="24"/>
  <c r="J78" i="24"/>
  <c r="I6" i="24"/>
  <c r="L6" i="24"/>
  <c r="M6" i="24"/>
  <c r="G6" i="24"/>
  <c r="E6" i="24"/>
  <c r="I14" i="24"/>
  <c r="L14" i="24"/>
  <c r="M14" i="24"/>
  <c r="G14" i="24"/>
  <c r="E14" i="24"/>
  <c r="K6" i="24"/>
  <c r="J6" i="24"/>
  <c r="F6" i="24"/>
  <c r="D6" i="24"/>
  <c r="H6" i="24"/>
  <c r="K14" i="24"/>
  <c r="J14" i="24"/>
  <c r="F14" i="24"/>
  <c r="D14" i="24"/>
  <c r="H14" i="24"/>
  <c r="I39" i="24"/>
  <c r="G39" i="24"/>
  <c r="L39" i="24"/>
  <c r="M39" i="24"/>
  <c r="E39" i="24"/>
  <c r="H39" i="24"/>
  <c r="D39" i="24"/>
  <c r="J39" i="24"/>
  <c r="K39" i="24"/>
  <c r="F39" i="24"/>
  <c r="I78" i="24"/>
  <c r="I79" i="24"/>
  <c r="I45" i="24"/>
  <c r="G45" i="24"/>
  <c r="L45" i="24"/>
  <c r="E45" i="24"/>
  <c r="M45" i="24"/>
  <c r="H45" i="24"/>
  <c r="F45" i="24"/>
  <c r="D45" i="24"/>
  <c r="J45" i="24"/>
  <c r="K45" i="24"/>
  <c r="I83" i="24" l="1"/>
  <c r="I82" i="24"/>
  <c r="I81" i="24"/>
</calcChain>
</file>

<file path=xl/sharedStrings.xml><?xml version="1.0" encoding="utf-8"?>
<sst xmlns="http://schemas.openxmlformats.org/spreadsheetml/2006/main" count="1753" uniqueCount="520">
  <si>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</si>
  <si>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</si>
  <si>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</si>
  <si>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</si>
  <si>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</si>
  <si>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</si>
  <si>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</si>
  <si>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</si>
  <si>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</si>
  <si>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</si>
  <si>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</si>
  <si>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</si>
  <si>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</si>
  <si>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Schleswig-Flensburg (01059)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</si>
  <si>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</si>
  <si>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</si>
  <si>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</si>
  <si>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</si>
  <si>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</si>
  <si>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</si>
  <si>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</si>
  <si>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</si>
  <si>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</si>
  <si>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</si>
  <si>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</si>
  <si>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</si>
  <si>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</si>
  <si>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</si>
  <si>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</si>
  <si>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</si>
  <si>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</si>
  <si>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</si>
  <si>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</si>
  <si>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</si>
  <si>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</si>
  <si>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</si>
  <si>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</si>
  <si>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</si>
  <si>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</si>
  <si>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</si>
  <si>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</si>
  <si>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</si>
  <si>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</si>
  <si>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</si>
  <si>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</si>
  <si>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</si>
  <si>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</si>
  <si>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</si>
  <si>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</si>
  <si>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</si>
  <si>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</si>
  <si>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</si>
  <si>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</si>
  <si>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</si>
  <si>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</si>
  <si>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</si>
  <si>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</si>
  <si>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</si>
  <si>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</si>
  <si>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</si>
  <si>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</si>
  <si>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</si>
  <si>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</si>
  <si>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</si>
  <si>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</si>
  <si>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</si>
  <si>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</si>
  <si>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</si>
  <si>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</si>
  <si>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</si>
  <si>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</si>
  <si>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</si>
  <si>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</si>
  <si>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</si>
  <si>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</si>
  <si>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</si>
  <si>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</si>
  <si>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</si>
  <si>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</si>
  <si>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</si>
  <si>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</si>
  <si>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</si>
  <si>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</si>
  <si>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</si>
  <si>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</si>
  <si>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</si>
  <si>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</si>
  <si>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</si>
  <si>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</si>
  <si>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</si>
  <si>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</si>
  <si>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</si>
  <si>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Schleswig-Flensburg (01059);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</si>
  <si>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</si>
  <si>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</si>
  <si>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</si>
  <si>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</si>
  <si>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</si>
  <si>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</si>
  <si>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</si>
  <si>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</si>
  <si>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</si>
  <si>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</si>
  <si>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</si>
  <si>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</si>
  <si>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</si>
  <si>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</si>
  <si>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</si>
  <si>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</si>
  <si>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</si>
  <si>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</si>
  <si>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</si>
  <si>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</si>
  <si>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</si>
  <si>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</si>
  <si>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</si>
  <si>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</si>
  <si>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</si>
  <si>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</si>
  <si>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</si>
  <si>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</si>
  <si>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</si>
  <si>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</si>
  <si>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</si>
  <si>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</si>
  <si>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</si>
  <si>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</si>
  <si>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</si>
  <si>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</si>
  <si>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</si>
  <si>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</si>
  <si>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</si>
  <si>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</si>
  <si>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</si>
  <si>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</si>
  <si>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</si>
  <si>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</si>
  <si>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</si>
  <si>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</si>
  <si>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</si>
  <si>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</si>
  <si>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</si>
  <si>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</si>
  <si>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</si>
  <si>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</si>
  <si>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</si>
  <si>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</si>
  <si>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</si>
  <si>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</si>
  <si>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</si>
  <si>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</si>
  <si>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</si>
  <si>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</si>
  <si>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</si>
  <si>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</si>
  <si>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</si>
  <si>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</si>
  <si>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</si>
  <si>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</si>
  <si>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</si>
  <si>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</si>
  <si>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</si>
  <si>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</si>
  <si>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</si>
  <si>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</si>
  <si>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</si>
  <si>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</si>
  <si>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</si>
  <si>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</si>
  <si>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</si>
  <si>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</si>
  <si>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</si>
  <si>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</si>
  <si>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</si>
  <si>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</si>
  <si>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</si>
  <si>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</si>
  <si>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</si>
  <si>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</si>
  <si>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</si>
  <si>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</si>
  <si>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</si>
  <si>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</si>
  <si>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Schleswig-Flensburg (01059)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</si>
  <si>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</si>
  <si>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</si>
  <si>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</si>
  <si>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</si>
  <si>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</si>
  <si>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</si>
  <si>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</si>
  <si>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</si>
  <si>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</si>
  <si>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</si>
  <si>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</si>
  <si>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</si>
  <si>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</si>
  <si>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</si>
  <si>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</si>
  <si>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</si>
  <si>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</si>
  <si>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</si>
  <si>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</si>
  <si>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</si>
  <si>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</si>
  <si>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</si>
  <si>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</si>
  <si>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</si>
  <si>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</si>
  <si>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</si>
  <si>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</si>
  <si>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</si>
  <si>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</si>
  <si>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</si>
  <si>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</si>
  <si>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</si>
  <si>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</si>
  <si>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</si>
  <si>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</si>
  <si>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</si>
  <si>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</si>
  <si>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</si>
  <si>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</si>
  <si>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</si>
  <si>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</si>
  <si>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</si>
  <si>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</si>
  <si>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</si>
  <si>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</si>
  <si>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</si>
  <si>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</si>
  <si>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</si>
  <si>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</si>
  <si>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</si>
  <si>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</si>
  <si>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</si>
  <si>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</si>
  <si>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</si>
  <si>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</si>
  <si>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</si>
  <si>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</si>
  <si>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</si>
  <si>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</si>
  <si>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</si>
  <si>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</si>
  <si>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</si>
  <si>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</si>
  <si>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</si>
  <si>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</si>
  <si>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</si>
  <si>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</si>
  <si>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</si>
  <si>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</si>
  <si>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</si>
  <si>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</si>
  <si>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</si>
  <si>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</si>
  <si>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</si>
  <si>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</si>
  <si>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</si>
  <si>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</si>
  <si>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</si>
  <si>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</si>
  <si>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</si>
  <si>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</si>
  <si>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</si>
  <si>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</si>
  <si>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</si>
  <si>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</si>
  <si>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</si>
  <si>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</si>
  <si>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</si>
  <si>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</si>
  <si>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</si>
  <si>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</si>
  <si>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</si>
  <si>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</si>
  <si>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</si>
  <si>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</si>
  <si>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</si>
  <si>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</si>
  <si>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</si>
  <si>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</si>
  <si>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</si>
  <si>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</si>
  <si>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</si>
  <si>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</si>
  <si>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</si>
  <si>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</si>
  <si>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</si>
  <si>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</si>
  <si>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</si>
  <si>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</si>
  <si>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</si>
  <si>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</si>
  <si>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</si>
  <si>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</si>
  <si>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</si>
  <si>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</si>
  <si>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</si>
  <si>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</si>
  <si>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</si>
  <si>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</si>
  <si>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</si>
  <si>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</si>
  <si>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</si>
  <si>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</si>
  <si>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</si>
  <si>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</si>
  <si>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</si>
  <si>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</si>
  <si>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</si>
  <si>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</si>
  <si>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</si>
  <si>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</si>
  <si>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</si>
  <si>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</si>
  <si>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</si>
  <si>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</si>
  <si>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</si>
  <si>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</si>
  <si>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</si>
  <si>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</si>
  <si>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</si>
  <si>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</si>
  <si>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</si>
  <si>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</si>
  <si>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</si>
  <si>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</si>
  <si>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</si>
  <si>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</si>
  <si>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</si>
  <si>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</si>
  <si>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</si>
  <si>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</si>
  <si>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</si>
  <si>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</si>
  <si>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</si>
  <si>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</si>
  <si>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</si>
  <si>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</si>
  <si>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</si>
  <si>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</si>
  <si>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</si>
  <si>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</si>
  <si>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</si>
  <si>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</si>
  <si>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</si>
  <si>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</si>
  <si>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</si>
  <si>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</si>
  <si>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</si>
  <si>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</si>
  <si>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</si>
  <si>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</si>
  <si>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</si>
  <si>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</si>
  <si>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</si>
  <si>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</si>
  <si>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</si>
  <si>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</si>
  <si>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</si>
  <si>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</si>
  <si>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</si>
  <si>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</si>
  <si>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</si>
  <si>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</si>
  <si>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</si>
  <si>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</si>
  <si>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</si>
  <si>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</si>
  <si>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</si>
  <si>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</si>
  <si>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Schleswig-Flensburg (01059);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</si>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</sst>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{F861108A-1640-4397-AA74-5D62A6ACFBB8}</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E85A-4304-B57C-EA964D096ACF}"/>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{960B5393-EE12-43B1-8BCF-FF190CC7A2BA}</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E85A-4304-B57C-EA964D096AC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{619802EB-B6E1-4FEB-8D6C-83A99CE87EB4}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85A-4304-B57C-EA964D096AC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{C3C10588-98FE-424E-BEDE-01264031B9FC}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85A-4304-B57C-EA964D096AC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1.335502556584546</c:v>
                </c:pt>
                <c:pt idx="1">
                  <c:v>1.4790279868316203</c:v>
                </c:pt>
                <c:pt idx="2">
                  <c:v>1.1186464311118853</c:v>
                </c:pt>
                <c:pt idx="3">
                  <c:v>1.0875687030768</c:v>
                </c:pt>
              </c:numCache>
            </c:numRef>
          </c:val>
          <c:extLst>
            <c:ext xmlns:c16="http://schemas.microsoft.com/office/drawing/2014/chart" uri="{C3380CC4-5D6E-409C-BE32-E72D297353CC}">
              <c16:uniqueId val="{00000004-E85A-4304-B57C-EA964D096AC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{063009D6-76FE-42C1-A97F-74FD4D28B409}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85A-4304-B57C-EA964D096AC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{A8347A56-F43A-41BF-9DD9-490BCC3F3594}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85A-4304-B57C-EA964D096AC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{AAD585DA-027E-4648-B7FE-E1D56DC722B1}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85A-4304-B57C-EA964D096AC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{BDA431B6-A5C6-43FF-8D39-A3A658004FEE}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85A-4304-B57C-EA964D096A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85A-4304-B57C-EA964D096AC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85A-4304-B57C-EA964D096AC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{2CBB56F7-65F6-4085-BF72-6D0A177B333E}</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9BB7-45B3-ADBE-B57099C02237}"/>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{62ECD535-3BBA-4C0B-8AEF-B6C53F46A918}</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BB7-45B3-ADBE-B57099C0223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{CC2546EE-67A9-4718-B526-7C70FA90826A}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BB7-45B3-ADBE-B57099C0223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{136AB47C-D9FC-4138-B24C-0CBCE78DFA37}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BB7-45B3-ADBE-B57099C022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-2.7207477883491906</c:v>
                </c:pt>
                <c:pt idx="1">
                  <c:v>-3.3674488838723948</c:v>
                </c:pt>
                <c:pt idx="2">
                  <c:v>-2.7637010795899166</c:v>
                </c:pt>
                <c:pt idx="3">
                  <c:v>-2.8655893304673015</c:v>
                </c:pt>
              </c:numCache>
            </c:numRef>
          </c:val>
          <c:extLst>
            <c:ext xmlns:c16="http://schemas.microsoft.com/office/drawing/2014/chart" uri="{C3380CC4-5D6E-409C-BE32-E72D297353CC}">
              <c16:uniqueId val="{00000004-9BB7-45B3-ADBE-B57099C0223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{FB7B637A-8D82-485C-9CBD-ACF2C22EBD09}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BB7-45B3-ADBE-B57099C0223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{26082015-9FF0-4F5D-9ACB-89DA6E4B6F1B}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BB7-45B3-ADBE-B57099C0223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{0E301B22-622A-4813-8484-00330FF72228}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BB7-45B3-ADBE-B57099C0223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{042DF86C-BA25-4BAE-AAD2-96D8655B8047}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BB7-45B3-ADBE-B57099C022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BB7-45B3-ADBE-B57099C0223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BB7-45B3-ADBE-B57099C0223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{78A1D556-FAAD-4E89-AAA6-58D9811BBA46}</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8A11-4309-9F65-033DB72B9537}"/>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{1AE7B722-2F7A-44B2-831F-FBA4541A7CC8}</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8A11-4309-9F65-033DB72B9537}"/>
                </c:ext>
              </c:extLst>
            </c:dLbl>
            <c:dLbl>
              <c:idx val="2"/>
              <c:tx>
                <c:strRef>
                  <c:f>Daten_Diagramme!$D$16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{8FE682EA-9870-4474-861D-11332C2259C6}</c15:txfldGUID>
                      <c15:f>Daten_Diagramme!$D$16</c15:f>
                      <c15:dlblFieldTableCache>
                        <c:ptCount val="1"/>
                        <c:pt idx="0">
                          <c:v>-6.0</c:v>
                        </c:pt>
                      </c15:dlblFieldTableCache>
                    </c15:dlblFTEntry>
                  </c15:dlblFieldTable>
                  <c15:showDataLabelsRange val="0"/>
                </c:ext>
                <c:ext xmlns:c16="http://schemas.microsoft.com/office/drawing/2014/chart" uri="{C3380CC4-5D6E-409C-BE32-E72D297353CC}">
                  <c16:uniqueId val="{00000002-8A11-4309-9F65-033DB72B9537}"/>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{577E83CA-A21E-4C3F-934A-5D395F916B17}</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8A11-4309-9F65-033DB72B9537}"/>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{6876D8F9-674C-4AF4-90C2-C4062D19738C}</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8A11-4309-9F65-033DB72B9537}"/>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{23A21864-55F1-41FF-AF37-D535D78C3F23}</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8A11-4309-9F65-033DB72B9537}"/>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{B97E34F8-C52C-41B2-8127-ADBD9EBC9963}</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8A11-4309-9F65-033DB72B9537}"/>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{C921683F-CE3C-437D-B176-35C1E3BDDF6B}</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8A11-4309-9F65-033DB72B9537}"/>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{11A1C410-ACC5-4986-9BFC-0421B22546D1}</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8A11-4309-9F65-033DB72B9537}"/>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{09FD1184-5F99-47E1-B28E-ECF0CB479752}</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8A11-4309-9F65-033DB72B9537}"/>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{F405AAAE-EFB0-4B6B-A79F-04808B848DDA}</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8A11-4309-9F65-033DB72B9537}"/>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{A6EA0FAA-8672-4CDA-A48F-2C813CB2B03C}</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8A11-4309-9F65-033DB72B9537}"/>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{3DFCC825-D4B5-4CBD-99CC-1490C0F54BC8}</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8A11-4309-9F65-033DB72B9537}"/>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{3A746B74-36B5-4AA3-AC04-1F5E2B176B45}</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8A11-4309-9F65-033DB72B9537}"/>
                </c:ext>
              </c:extLst>
            </c:dLbl>
            <c:dLbl>
              <c:idx val="14"/>
              <c:tx>
                <c:strRef>
                  <c:f>Daten_Diagramme!$D$28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{675C887A-3920-4421-845C-F93E0BBA4540}</c15:txfldGUID>
                      <c15:f>Daten_Diagramme!$D$28</c15:f>
                      <c15:dlblFieldTableCache>
                        <c:ptCount val="1"/>
                        <c:pt idx="0">
                          <c:v>-4.4</c:v>
                        </c:pt>
                      </c15:dlblFieldTableCache>
                    </c15:dlblFTEntry>
                  </c15:dlblFieldTable>
                  <c15:showDataLabelsRange val="0"/>
                </c:ext>
                <c:ext xmlns:c16="http://schemas.microsoft.com/office/drawing/2014/chart" uri="{C3380CC4-5D6E-409C-BE32-E72D297353CC}">
                  <c16:uniqueId val="{0000000E-8A11-4309-9F65-033DB72B9537}"/>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{6CE24428-F34A-42D8-974D-C618C9DC3C68}</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8A11-4309-9F65-033DB72B9537}"/>
                </c:ext>
              </c:extLst>
            </c:dLbl>
            <c:dLbl>
              <c:idx val="16"/>
              <c:tx>
                <c:strRef>
                  <c:f>Daten_Diagramme!$D$30</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{D3588E2F-1F7E-4000-AA37-27BC18AC5921}</c15:txfldGUID>
                      <c15:f>Daten_Diagramme!$D$30</c15:f>
                      <c15:dlblFieldTableCache>
                        <c:ptCount val="1"/>
                        <c:pt idx="0">
                          <c:v>6.6</c:v>
                        </c:pt>
                      </c15:dlblFieldTableCache>
                    </c15:dlblFTEntry>
                  </c15:dlblFieldTable>
                  <c15:showDataLabelsRange val="0"/>
                </c:ext>
                <c:ext xmlns:c16="http://schemas.microsoft.com/office/drawing/2014/chart" uri="{C3380CC4-5D6E-409C-BE32-E72D297353CC}">
                  <c16:uniqueId val="{00000010-8A11-4309-9F65-033DB72B9537}"/>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{09FF3572-FDD0-4AF6-B7E4-FFB351E1E6D5}</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8A11-4309-9F65-033DB72B9537}"/>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{1ACCF73B-ED98-4EEF-ACEA-642B17DB2AF8}</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8A11-4309-9F65-033DB72B9537}"/>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{8BDADC32-91A4-4324-A95B-83CCF66F103A}</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8A11-4309-9F65-033DB72B9537}"/>
                </c:ext>
              </c:extLst>
            </c:dLbl>
            <c:dLbl>
              <c:idx val="20"/>
              <c:tx>
                <c:strRef>
                  <c:f>Daten_Diagramme!$D$34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{24435431-0E70-4B22-AD76-98A7C2CCAB18}</c15:txfldGUID>
                      <c15:f>Daten_Diagramme!$D$34</c15:f>
                      <c15:dlblFieldTableCache>
                        <c:ptCount val="1"/>
                        <c:pt idx="0">
                          <c:v>-3.2</c:v>
                        </c:pt>
                      </c15:dlblFieldTableCache>
                    </c15:dlblFTEntry>
                  </c15:dlblFieldTable>
                  <c15:showDataLabelsRange val="0"/>
                </c:ext>
                <c:ext xmlns:c16="http://schemas.microsoft.com/office/drawing/2014/chart" uri="{C3380CC4-5D6E-409C-BE32-E72D297353CC}">
                  <c16:uniqueId val="{00000014-8A11-4309-9F65-033DB72B953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{C80168F2-33AE-471E-AF41-3196790E5051}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A11-4309-9F65-033DB72B953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{6A3BBD8E-F2F6-40AE-8057-FD4E759A1000}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A11-4309-9F65-033DB72B9537}"/>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{A86BF874-30B6-4940-A166-7A790C3157CB}</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8A11-4309-9F65-033DB72B9537}"/>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{E071AE22-3C17-4343-9619-B1E8AA36E39B}</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A11-4309-9F65-033DB72B9537}"/>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{E4BC5010-3C2D-436B-AA2C-5A26E2EE673F}</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8A11-4309-9F65-033DB72B953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{F0172354-80B2-4F93-B71D-34FF4AD755AB}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A11-4309-9F65-033DB72B953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{0BA160F6-3E66-48EC-8772-6E87BE5B8794}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A11-4309-9F65-033DB72B953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{F63CBF2B-562C-4D1E-8331-BECD79CE5C80}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A11-4309-9F65-033DB72B953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{BDE0E5FA-04FF-4E8E-A96A-1ADF27291DED}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A11-4309-9F65-033DB72B953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{64AB9A3A-1367-40C3-A1B0-C1E659A50D25}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A11-4309-9F65-033DB72B9537}"/>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{B5509208-DE27-4986-98D9-BBAB1D00EF46}</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8A11-4309-9F65-033DB72B95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1.335502556584546</c:v>
                </c:pt>
                <c:pt idx="1">
                  <c:v>-0.89552238805970152</c:v>
                </c:pt>
                <c:pt idx="2">
                  <c:v>-5.9701492537313436</c:v>
                </c:pt>
                <c:pt idx="3">
                  <c:v>-1.53770652707345</c:v>
                </c:pt>
                <c:pt idx="4">
                  <c:v>-2.5095852213314744</c:v>
                </c:pt>
                <c:pt idx="5">
                  <c:v>-1.1632571199358204</c:v>
                </c:pt>
                <c:pt idx="6">
                  <c:v>0.93209054593874829</c:v>
                </c:pt>
                <c:pt idx="7">
                  <c:v>3.5681610247026532</c:v>
                </c:pt>
                <c:pt idx="8">
                  <c:v>0.20415409195810402</c:v>
                </c:pt>
                <c:pt idx="9">
                  <c:v>1.646542261251372</c:v>
                </c:pt>
                <c:pt idx="10">
                  <c:v>1.9381875327396543</c:v>
                </c:pt>
                <c:pt idx="11">
                  <c:v>0</c:v>
                </c:pt>
                <c:pt idx="12">
                  <c:v>-1.5742642026009583</c:v>
                </c:pt>
                <c:pt idx="13">
                  <c:v>3.4293552812071328</c:v>
                </c:pt>
                <c:pt idx="14">
                  <c:v>-4.3661971830985919</c:v>
                </c:pt>
                <c:pt idx="15">
                  <c:v>0</c:v>
                </c:pt>
                <c:pt idx="16">
                  <c:v>6.6387367064131482</c:v>
                </c:pt>
                <c:pt idx="17">
                  <c:v>2.9609159099881563</c:v>
                </c:pt>
                <c:pt idx="18">
                  <c:v>2.4208009563658099</c:v>
                </c:pt>
                <c:pt idx="19">
                  <c:v>3.7521244607138189</c:v>
                </c:pt>
                <c:pt idx="20">
                  <c:v>-3.1818181818181817</c:v>
                </c:pt>
                <c:pt idx="21">
                  <c:v>0</c:v>
                </c:pt>
                <c:pt idx="23">
                  <c:v>-0.89552238805970152</c:v>
                </c:pt>
                <c:pt idx="24">
                  <c:v>0.42804070424810209</c:v>
                </c:pt>
                <c:pt idx="25">
                  <c:v>1.6930534661031116</c:v>
                </c:pt>
              </c:numCache>
            </c:numRef>
          </c:val>
          <c:extLst>
            <c:ext xmlns:c16="http://schemas.microsoft.com/office/drawing/2014/chart" uri="{C3380CC4-5D6E-409C-BE32-E72D297353CC}">
              <c16:uniqueId val="{00000020-8A11-4309-9F65-033DB72B953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{F00AEDF1-2A55-4274-8B85-1B7695F4D8D3}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A11-4309-9F65-033DB72B953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{B3191877-F5E3-4B46-87D7-1EDD5D421D14}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A11-4309-9F65-033DB72B953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{2D280CD7-1141-441E-AE14-BB8779ACA4FA}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A11-4309-9F65-033DB72B953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{D6A18B86-B7E3-4D5D-B306-661E8CAEA19E}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A11-4309-9F65-033DB72B953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{A4AF9DCA-1975-4328-BC36-93D974E8C33B}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A11-4309-9F65-033DB72B953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{E65D620D-D3B1-4DA7-BE30-62E0B6CC3A89}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A11-4309-9F65-033DB72B953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{24EC2942-7FFE-4D06-98FB-F76B69ABE963}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A11-4309-9F65-033DB72B953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{061CCC1F-CA9D-4029-A937-F4886E23EFB8}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A11-4309-9F65-033DB72B953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{B56014AD-C5DC-4117-B4E7-83E34D1E70FA}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A11-4309-9F65-033DB72B953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{E6C99699-4268-43CE-8C85-984682560697}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A11-4309-9F65-033DB72B953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{2085030E-B517-4044-8CE6-2AC423F21974}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A11-4309-9F65-033DB72B953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{DDEFAC03-DA25-4228-AF90-251024AD46F1}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A11-4309-9F65-033DB72B953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{D83A9932-66DA-48F3-9E87-0BC01689CD15}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A11-4309-9F65-033DB72B953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{6B63AD7B-25DD-4A0F-8D02-AD31EC196B97}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A11-4309-9F65-033DB72B953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{87ACF95B-6AE8-4969-A293-5FBC442942C0}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A11-4309-9F65-033DB72B953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{00FF8AB2-3C3D-4B6D-AB3C-3CC35C76FD96}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A11-4309-9F65-033DB72B953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{751E4214-853A-4B17-8B9C-7BD18A56CD62}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A11-4309-9F65-033DB72B953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{F642EDCB-146B-4149-B034-D3BABF9A5E31}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A11-4309-9F65-033DB72B953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{CF82DFF6-98F4-4667-92D6-87B07307F06F}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A11-4309-9F65-033DB72B953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{4FF055F5-6482-450D-9E13-1D3FBBFC680A}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A11-4309-9F65-033DB72B953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{1D38A9D6-353C-42D6-843B-24F66F00D2BC}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A11-4309-9F65-033DB72B953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{AB8E1BE1-4F3E-47C0-8847-34806049D776}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A11-4309-9F65-033DB72B953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{D02C6C75-68C4-4CE5-8B42-194AF868E5A1}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A11-4309-9F65-033DB72B953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{7D673D33-46AA-44BD-A804-91EC87DC89E4}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A11-4309-9F65-033DB72B953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{4BCCC735-B823-4623-A8C5-BFEE457F737E}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A11-4309-9F65-033DB72B953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{A0782CCF-F791-4416-8A36-86D67C537D47}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A11-4309-9F65-033DB72B953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{FF2975B5-A753-41CA-82B4-192134FC2E28}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A11-4309-9F65-033DB72B953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{6D1E5333-3174-4E5B-A1C3-28403D819804}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A11-4309-9F65-033DB72B953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{6E80442A-6CE2-4E7A-99A0-4CF67378AC2C}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A11-4309-9F65-033DB72B953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{D91F7321-DC38-494F-989E-ACEBAA2E7721}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A11-4309-9F65-033DB72B953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{A4591668-2EF8-4359-8C86-96174F3FFF14}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A11-4309-9F65-033DB72B953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{AB0F164A-144E-4475-9B4C-B3F2720B1D59}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A11-4309-9F65-033DB72B95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A11-4309-9F65-033DB72B953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A11-4309-9F65-033DB72B953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{B064A7C1-A4ED-4C5C-9FD2-C2A9E7313C34}</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5F38-43EB-90A2-04338D47B759}"/>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{D9287CC0-E07C-42D5-8DFE-E0FA2A0D94C2}</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5F38-43EB-90A2-04338D47B759}"/>
                </c:ext>
              </c:extLst>
            </c:dLbl>
            <c:dLbl>
              <c:idx val="2"/>
              <c:tx>
                <c:strRef>
                  <c:f>Daten_Diagramme!$E$16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{FFF19C0B-F576-48C5-B217-E822BA928DB9}</c15:txfldGUID>
                      <c15:f>Daten_Diagramme!$E$16</c15:f>
                      <c15:dlblFieldTableCache>
                        <c:ptCount val="1"/>
                        <c:pt idx="0">
                          <c:v>3.9</c:v>
                        </c:pt>
                      </c15:dlblFieldTableCache>
                    </c15:dlblFTEntry>
                  </c15:dlblFieldTable>
                  <c15:showDataLabelsRange val="0"/>
                </c:ext>
                <c:ext xmlns:c16="http://schemas.microsoft.com/office/drawing/2014/chart" uri="{C3380CC4-5D6E-409C-BE32-E72D297353CC}">
                  <c16:uniqueId val="{00000002-5F38-43EB-90A2-04338D47B759}"/>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{3EFB3F49-0096-4E4E-A20A-6AC3D8D80A5E}</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5F38-43EB-90A2-04338D47B759}"/>
                </c:ext>
              </c:extLst>
            </c:dLbl>
            <c:dLbl>
              <c:idx val="4"/>
              <c:tx>
                <c:strRef>
                  <c:f>Daten_Diagramme!$E$18</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{AAFEDADC-BBE3-4A69-B2C2-C7FD16D0D61E}</c15:txfldGUID>
                      <c15:f>Daten_Diagramme!$E$18</c15:f>
                      <c15:dlblFieldTableCache>
                        <c:ptCount val="1"/>
                        <c:pt idx="0">
                          <c:v>12.3</c:v>
                        </c:pt>
                      </c15:dlblFieldTableCache>
                    </c15:dlblFTEntry>
                  </c15:dlblFieldTable>
                  <c15:showDataLabelsRange val="0"/>
                </c:ext>
                <c:ext xmlns:c16="http://schemas.microsoft.com/office/drawing/2014/chart" uri="{C3380CC4-5D6E-409C-BE32-E72D297353CC}">
                  <c16:uniqueId val="{00000004-5F38-43EB-90A2-04338D47B759}"/>
                </c:ext>
              </c:extLst>
            </c:dLbl>
            <c:dLbl>
              <c:idx val="5"/>
              <c:tx>
                <c:strRef>
                  <c:f>Daten_Diagramme!$E$19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{F45588C7-5258-4063-B8DB-E79EE6F02EA9}</c15:txfldGUID>
                      <c15:f>Daten_Diagramme!$E$19</c15:f>
                      <c15:dlblFieldTableCache>
                        <c:ptCount val="1"/>
                        <c:pt idx="0">
                          <c:v>0.3</c:v>
                        </c:pt>
                      </c15:dlblFieldTableCache>
                    </c15:dlblFTEntry>
                  </c15:dlblFieldTable>
                  <c15:showDataLabelsRange val="0"/>
                </c:ext>
                <c:ext xmlns:c16="http://schemas.microsoft.com/office/drawing/2014/chart" uri="{C3380CC4-5D6E-409C-BE32-E72D297353CC}">
                  <c16:uniqueId val="{00000005-5F38-43EB-90A2-04338D47B759}"/>
                </c:ext>
              </c:extLst>
            </c:dLbl>
            <c:dLbl>
              <c:idx val="6"/>
              <c:tx>
                <c:strRef>
                  <c:f>Daten_Diagramme!$E$20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{3FBA8867-CCD1-40E9-8E54-A5631437A17B}</c15:txfldGUID>
                      <c15:f>Daten_Diagramme!$E$20</c15:f>
                      <c15:dlblFieldTableCache>
                        <c:ptCount val="1"/>
                        <c:pt idx="0">
                          <c:v>-8.9</c:v>
                        </c:pt>
                      </c15:dlblFieldTableCache>
                    </c15:dlblFTEntry>
                  </c15:dlblFieldTable>
                  <c15:showDataLabelsRange val="0"/>
                </c:ext>
                <c:ext xmlns:c16="http://schemas.microsoft.com/office/drawing/2014/chart" uri="{C3380CC4-5D6E-409C-BE32-E72D297353CC}">
                  <c16:uniqueId val="{00000006-5F38-43EB-90A2-04338D47B759}"/>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{792516D1-C0AC-43DF-AC45-9E82BBAEBC80}</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5F38-43EB-90A2-04338D47B759}"/>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{3DDB9780-B873-463F-BF01-200EE392F291}</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5F38-43EB-90A2-04338D47B759}"/>
                </c:ext>
              </c:extLst>
            </c:dLbl>
            <c:dLbl>
              <c:idx val="9"/>
              <c:tx>
                <c:strRef>
                  <c:f>Daten_Diagramme!$E$23</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{B49C0FDB-C7A2-44D2-AC60-BE476741B457}</c15:txfldGUID>
                      <c15:f>Daten_Diagramme!$E$23</c15:f>
                      <c15:dlblFieldTableCache>
                        <c:ptCount val="1"/>
                        <c:pt idx="0">
                          <c:v>-9.9</c:v>
                        </c:pt>
                      </c15:dlblFieldTableCache>
                    </c15:dlblFTEntry>
                  </c15:dlblFieldTable>
                  <c15:showDataLabelsRange val="0"/>
                </c:ext>
                <c:ext xmlns:c16="http://schemas.microsoft.com/office/drawing/2014/chart" uri="{C3380CC4-5D6E-409C-BE32-E72D297353CC}">
                  <c16:uniqueId val="{00000009-5F38-43EB-90A2-04338D47B759}"/>
                </c:ext>
              </c:extLst>
            </c:dLbl>
            <c:dLbl>
              <c:idx val="10"/>
              <c:tx>
                <c:strRef>
                  <c:f>Daten_Diagramme!$E$24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{41416653-42C2-422C-AE51-7B66040428BB}</c15:txfldGUID>
                      <c15:f>Daten_Diagramme!$E$24</c15:f>
                      <c15:dlblFieldTableCache>
                        <c:ptCount val="1"/>
                        <c:pt idx="0">
                          <c:v>-7.8</c:v>
                        </c:pt>
                      </c15:dlblFieldTableCache>
                    </c15:dlblFTEntry>
                  </c15:dlblFieldTable>
                  <c15:showDataLabelsRange val="0"/>
                </c:ext>
                <c:ext xmlns:c16="http://schemas.microsoft.com/office/drawing/2014/chart" uri="{C3380CC4-5D6E-409C-BE32-E72D297353CC}">
                  <c16:uniqueId val="{0000000A-5F38-43EB-90A2-04338D47B759}"/>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{9522A281-A75D-4536-BD5E-1FDF012D1A0E}</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5F38-43EB-90A2-04338D47B759}"/>
                </c:ext>
              </c:extLst>
            </c:dLbl>
            <c:dLbl>
              <c:idx val="12"/>
              <c:tx>
                <c:strRef>
                  <c:f>Daten_Diagramme!$E$26</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{D6D4BE30-6556-4C46-8B11-8E5E7749A39D}</c15:txfldGUID>
                      <c15:f>Daten_Diagramme!$E$26</c15:f>
                      <c15:dlblFieldTableCache>
                        <c:ptCount val="1"/>
                        <c:pt idx="0">
                          <c:v>19.0</c:v>
                        </c:pt>
                      </c15:dlblFieldTableCache>
                    </c15:dlblFTEntry>
                  </c15:dlblFieldTable>
                  <c15:showDataLabelsRange val="0"/>
                </c:ext>
                <c:ext xmlns:c16="http://schemas.microsoft.com/office/drawing/2014/chart" uri="{C3380CC4-5D6E-409C-BE32-E72D297353CC}">
                  <c16:uniqueId val="{0000000C-5F38-43EB-90A2-04338D47B759}"/>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{D717349A-2AED-4B5A-9043-3D7711C1CB96}</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5F38-43EB-90A2-04338D47B759}"/>
                </c:ext>
              </c:extLst>
            </c:dLbl>
            <c:dLbl>
              <c:idx val="14"/>
              <c:tx>
                <c:strRef>
                  <c:f>Daten_Diagramme!$E$28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{86A6B18C-9A26-485F-B7C2-2077D8574DF1}</c15:txfldGUID>
                      <c15:f>Daten_Diagramme!$E$28</c15:f>
                      <c15:dlblFieldTableCache>
                        <c:ptCount val="1"/>
                        <c:pt idx="0">
                          <c:v>-9.1</c:v>
                        </c:pt>
                      </c15:dlblFieldTableCache>
                    </c15:dlblFTEntry>
                  </c15:dlblFieldTable>
                  <c15:showDataLabelsRange val="0"/>
                </c:ext>
                <c:ext xmlns:c16="http://schemas.microsoft.com/office/drawing/2014/chart" uri="{C3380CC4-5D6E-409C-BE32-E72D297353CC}">
                  <c16:uniqueId val="{0000000E-5F38-43EB-90A2-04338D47B759}"/>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{EB1F8BDA-9BFC-4301-80F9-7F689C53A493}</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5F38-43EB-90A2-04338D47B759}"/>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{489647CC-44F5-462C-9EF1-2F99A40D9842}</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5F38-43EB-90A2-04338D47B759}"/>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{437227CC-24F0-4C18-8418-B9349C120DAF}</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5F38-43EB-90A2-04338D47B759}"/>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{153CDBD7-9E6D-4D08-9FE5-1B42915740CA}</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5F38-43EB-90A2-04338D47B759}"/>
                </c:ext>
              </c:extLst>
            </c:dLbl>
            <c:dLbl>
              <c:idx val="19"/>
              <c:tx>
                <c:strRef>
                  <c:f>Daten_Diagramme!$E$33</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{3011A254-4564-4AB2-8B89-EC6B235C4599}</c15:txfldGUID>
                      <c15:f>Daten_Diagramme!$E$33</c15:f>
                      <c15:dlblFieldTableCache>
                        <c:ptCount val="1"/>
                        <c:pt idx="0">
                          <c:v>8.0</c:v>
                        </c:pt>
                      </c15:dlblFieldTableCache>
                    </c15:dlblFTEntry>
                  </c15:dlblFieldTable>
                  <c15:showDataLabelsRange val="0"/>
                </c:ext>
                <c:ext xmlns:c16="http://schemas.microsoft.com/office/drawing/2014/chart" uri="{C3380CC4-5D6E-409C-BE32-E72D297353CC}">
                  <c16:uniqueId val="{00000013-5F38-43EB-90A2-04338D47B759}"/>
                </c:ext>
              </c:extLst>
            </c:dLbl>
            <c:dLbl>
              <c:idx val="20"/>
              <c:tx>
                <c:strRef>
                  <c:f>Daten_Diagramme!$E$34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{D730C2E2-1D5E-4BCF-AA12-79E0529D9339}</c15:txfldGUID>
                      <c15:f>Daten_Diagramme!$E$34</c15:f>
                      <c15:dlblFieldTableCache>
                        <c:ptCount val="1"/>
                        <c:pt idx="0">
                          <c:v>-5.6</c:v>
                        </c:pt>
                      </c15:dlblFieldTableCache>
                    </c15:dlblFTEntry>
                  </c15:dlblFieldTable>
                  <c15:showDataLabelsRange val="0"/>
                </c:ext>
                <c:ext xmlns:c16="http://schemas.microsoft.com/office/drawing/2014/chart" uri="{C3380CC4-5D6E-409C-BE32-E72D297353CC}">
                  <c16:uniqueId val="{00000014-5F38-43EB-90A2-04338D47B75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{D805AD72-9757-42E1-8A74-9E2972217CD3}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F38-43EB-90A2-04338D47B75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{6C7C6BD2-EB7F-439F-9951-D5E937E3D1B6}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F38-43EB-90A2-04338D47B759}"/>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{7CFE7716-0A58-4C00-8CFE-132943F423CB}</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5F38-43EB-90A2-04338D47B759}"/>
                </c:ext>
              </c:extLst>
            </c:dLbl>
            <c:dLbl>
              <c:idx val="24"/>
              <c:tx>
                <c:strRef>
                  <c:f>Daten_Diagramme!$E$38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{3E4EF7E0-241C-40E2-AA43-4AB619219B55}</c15:txfldGUID>
                      <c15:f>Daten_Diagramme!$E$38</c15:f>
                      <c15:dlblFieldTableCache>
                        <c:ptCount val="1"/>
                        <c:pt idx="0">
                          <c:v>2.0</c:v>
                        </c:pt>
                      </c15:dlblFieldTableCache>
                    </c15:dlblFTEntry>
                  </c15:dlblFieldTable>
                  <c15:showDataLabelsRange val="0"/>
                </c:ext>
                <c:ext xmlns:c16="http://schemas.microsoft.com/office/drawing/2014/chart" uri="{C3380CC4-5D6E-409C-BE32-E72D297353CC}">
                  <c16:uniqueId val="{00000018-5F38-43EB-90A2-04338D47B759}"/>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{73C9389A-D3AA-4740-8671-5D6513E43098}</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5F38-43EB-90A2-04338D47B75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{AD2794EA-E5D0-46D6-9EEF-AF42EECF4C2D}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F38-43EB-90A2-04338D47B75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{2437A8E7-5375-476C-A842-22DCCD6F1F7E}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F38-43EB-90A2-04338D47B75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{9E9CDA7D-0585-489A-8AD0-39360A6EFE7C}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F38-43EB-90A2-04338D47B75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{8A6A4F4A-C023-4098-B439-6C77EE96A25F}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F38-43EB-90A2-04338D47B75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{75744F10-7016-41E6-858D-043A759DA295}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F38-43EB-90A2-04338D47B759}"/>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{A942BA28-9395-4C9A-9D29-DBD53A67D7E5}</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5F38-43EB-90A2-04338D47B7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-2.7207477883491906</c:v>
                </c:pt>
                <c:pt idx="1">
                  <c:v>5.4251012145748989</c:v>
                </c:pt>
                <c:pt idx="2">
                  <c:v>3.8961038961038961</c:v>
                </c:pt>
                <c:pt idx="3">
                  <c:v>4.0045766590389018</c:v>
                </c:pt>
                <c:pt idx="4">
                  <c:v>12.266666666666667</c:v>
                </c:pt>
                <c:pt idx="5">
                  <c:v>0.27472527472527475</c:v>
                </c:pt>
                <c:pt idx="6">
                  <c:v>-8.8888888888888893</c:v>
                </c:pt>
                <c:pt idx="7">
                  <c:v>-1.1267605633802817</c:v>
                </c:pt>
                <c:pt idx="8">
                  <c:v>-3.4407427635172039</c:v>
                </c:pt>
                <c:pt idx="9">
                  <c:v>-9.8939929328621901</c:v>
                </c:pt>
                <c:pt idx="10">
                  <c:v>-7.8112286411716845</c:v>
                </c:pt>
                <c:pt idx="11">
                  <c:v>0</c:v>
                </c:pt>
                <c:pt idx="12">
                  <c:v>18.9873417721519</c:v>
                </c:pt>
                <c:pt idx="13">
                  <c:v>-0.5957446808510638</c:v>
                </c:pt>
                <c:pt idx="14">
                  <c:v>-9.0587402689313521</c:v>
                </c:pt>
                <c:pt idx="15">
                  <c:v>0</c:v>
                </c:pt>
                <c:pt idx="16">
                  <c:v>-1.1214953271028036</c:v>
                </c:pt>
                <c:pt idx="17">
                  <c:v>-4.0740740740740744</c:v>
                </c:pt>
                <c:pt idx="18">
                  <c:v>1.2706480304955527</c:v>
                </c:pt>
                <c:pt idx="19">
                  <c:v>7.9606440071556355</c:v>
                </c:pt>
                <c:pt idx="20">
                  <c:v>-5.5788005578800561</c:v>
                </c:pt>
                <c:pt idx="21">
                  <c:v>0</c:v>
                </c:pt>
                <c:pt idx="23">
                  <c:v>5.4251012145748989</c:v>
                </c:pt>
                <c:pt idx="24">
                  <c:v>1.9834710743801653</c:v>
                </c:pt>
                <c:pt idx="25">
                  <c:v>-3.9541585684605591</c:v>
                </c:pt>
              </c:numCache>
            </c:numRef>
          </c:val>
          <c:extLst>
            <c:ext xmlns:c16="http://schemas.microsoft.com/office/drawing/2014/chart" uri="{C3380CC4-5D6E-409C-BE32-E72D297353CC}">
              <c16:uniqueId val="{00000020-5F38-43EB-90A2-04338D47B75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{22A6CAFF-6089-416C-8D24-D0A7323D2464}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F38-43EB-90A2-04338D47B75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{10F7E663-3FEE-4EB6-9C51-70AFADDF9BAD}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F38-43EB-90A2-04338D47B75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{5B5140BA-D6A9-4435-AE86-052A0E9EF914}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F38-43EB-90A2-04338D47B75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{988AC68C-8C47-40DF-AD56-5226B0000532}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F38-43EB-90A2-04338D47B75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{E32FEBB5-CDD3-48D8-8804-C53C5ED774AE}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F38-43EB-90A2-04338D47B75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{BDD4FD25-6FE8-4CBF-89F4-0DC2035538B1}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F38-43EB-90A2-04338D47B75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{9CE8C1F3-31CE-4904-A66D-954C4C161A6B}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F38-43EB-90A2-04338D47B75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{8CA62DD0-18B3-42F4-91C1-BBCC2AF80929}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F38-43EB-90A2-04338D47B75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{51220CC9-C74A-4256-815E-1B23959DBAF0}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F38-43EB-90A2-04338D47B75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{37A69C62-6AC8-4577-A36F-F0E7A2FD1FF8}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F38-43EB-90A2-04338D47B75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{2113D757-CCA7-4FAE-8892-F35820500022}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F38-43EB-90A2-04338D47B75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{A0B186EE-B876-4BD4-83CD-E8F3339222AA}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F38-43EB-90A2-04338D47B75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{7A4AFB74-6AC7-4B6C-9774-FB50D5D91650}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F38-43EB-90A2-04338D47B75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{204615F5-1B74-4FEA-BA69-BC1BD0D35DB5}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F38-43EB-90A2-04338D47B75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{C61EFE92-8129-427C-BBB7-0C61767E9020}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F38-43EB-90A2-04338D47B75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{42B5E60E-F8B2-4D1B-A16D-A297FAEDB407}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F38-43EB-90A2-04338D47B75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{2DC02C51-5C05-4581-ACDD-C0C486A8BA44}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F38-43EB-90A2-04338D47B75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{B5626B80-1561-4ED3-8F8D-58E5D0198865}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F38-43EB-90A2-04338D47B75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{B1C9FC7B-7AA1-4A80-A9D1-AAF1971C8CA5}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F38-43EB-90A2-04338D47B75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{16C875FF-D0F3-4909-BCD3-9833137B419F}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F38-43EB-90A2-04338D47B75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{AE169923-4ACC-44AD-9138-30BC94C8E5A2}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F38-43EB-90A2-04338D47B75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{E8DCA590-948E-42CF-AC41-33BE0DED25E1}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F38-43EB-90A2-04338D47B75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{E541C238-D42B-4866-8A85-4E2A4D4BFBF4}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F38-43EB-90A2-04338D47B75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{6F60FEC1-CF67-42CE-A285-85FF87C32F44}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F38-43EB-90A2-04338D47B75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{9F5CE683-3F3A-4C04-8E89-5DAC1CB44B64}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F38-43EB-90A2-04338D47B75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{90369911-0E30-4365-A219-AA6222AB8BB0}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F38-43EB-90A2-04338D47B75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{5AB4839E-9981-4D7C-8130-F89BCC7B4F08}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F38-43EB-90A2-04338D47B75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{C98EB637-370D-4051-B3B2-A44BE729FDF2}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F38-43EB-90A2-04338D47B75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{FDB3E2EF-297C-4DBD-B24D-2BC70830EFBF}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F38-43EB-90A2-04338D47B75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{B9852954-2CF7-4F5E-95E0-560ACE1C7DE8}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F38-43EB-90A2-04338D47B75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{02CE2EC7-8F1A-4669-98A1-7716ED8BB794}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F38-43EB-90A2-04338D47B75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{4044D064-FB0C-47A0-BF5F-38A4D7762E47}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F38-43EB-90A2-04338D47B7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F38-43EB-90A2-04338D47B75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F38-43EB-90A2-04338D47B75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{83CFB544-9077-4E1E-9C9A-B58982AF5C47}</c15:txfldGUID>
                      <c15:f>Diagramm!$I$46</c15:f>
                      <c15:dlblFieldTableCache>
                        <c:ptCount val="1"/>
                      </c15:dlblFieldTableCache>
                    </c15:dlblFTEntry>
                  </c15:dlblFieldTable>
                  <c15:showDataLabelsRange val="0"/>
                </c:ext>
                <c:ext xmlns:c16="http://schemas.microsoft.com/office/drawing/2014/chart" uri="{C3380CC4-5D6E-409C-BE32-E72D297353CC}">
                  <c16:uniqueId val="{00000000-165F-4DCC-9641-9C370FB59CA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{137BA27F-8D44-4CDE-BA51-1A9153298D62}</c15:txfldGUID>
                      <c15:f>Diagramm!$I$47</c15:f>
                      <c15:dlblFieldTableCache>
                        <c:ptCount val="1"/>
                      </c15:dlblFieldTableCache>
                    </c15:dlblFTEntry>
                  </c15:dlblFieldTable>
                  <c15:showDataLabelsRange val="0"/>
                </c:ext>
                <c:ext xmlns:c16="http://schemas.microsoft.com/office/drawing/2014/chart" uri="{C3380CC4-5D6E-409C-BE32-E72D297353CC}">
                  <c16:uniqueId val="{00000001-165F-4DCC-9641-9C370FB59CA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{02139902-AF4A-4F54-AF1E-9A7BAFC38825}</c15:txfldGUID>
                      <c15:f>Diagramm!$I$48</c15:f>
                      <c15:dlblFieldTableCache>
                        <c:ptCount val="1"/>
                      </c15:dlblFieldTableCache>
                    </c15:dlblFTEntry>
                  </c15:dlblFieldTable>
                  <c15:showDataLabelsRange val="0"/>
                </c:ext>
                <c:ext xmlns:c16="http://schemas.microsoft.com/office/drawing/2014/chart" uri="{C3380CC4-5D6E-409C-BE32-E72D297353CC}">
                  <c16:uniqueId val="{00000002-165F-4DCC-9641-9C370FB59CA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{40876BAA-2731-46C1-BC42-306F8C86B0A9}</c15:txfldGUID>
                      <c15:f>Diagramm!$I$49</c15:f>
                      <c15:dlblFieldTableCache>
                        <c:ptCount val="1"/>
                      </c15:dlblFieldTableCache>
                    </c15:dlblFTEntry>
                  </c15:dlblFieldTable>
                  <c15:showDataLabelsRange val="0"/>
                </c:ext>
                <c:ext xmlns:c16="http://schemas.microsoft.com/office/drawing/2014/chart" uri="{C3380CC4-5D6E-409C-BE32-E72D297353CC}">
                  <c16:uniqueId val="{00000003-165F-4DCC-9641-9C370FB59CA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{C09A91A7-93D7-4B5A-9C63-3DA9DC0DEC78}</c15:txfldGUID>
                      <c15:f>Diagramm!$I$50</c15:f>
                      <c15:dlblFieldTableCache>
                        <c:ptCount val="1"/>
                      </c15:dlblFieldTableCache>
                    </c15:dlblFTEntry>
                  </c15:dlblFieldTable>
                  <c15:showDataLabelsRange val="0"/>
                </c:ext>
                <c:ext xmlns:c16="http://schemas.microsoft.com/office/drawing/2014/chart" uri="{C3380CC4-5D6E-409C-BE32-E72D297353CC}">
                  <c16:uniqueId val="{00000004-165F-4DCC-9641-9C370FB59CA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{40EF56AF-00F0-49B3-B0EC-27E9D15FA4AB}</c15:txfldGUID>
                      <c15:f>Diagramm!$I$51</c15:f>
                      <c15:dlblFieldTableCache>
                        <c:ptCount val="1"/>
                      </c15:dlblFieldTableCache>
                    </c15:dlblFTEntry>
                  </c15:dlblFieldTable>
                  <c15:showDataLabelsRange val="0"/>
                </c:ext>
                <c:ext xmlns:c16="http://schemas.microsoft.com/office/drawing/2014/chart" uri="{C3380CC4-5D6E-409C-BE32-E72D297353CC}">
                  <c16:uniqueId val="{00000005-165F-4DCC-9641-9C370FB59CA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{8FE9284D-6B76-40D1-81A9-6AB1B557D46C}</c15:txfldGUID>
                      <c15:f>Diagramm!$I$52</c15:f>
                      <c15:dlblFieldTableCache>
                        <c:ptCount val="1"/>
                      </c15:dlblFieldTableCache>
                    </c15:dlblFTEntry>
                  </c15:dlblFieldTable>
                  <c15:showDataLabelsRange val="0"/>
                </c:ext>
                <c:ext xmlns:c16="http://schemas.microsoft.com/office/drawing/2014/chart" uri="{C3380CC4-5D6E-409C-BE32-E72D297353CC}">
                  <c16:uniqueId val="{00000006-165F-4DCC-9641-9C370FB59CA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{D77DEE1E-4C94-41E5-B151-17966FD9B3A5}</c15:txfldGUID>
                      <c15:f>Diagramm!$I$53</c15:f>
                      <c15:dlblFieldTableCache>
                        <c:ptCount val="1"/>
                      </c15:dlblFieldTableCache>
                    </c15:dlblFTEntry>
                  </c15:dlblFieldTable>
                  <c15:showDataLabelsRange val="0"/>
                </c:ext>
                <c:ext xmlns:c16="http://schemas.microsoft.com/office/drawing/2014/chart" uri="{C3380CC4-5D6E-409C-BE32-E72D297353CC}">
                  <c16:uniqueId val="{00000007-165F-4DCC-9641-9C370FB59CA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{8E97E929-A11A-4738-8FF7-993C96088E6D}</c15:txfldGUID>
                      <c15:f>Diagramm!$I$54</c15:f>
                      <c15:dlblFieldTableCache>
                        <c:ptCount val="1"/>
                      </c15:dlblFieldTableCache>
                    </c15:dlblFTEntry>
                  </c15:dlblFieldTable>
                  <c15:showDataLabelsRange val="0"/>
                </c:ext>
                <c:ext xmlns:c16="http://schemas.microsoft.com/office/drawing/2014/chart" uri="{C3380CC4-5D6E-409C-BE32-E72D297353CC}">
                  <c16:uniqueId val="{00000008-165F-4DCC-9641-9C370FB59CA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{46BAE0E9-E955-4A28-8833-3E4007AD3133}</c15:txfldGUID>
                      <c15:f>Diagramm!$I$55</c15:f>
                      <c15:dlblFieldTableCache>
                        <c:ptCount val="1"/>
                      </c15:dlblFieldTableCache>
                    </c15:dlblFTEntry>
                  </c15:dlblFieldTable>
                  <c15:showDataLabelsRange val="0"/>
                </c:ext>
                <c:ext xmlns:c16="http://schemas.microsoft.com/office/drawing/2014/chart" uri="{C3380CC4-5D6E-409C-BE32-E72D297353CC}">
                  <c16:uniqueId val="{00000009-165F-4DCC-9641-9C370FB59CA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{0BFFF89E-1D86-4215-9F11-17BDC8803C11}</c15:txfldGUID>
                      <c15:f>Diagramm!$I$56</c15:f>
                      <c15:dlblFieldTableCache>
                        <c:ptCount val="1"/>
                      </c15:dlblFieldTableCache>
                    </c15:dlblFTEntry>
                  </c15:dlblFieldTable>
                  <c15:showDataLabelsRange val="0"/>
                </c:ext>
                <c:ext xmlns:c16="http://schemas.microsoft.com/office/drawing/2014/chart" uri="{C3380CC4-5D6E-409C-BE32-E72D297353CC}">
                  <c16:uniqueId val="{0000000A-165F-4DCC-9641-9C370FB59CA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{CE2D478B-C123-45AD-B003-716FA1821561}</c15:txfldGUID>
                      <c15:f>Diagramm!$I$57</c15:f>
                      <c15:dlblFieldTableCache>
                        <c:ptCount val="1"/>
                      </c15:dlblFieldTableCache>
                    </c15:dlblFTEntry>
                  </c15:dlblFieldTable>
                  <c15:showDataLabelsRange val="0"/>
                </c:ext>
                <c:ext xmlns:c16="http://schemas.microsoft.com/office/drawing/2014/chart" uri="{C3380CC4-5D6E-409C-BE32-E72D297353CC}">
                  <c16:uniqueId val="{0000000B-165F-4DCC-9641-9C370FB59CA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{A7900D14-B361-4457-852B-63611200E042}</c15:txfldGUID>
                      <c15:f>Diagramm!$I$58</c15:f>
                      <c15:dlblFieldTableCache>
                        <c:ptCount val="1"/>
                      </c15:dlblFieldTableCache>
                    </c15:dlblFTEntry>
                  </c15:dlblFieldTable>
                  <c15:showDataLabelsRange val="0"/>
                </c:ext>
                <c:ext xmlns:c16="http://schemas.microsoft.com/office/drawing/2014/chart" uri="{C3380CC4-5D6E-409C-BE32-E72D297353CC}">
                  <c16:uniqueId val="{0000000C-165F-4DCC-9641-9C370FB59CA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{F43190ED-F901-4AD2-92D2-A1FD9464C1E8}</c15:txfldGUID>
                      <c15:f>Diagramm!$I$59</c15:f>
                      <c15:dlblFieldTableCache>
                        <c:ptCount val="1"/>
                      </c15:dlblFieldTableCache>
                    </c15:dlblFTEntry>
                  </c15:dlblFieldTable>
                  <c15:showDataLabelsRange val="0"/>
                </c:ext>
                <c:ext xmlns:c16="http://schemas.microsoft.com/office/drawing/2014/chart" uri="{C3380CC4-5D6E-409C-BE32-E72D297353CC}">
                  <c16:uniqueId val="{0000000D-165F-4DCC-9641-9C370FB59CA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{BC0BDC6F-CF71-41F2-81C8-937E50E2600A}</c15:txfldGUID>
                      <c15:f>Diagramm!$I$60</c15:f>
                      <c15:dlblFieldTableCache>
                        <c:ptCount val="1"/>
                      </c15:dlblFieldTableCache>
                    </c15:dlblFTEntry>
                  </c15:dlblFieldTable>
                  <c15:showDataLabelsRange val="0"/>
                </c:ext>
                <c:ext xmlns:c16="http://schemas.microsoft.com/office/drawing/2014/chart" uri="{C3380CC4-5D6E-409C-BE32-E72D297353CC}">
                  <c16:uniqueId val="{0000000E-165F-4DCC-9641-9C370FB59CA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{AFD51CBB-2A10-4520-B4B5-5ECAB118DC4E}</c15:txfldGUID>
                      <c15:f>Diagramm!$I$61</c15:f>
                      <c15:dlblFieldTableCache>
                        <c:ptCount val="1"/>
                      </c15:dlblFieldTableCache>
                    </c15:dlblFTEntry>
                  </c15:dlblFieldTable>
                  <c15:showDataLabelsRange val="0"/>
                </c:ext>
                <c:ext xmlns:c16="http://schemas.microsoft.com/office/drawing/2014/chart" uri="{C3380CC4-5D6E-409C-BE32-E72D297353CC}">
                  <c16:uniqueId val="{0000000F-165F-4DCC-9641-9C370FB59CA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{EFEC3C64-7E1F-49C7-9759-1C914CCBF98B}</c15:txfldGUID>
                      <c15:f>Diagramm!$I$62</c15:f>
                      <c15:dlblFieldTableCache>
                        <c:ptCount val="1"/>
                      </c15:dlblFieldTableCache>
                    </c15:dlblFTEntry>
                  </c15:dlblFieldTable>
                  <c15:showDataLabelsRange val="0"/>
                </c:ext>
                <c:ext xmlns:c16="http://schemas.microsoft.com/office/drawing/2014/chart" uri="{C3380CC4-5D6E-409C-BE32-E72D297353CC}">
                  <c16:uniqueId val="{00000010-165F-4DCC-9641-9C370FB59CA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{93EE17B4-DF0F-4BF8-B5AA-57EA3053A566}</c15:txfldGUID>
                      <c15:f>Diagramm!$I$63</c15:f>
                      <c15:dlblFieldTableCache>
                        <c:ptCount val="1"/>
                      </c15:dlblFieldTableCache>
                    </c15:dlblFTEntry>
                  </c15:dlblFieldTable>
                  <c15:showDataLabelsRange val="0"/>
                </c:ext>
                <c:ext xmlns:c16="http://schemas.microsoft.com/office/drawing/2014/chart" uri="{C3380CC4-5D6E-409C-BE32-E72D297353CC}">
                  <c16:uniqueId val="{00000011-165F-4DCC-9641-9C370FB59CA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{D0BACE91-9705-458A-AACE-DB21AE0D97B6}</c15:txfldGUID>
                      <c15:f>Diagramm!$I$64</c15:f>
                      <c15:dlblFieldTableCache>
                        <c:ptCount val="1"/>
                      </c15:dlblFieldTableCache>
                    </c15:dlblFTEntry>
                  </c15:dlblFieldTable>
                  <c15:showDataLabelsRange val="0"/>
                </c:ext>
                <c:ext xmlns:c16="http://schemas.microsoft.com/office/drawing/2014/chart" uri="{C3380CC4-5D6E-409C-BE32-E72D297353CC}">
                  <c16:uniqueId val="{00000012-165F-4DCC-9641-9C370FB59CA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{60A05D4F-E1F1-4930-9A00-43628D506849}</c15:txfldGUID>
                      <c15:f>Diagramm!$I$65</c15:f>
                      <c15:dlblFieldTableCache>
                        <c:ptCount val="1"/>
                      </c15:dlblFieldTableCache>
                    </c15:dlblFTEntry>
                  </c15:dlblFieldTable>
                  <c15:showDataLabelsRange val="0"/>
                </c:ext>
                <c:ext xmlns:c16="http://schemas.microsoft.com/office/drawing/2014/chart" uri="{C3380CC4-5D6E-409C-BE32-E72D297353CC}">
                  <c16:uniqueId val="{00000013-165F-4DCC-9641-9C370FB59CA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{C277CE3B-E8E8-4593-82AA-2F918187C679}</c15:txfldGUID>
                      <c15:f>Diagramm!$I$66</c15:f>
                      <c15:dlblFieldTableCache>
                        <c:ptCount val="1"/>
                      </c15:dlblFieldTableCache>
                    </c15:dlblFTEntry>
                  </c15:dlblFieldTable>
                  <c15:showDataLabelsRange val="0"/>
                </c:ext>
                <c:ext xmlns:c16="http://schemas.microsoft.com/office/drawing/2014/chart" uri="{C3380CC4-5D6E-409C-BE32-E72D297353CC}">
                  <c16:uniqueId val="{00000014-165F-4DCC-9641-9C370FB59CA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{B209BEE1-57C3-48CA-92B8-A5F3E11E6817}</c15:txfldGUID>
                      <c15:f>Diagramm!$I$67</c15:f>
                      <c15:dlblFieldTableCache>
                        <c:ptCount val="1"/>
                      </c15:dlblFieldTableCache>
                    </c15:dlblFTEntry>
                  </c15:dlblFieldTable>
                  <c15:showDataLabelsRange val="0"/>
                </c:ext>
                <c:ext xmlns:c16="http://schemas.microsoft.com/office/drawing/2014/chart" uri="{C3380CC4-5D6E-409C-BE32-E72D297353CC}">
                  <c16:uniqueId val="{00000015-165F-4DCC-9641-9C370FB59C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65F-4DCC-9641-9C370FB59CA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{247DD37E-E8A4-4DD2-AA64-C33E7F8CFDDC}</c15:txfldGUID>
                      <c15:f>Diagramm!$K$46</c15:f>
                      <c15:dlblFieldTableCache>
                        <c:ptCount val="1"/>
                      </c15:dlblFieldTableCache>
                    </c15:dlblFTEntry>
                  </c15:dlblFieldTable>
                  <c15:showDataLabelsRange val="0"/>
                </c:ext>
                <c:ext xmlns:c16="http://schemas.microsoft.com/office/drawing/2014/chart" uri="{C3380CC4-5D6E-409C-BE32-E72D297353CC}">
                  <c16:uniqueId val="{00000017-165F-4DCC-9641-9C370FB59CA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{E0D33B8F-C199-4B8C-A1A6-2150F13C4ABB}</c15:txfldGUID>
                      <c15:f>Diagramm!$K$47</c15:f>
                      <c15:dlblFieldTableCache>
                        <c:ptCount val="1"/>
                      </c15:dlblFieldTableCache>
                    </c15:dlblFTEntry>
                  </c15:dlblFieldTable>
                  <c15:showDataLabelsRange val="0"/>
                </c:ext>
                <c:ext xmlns:c16="http://schemas.microsoft.com/office/drawing/2014/chart" uri="{C3380CC4-5D6E-409C-BE32-E72D297353CC}">
                  <c16:uniqueId val="{00000018-165F-4DCC-9641-9C370FB59CA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{71194529-0319-4674-9F19-168D16382D1B}</c15:txfldGUID>
                      <c15:f>Diagramm!$K$48</c15:f>
                      <c15:dlblFieldTableCache>
                        <c:ptCount val="1"/>
                      </c15:dlblFieldTableCache>
                    </c15:dlblFTEntry>
                  </c15:dlblFieldTable>
                  <c15:showDataLabelsRange val="0"/>
                </c:ext>
                <c:ext xmlns:c16="http://schemas.microsoft.com/office/drawing/2014/chart" uri="{C3380CC4-5D6E-409C-BE32-E72D297353CC}">
                  <c16:uniqueId val="{00000019-165F-4DCC-9641-9C370FB59CA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{4E978197-D835-4718-B82B-7BD7DF37C554}</c15:txfldGUID>
                      <c15:f>Diagramm!$K$49</c15:f>
                      <c15:dlblFieldTableCache>
                        <c:ptCount val="1"/>
                      </c15:dlblFieldTableCache>
                    </c15:dlblFTEntry>
                  </c15:dlblFieldTable>
                  <c15:showDataLabelsRange val="0"/>
                </c:ext>
                <c:ext xmlns:c16="http://schemas.microsoft.com/office/drawing/2014/chart" uri="{C3380CC4-5D6E-409C-BE32-E72D297353CC}">
                  <c16:uniqueId val="{0000001A-165F-4DCC-9641-9C370FB59CA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{6BF78E4B-4161-419A-A198-ED537DF3FEE8}</c15:txfldGUID>
                      <c15:f>Diagramm!$K$50</c15:f>
                      <c15:dlblFieldTableCache>
                        <c:ptCount val="1"/>
                      </c15:dlblFieldTableCache>
                    </c15:dlblFTEntry>
                  </c15:dlblFieldTable>
                  <c15:showDataLabelsRange val="0"/>
                </c:ext>
                <c:ext xmlns:c16="http://schemas.microsoft.com/office/drawing/2014/chart" uri="{C3380CC4-5D6E-409C-BE32-E72D297353CC}">
                  <c16:uniqueId val="{0000001B-165F-4DCC-9641-9C370FB59CA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{982179EA-15F5-4834-8544-EDBA87B949AC}</c15:txfldGUID>
                      <c15:f>Diagramm!$K$51</c15:f>
                      <c15:dlblFieldTableCache>
                        <c:ptCount val="1"/>
                      </c15:dlblFieldTableCache>
                    </c15:dlblFTEntry>
                  </c15:dlblFieldTable>
                  <c15:showDataLabelsRange val="0"/>
                </c:ext>
                <c:ext xmlns:c16="http://schemas.microsoft.com/office/drawing/2014/chart" uri="{C3380CC4-5D6E-409C-BE32-E72D297353CC}">
                  <c16:uniqueId val="{0000001C-165F-4DCC-9641-9C370FB59CA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{E04FFD11-4583-4446-9F2F-927A637DEEC0}</c15:txfldGUID>
                      <c15:f>Diagramm!$K$52</c15:f>
                      <c15:dlblFieldTableCache>
                        <c:ptCount val="1"/>
                      </c15:dlblFieldTableCache>
                    </c15:dlblFTEntry>
                  </c15:dlblFieldTable>
                  <c15:showDataLabelsRange val="0"/>
                </c:ext>
                <c:ext xmlns:c16="http://schemas.microsoft.com/office/drawing/2014/chart" uri="{C3380CC4-5D6E-409C-BE32-E72D297353CC}">
                  <c16:uniqueId val="{0000001D-165F-4DCC-9641-9C370FB59CA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{9A3F80CA-CFBF-4743-9E3E-4025FC87BD93}</c15:txfldGUID>
                      <c15:f>Diagramm!$K$53</c15:f>
                      <c15:dlblFieldTableCache>
                        <c:ptCount val="1"/>
                      </c15:dlblFieldTableCache>
                    </c15:dlblFTEntry>
                  </c15:dlblFieldTable>
                  <c15:showDataLabelsRange val="0"/>
                </c:ext>
                <c:ext xmlns:c16="http://schemas.microsoft.com/office/drawing/2014/chart" uri="{C3380CC4-5D6E-409C-BE32-E72D297353CC}">
                  <c16:uniqueId val="{0000001E-165F-4DCC-9641-9C370FB59CA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{035B7D91-2380-426E-9302-B073431373F7}</c15:txfldGUID>
                      <c15:f>Diagramm!$K$54</c15:f>
                      <c15:dlblFieldTableCache>
                        <c:ptCount val="1"/>
                      </c15:dlblFieldTableCache>
                    </c15:dlblFTEntry>
                  </c15:dlblFieldTable>
                  <c15:showDataLabelsRange val="0"/>
                </c:ext>
                <c:ext xmlns:c16="http://schemas.microsoft.com/office/drawing/2014/chart" uri="{C3380CC4-5D6E-409C-BE32-E72D297353CC}">
                  <c16:uniqueId val="{0000001F-165F-4DCC-9641-9C370FB59CA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{5E267BAA-A422-494F-A055-CB88AAB8674D}</c15:txfldGUID>
                      <c15:f>Diagramm!$K$55</c15:f>
                      <c15:dlblFieldTableCache>
                        <c:ptCount val="1"/>
                      </c15:dlblFieldTableCache>
                    </c15:dlblFTEntry>
                  </c15:dlblFieldTable>
                  <c15:showDataLabelsRange val="0"/>
                </c:ext>
                <c:ext xmlns:c16="http://schemas.microsoft.com/office/drawing/2014/chart" uri="{C3380CC4-5D6E-409C-BE32-E72D297353CC}">
                  <c16:uniqueId val="{00000020-165F-4DCC-9641-9C370FB59CA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{01BCC7AA-0C96-4AED-84BA-3B44FA0E9535}</c15:txfldGUID>
                      <c15:f>Diagramm!$K$56</c15:f>
                      <c15:dlblFieldTableCache>
                        <c:ptCount val="1"/>
                      </c15:dlblFieldTableCache>
                    </c15:dlblFTEntry>
                  </c15:dlblFieldTable>
                  <c15:showDataLabelsRange val="0"/>
                </c:ext>
                <c:ext xmlns:c16="http://schemas.microsoft.com/office/drawing/2014/chart" uri="{C3380CC4-5D6E-409C-BE32-E72D297353CC}">
                  <c16:uniqueId val="{00000021-165F-4DCC-9641-9C370FB59CA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{C100591C-B769-4F7D-977B-D82EDC63269B}</c15:txfldGUID>
                      <c15:f>Diagramm!$K$57</c15:f>
                      <c15:dlblFieldTableCache>
                        <c:ptCount val="1"/>
                      </c15:dlblFieldTableCache>
                    </c15:dlblFTEntry>
                  </c15:dlblFieldTable>
                  <c15:showDataLabelsRange val="0"/>
                </c:ext>
                <c:ext xmlns:c16="http://schemas.microsoft.com/office/drawing/2014/chart" uri="{C3380CC4-5D6E-409C-BE32-E72D297353CC}">
                  <c16:uniqueId val="{00000022-165F-4DCC-9641-9C370FB59CA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{4E50607A-797E-4FAF-B8B6-28977981B04F}</c15:txfldGUID>
                      <c15:f>Diagramm!$K$58</c15:f>
                      <c15:dlblFieldTableCache>
                        <c:ptCount val="1"/>
                      </c15:dlblFieldTableCache>
                    </c15:dlblFTEntry>
                  </c15:dlblFieldTable>
                  <c15:showDataLabelsRange val="0"/>
                </c:ext>
                <c:ext xmlns:c16="http://schemas.microsoft.com/office/drawing/2014/chart" uri="{C3380CC4-5D6E-409C-BE32-E72D297353CC}">
                  <c16:uniqueId val="{00000023-165F-4DCC-9641-9C370FB59CA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{9C6FE70C-E054-4AF4-8A39-9E04562A6350}</c15:txfldGUID>
                      <c15:f>Diagramm!$K$59</c15:f>
                      <c15:dlblFieldTableCache>
                        <c:ptCount val="1"/>
                      </c15:dlblFieldTableCache>
                    </c15:dlblFTEntry>
                  </c15:dlblFieldTable>
                  <c15:showDataLabelsRange val="0"/>
                </c:ext>
                <c:ext xmlns:c16="http://schemas.microsoft.com/office/drawing/2014/chart" uri="{C3380CC4-5D6E-409C-BE32-E72D297353CC}">
                  <c16:uniqueId val="{00000024-165F-4DCC-9641-9C370FB59CA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{8619ABDC-454F-4D3F-80EC-46DA78564E74}</c15:txfldGUID>
                      <c15:f>Diagramm!$K$60</c15:f>
                      <c15:dlblFieldTableCache>
                        <c:ptCount val="1"/>
                      </c15:dlblFieldTableCache>
                    </c15:dlblFTEntry>
                  </c15:dlblFieldTable>
                  <c15:showDataLabelsRange val="0"/>
                </c:ext>
                <c:ext xmlns:c16="http://schemas.microsoft.com/office/drawing/2014/chart" uri="{C3380CC4-5D6E-409C-BE32-E72D297353CC}">
                  <c16:uniqueId val="{00000025-165F-4DCC-9641-9C370FB59CA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{01639F8D-6727-420C-82FB-503A073F312F}</c15:txfldGUID>
                      <c15:f>Diagramm!$K$61</c15:f>
                      <c15:dlblFieldTableCache>
                        <c:ptCount val="1"/>
                      </c15:dlblFieldTableCache>
                    </c15:dlblFTEntry>
                  </c15:dlblFieldTable>
                  <c15:showDataLabelsRange val="0"/>
                </c:ext>
                <c:ext xmlns:c16="http://schemas.microsoft.com/office/drawing/2014/chart" uri="{C3380CC4-5D6E-409C-BE32-E72D297353CC}">
                  <c16:uniqueId val="{00000026-165F-4DCC-9641-9C370FB59CA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{9B9A0155-BE9A-4C2D-BDE7-77490ED8D700}</c15:txfldGUID>
                      <c15:f>Diagramm!$K$62</c15:f>
                      <c15:dlblFieldTableCache>
                        <c:ptCount val="1"/>
                      </c15:dlblFieldTableCache>
                    </c15:dlblFTEntry>
                  </c15:dlblFieldTable>
                  <c15:showDataLabelsRange val="0"/>
                </c:ext>
                <c:ext xmlns:c16="http://schemas.microsoft.com/office/drawing/2014/chart" uri="{C3380CC4-5D6E-409C-BE32-E72D297353CC}">
                  <c16:uniqueId val="{00000027-165F-4DCC-9641-9C370FB59CA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{2ADB1BF6-67E5-445D-8745-EE09F83CEC75}</c15:txfldGUID>
                      <c15:f>Diagramm!$K$63</c15:f>
                      <c15:dlblFieldTableCache>
                        <c:ptCount val="1"/>
                      </c15:dlblFieldTableCache>
                    </c15:dlblFTEntry>
                  </c15:dlblFieldTable>
                  <c15:showDataLabelsRange val="0"/>
                </c:ext>
                <c:ext xmlns:c16="http://schemas.microsoft.com/office/drawing/2014/chart" uri="{C3380CC4-5D6E-409C-BE32-E72D297353CC}">
                  <c16:uniqueId val="{00000028-165F-4DCC-9641-9C370FB59CA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{D751DC58-FA62-4205-8285-59241DEE87D3}</c15:txfldGUID>
                      <c15:f>Diagramm!$K$64</c15:f>
                      <c15:dlblFieldTableCache>
                        <c:ptCount val="1"/>
                      </c15:dlblFieldTableCache>
                    </c15:dlblFTEntry>
                  </c15:dlblFieldTable>
                  <c15:showDataLabelsRange val="0"/>
                </c:ext>
                <c:ext xmlns:c16="http://schemas.microsoft.com/office/drawing/2014/chart" uri="{C3380CC4-5D6E-409C-BE32-E72D297353CC}">
                  <c16:uniqueId val="{00000029-165F-4DCC-9641-9C370FB59CA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{EC7617D4-F2B3-4D77-87F4-CF87DF18EEE3}</c15:txfldGUID>
                      <c15:f>Diagramm!$K$65</c15:f>
                      <c15:dlblFieldTableCache>
                        <c:ptCount val="1"/>
                      </c15:dlblFieldTableCache>
                    </c15:dlblFTEntry>
                  </c15:dlblFieldTable>
                  <c15:showDataLabelsRange val="0"/>
                </c:ext>
                <c:ext xmlns:c16="http://schemas.microsoft.com/office/drawing/2014/chart" uri="{C3380CC4-5D6E-409C-BE32-E72D297353CC}">
                  <c16:uniqueId val="{0000002A-165F-4DCC-9641-9C370FB59CA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{6AB0B8E5-D462-449C-85EC-44A08063F525}</c15:txfldGUID>
                      <c15:f>Diagramm!$K$66</c15:f>
                      <c15:dlblFieldTableCache>
                        <c:ptCount val="1"/>
                      </c15:dlblFieldTableCache>
                    </c15:dlblFTEntry>
                  </c15:dlblFieldTable>
                  <c15:showDataLabelsRange val="0"/>
                </c:ext>
                <c:ext xmlns:c16="http://schemas.microsoft.com/office/drawing/2014/chart" uri="{C3380CC4-5D6E-409C-BE32-E72D297353CC}">
                  <c16:uniqueId val="{0000002B-165F-4DCC-9641-9C370FB59CA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{DAFFD056-A904-4E22-86D2-0B7F404DDB1E}</c15:txfldGUID>
                      <c15:f>Diagramm!$K$67</c15:f>
                      <c15:dlblFieldTableCache>
                        <c:ptCount val="1"/>
                      </c15:dlblFieldTableCache>
                    </c15:dlblFTEntry>
                  </c15:dlblFieldTable>
                  <c15:showDataLabelsRange val="0"/>
                </c:ext>
                <c:ext xmlns:c16="http://schemas.microsoft.com/office/drawing/2014/chart" uri="{C3380CC4-5D6E-409C-BE32-E72D297353CC}">
                  <c16:uniqueId val="{0000002C-165F-4DCC-9641-9C370FB59C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65F-4DCC-9641-9C370FB59CA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{F5C12FA6-B68E-42B3-983F-5C2796E53822}</c15:txfldGUID>
                      <c15:f>Diagramm!$J$46</c15:f>
                      <c15:dlblFieldTableCache>
                        <c:ptCount val="1"/>
                      </c15:dlblFieldTableCache>
                    </c15:dlblFTEntry>
                  </c15:dlblFieldTable>
                  <c15:showDataLabelsRange val="0"/>
                </c:ext>
                <c:ext xmlns:c16="http://schemas.microsoft.com/office/drawing/2014/chart" uri="{C3380CC4-5D6E-409C-BE32-E72D297353CC}">
                  <c16:uniqueId val="{0000002E-165F-4DCC-9641-9C370FB59CA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{C093014B-5418-4F0E-A261-0AB70CAC1F97}</c15:txfldGUID>
                      <c15:f>Diagramm!$J$47</c15:f>
                      <c15:dlblFieldTableCache>
                        <c:ptCount val="1"/>
                      </c15:dlblFieldTableCache>
                    </c15:dlblFTEntry>
                  </c15:dlblFieldTable>
                  <c15:showDataLabelsRange val="0"/>
                </c:ext>
                <c:ext xmlns:c16="http://schemas.microsoft.com/office/drawing/2014/chart" uri="{C3380CC4-5D6E-409C-BE32-E72D297353CC}">
                  <c16:uniqueId val="{0000002F-165F-4DCC-9641-9C370FB59CA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{85BF02A9-8807-47E5-BEB8-9838383DBF1F}</c15:txfldGUID>
                      <c15:f>Diagramm!$J$48</c15:f>
                      <c15:dlblFieldTableCache>
                        <c:ptCount val="1"/>
                      </c15:dlblFieldTableCache>
                    </c15:dlblFTEntry>
                  </c15:dlblFieldTable>
                  <c15:showDataLabelsRange val="0"/>
                </c:ext>
                <c:ext xmlns:c16="http://schemas.microsoft.com/office/drawing/2014/chart" uri="{C3380CC4-5D6E-409C-BE32-E72D297353CC}">
                  <c16:uniqueId val="{00000030-165F-4DCC-9641-9C370FB59CA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{9E242E6F-C7C1-44DF-9FF1-B3F397DF2F87}</c15:txfldGUID>
                      <c15:f>Diagramm!$J$49</c15:f>
                      <c15:dlblFieldTableCache>
                        <c:ptCount val="1"/>
                      </c15:dlblFieldTableCache>
                    </c15:dlblFTEntry>
                  </c15:dlblFieldTable>
                  <c15:showDataLabelsRange val="0"/>
                </c:ext>
                <c:ext xmlns:c16="http://schemas.microsoft.com/office/drawing/2014/chart" uri="{C3380CC4-5D6E-409C-BE32-E72D297353CC}">
                  <c16:uniqueId val="{00000031-165F-4DCC-9641-9C370FB59CA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{7B166AB3-EE07-4123-8013-2CFAADD333A4}</c15:txfldGUID>
                      <c15:f>Diagramm!$J$50</c15:f>
                      <c15:dlblFieldTableCache>
                        <c:ptCount val="1"/>
                      </c15:dlblFieldTableCache>
                    </c15:dlblFTEntry>
                  </c15:dlblFieldTable>
                  <c15:showDataLabelsRange val="0"/>
                </c:ext>
                <c:ext xmlns:c16="http://schemas.microsoft.com/office/drawing/2014/chart" uri="{C3380CC4-5D6E-409C-BE32-E72D297353CC}">
                  <c16:uniqueId val="{00000032-165F-4DCC-9641-9C370FB59CA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{DFAB2E71-C430-488E-8968-5E4F5876303A}</c15:txfldGUID>
                      <c15:f>Diagramm!$J$51</c15:f>
                      <c15:dlblFieldTableCache>
                        <c:ptCount val="1"/>
                      </c15:dlblFieldTableCache>
                    </c15:dlblFTEntry>
                  </c15:dlblFieldTable>
                  <c15:showDataLabelsRange val="0"/>
                </c:ext>
                <c:ext xmlns:c16="http://schemas.microsoft.com/office/drawing/2014/chart" uri="{C3380CC4-5D6E-409C-BE32-E72D297353CC}">
                  <c16:uniqueId val="{00000033-165F-4DCC-9641-9C370FB59CA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{A42DF600-1081-4B8A-8CB2-D839CBB9C4F5}</c15:txfldGUID>
                      <c15:f>Diagramm!$J$52</c15:f>
                      <c15:dlblFieldTableCache>
                        <c:ptCount val="1"/>
                      </c15:dlblFieldTableCache>
                    </c15:dlblFTEntry>
                  </c15:dlblFieldTable>
                  <c15:showDataLabelsRange val="0"/>
                </c:ext>
                <c:ext xmlns:c16="http://schemas.microsoft.com/office/drawing/2014/chart" uri="{C3380CC4-5D6E-409C-BE32-E72D297353CC}">
                  <c16:uniqueId val="{00000034-165F-4DCC-9641-9C370FB59CA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{B03FA25B-726B-42D0-8341-19625CD437B7}</c15:txfldGUID>
                      <c15:f>Diagramm!$J$53</c15:f>
                      <c15:dlblFieldTableCache>
                        <c:ptCount val="1"/>
                      </c15:dlblFieldTableCache>
                    </c15:dlblFTEntry>
                  </c15:dlblFieldTable>
                  <c15:showDataLabelsRange val="0"/>
                </c:ext>
                <c:ext xmlns:c16="http://schemas.microsoft.com/office/drawing/2014/chart" uri="{C3380CC4-5D6E-409C-BE32-E72D297353CC}">
                  <c16:uniqueId val="{00000035-165F-4DCC-9641-9C370FB59CA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{2D2A79D4-11F5-4533-8BAD-AD7DC9643556}</c15:txfldGUID>
                      <c15:f>Diagramm!$J$54</c15:f>
                      <c15:dlblFieldTableCache>
                        <c:ptCount val="1"/>
                      </c15:dlblFieldTableCache>
                    </c15:dlblFTEntry>
                  </c15:dlblFieldTable>
                  <c15:showDataLabelsRange val="0"/>
                </c:ext>
                <c:ext xmlns:c16="http://schemas.microsoft.com/office/drawing/2014/chart" uri="{C3380CC4-5D6E-409C-BE32-E72D297353CC}">
                  <c16:uniqueId val="{00000036-165F-4DCC-9641-9C370FB59CA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{2B78FF8C-038B-42AA-BBBE-4D6DA0EA45E1}</c15:txfldGUID>
                      <c15:f>Diagramm!$J$55</c15:f>
                      <c15:dlblFieldTableCache>
                        <c:ptCount val="1"/>
                      </c15:dlblFieldTableCache>
                    </c15:dlblFTEntry>
                  </c15:dlblFieldTable>
                  <c15:showDataLabelsRange val="0"/>
                </c:ext>
                <c:ext xmlns:c16="http://schemas.microsoft.com/office/drawing/2014/chart" uri="{C3380CC4-5D6E-409C-BE32-E72D297353CC}">
                  <c16:uniqueId val="{00000037-165F-4DCC-9641-9C370FB59CA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{783F0B37-3128-47ED-9943-EE146497A95A}</c15:txfldGUID>
                      <c15:f>Diagramm!$J$56</c15:f>
                      <c15:dlblFieldTableCache>
                        <c:ptCount val="1"/>
                      </c15:dlblFieldTableCache>
                    </c15:dlblFTEntry>
                  </c15:dlblFieldTable>
                  <c15:showDataLabelsRange val="0"/>
                </c:ext>
                <c:ext xmlns:c16="http://schemas.microsoft.com/office/drawing/2014/chart" uri="{C3380CC4-5D6E-409C-BE32-E72D297353CC}">
                  <c16:uniqueId val="{00000038-165F-4DCC-9641-9C370FB59CA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{2AC5911D-CA70-438F-9A47-79786F3E4D6D}</c15:txfldGUID>
                      <c15:f>Diagramm!$J$57</c15:f>
                      <c15:dlblFieldTableCache>
                        <c:ptCount val="1"/>
                      </c15:dlblFieldTableCache>
                    </c15:dlblFTEntry>
                  </c15:dlblFieldTable>
                  <c15:showDataLabelsRange val="0"/>
                </c:ext>
                <c:ext xmlns:c16="http://schemas.microsoft.com/office/drawing/2014/chart" uri="{C3380CC4-5D6E-409C-BE32-E72D297353CC}">
                  <c16:uniqueId val="{00000039-165F-4DCC-9641-9C370FB59CA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{B4F5E876-6799-474B-851D-9C81AB35E672}</c15:txfldGUID>
                      <c15:f>Diagramm!$J$58</c15:f>
                      <c15:dlblFieldTableCache>
                        <c:ptCount val="1"/>
                      </c15:dlblFieldTableCache>
                    </c15:dlblFTEntry>
                  </c15:dlblFieldTable>
                  <c15:showDataLabelsRange val="0"/>
                </c:ext>
                <c:ext xmlns:c16="http://schemas.microsoft.com/office/drawing/2014/chart" uri="{C3380CC4-5D6E-409C-BE32-E72D297353CC}">
                  <c16:uniqueId val="{0000003A-165F-4DCC-9641-9C370FB59CA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{C187C892-944F-43AD-971B-7C6E98F1F4B9}</c15:txfldGUID>
                      <c15:f>Diagramm!$J$59</c15:f>
                      <c15:dlblFieldTableCache>
                        <c:ptCount val="1"/>
                      </c15:dlblFieldTableCache>
                    </c15:dlblFTEntry>
                  </c15:dlblFieldTable>
                  <c15:showDataLabelsRange val="0"/>
                </c:ext>
                <c:ext xmlns:c16="http://schemas.microsoft.com/office/drawing/2014/chart" uri="{C3380CC4-5D6E-409C-BE32-E72D297353CC}">
                  <c16:uniqueId val="{0000003B-165F-4DCC-9641-9C370FB59CA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{8EFEB7D1-39DC-4605-B1C7-4AC7EFEAB598}</c15:txfldGUID>
                      <c15:f>Diagramm!$J$60</c15:f>
                      <c15:dlblFieldTableCache>
                        <c:ptCount val="1"/>
                      </c15:dlblFieldTableCache>
                    </c15:dlblFTEntry>
                  </c15:dlblFieldTable>
                  <c15:showDataLabelsRange val="0"/>
                </c:ext>
                <c:ext xmlns:c16="http://schemas.microsoft.com/office/drawing/2014/chart" uri="{C3380CC4-5D6E-409C-BE32-E72D297353CC}">
                  <c16:uniqueId val="{0000003C-165F-4DCC-9641-9C370FB59CA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{052F90FB-3E69-4977-836A-FC49CB43C484}</c15:txfldGUID>
                      <c15:f>Diagramm!$J$61</c15:f>
                      <c15:dlblFieldTableCache>
                        <c:ptCount val="1"/>
                      </c15:dlblFieldTableCache>
                    </c15:dlblFTEntry>
                  </c15:dlblFieldTable>
                  <c15:showDataLabelsRange val="0"/>
                </c:ext>
                <c:ext xmlns:c16="http://schemas.microsoft.com/office/drawing/2014/chart" uri="{C3380CC4-5D6E-409C-BE32-E72D297353CC}">
                  <c16:uniqueId val="{0000003D-165F-4DCC-9641-9C370FB59CA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{8D4A6B40-384D-4623-B00C-577CEB6F37DC}</c15:txfldGUID>
                      <c15:f>Diagramm!$J$62</c15:f>
                      <c15:dlblFieldTableCache>
                        <c:ptCount val="1"/>
                      </c15:dlblFieldTableCache>
                    </c15:dlblFTEntry>
                  </c15:dlblFieldTable>
                  <c15:showDataLabelsRange val="0"/>
                </c:ext>
                <c:ext xmlns:c16="http://schemas.microsoft.com/office/drawing/2014/chart" uri="{C3380CC4-5D6E-409C-BE32-E72D297353CC}">
                  <c16:uniqueId val="{0000003E-165F-4DCC-9641-9C370FB59CA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{E7E38A0B-4979-4C82-96DB-0386DFC83A8C}</c15:txfldGUID>
                      <c15:f>Diagramm!$J$63</c15:f>
                      <c15:dlblFieldTableCache>
                        <c:ptCount val="1"/>
                      </c15:dlblFieldTableCache>
                    </c15:dlblFTEntry>
                  </c15:dlblFieldTable>
                  <c15:showDataLabelsRange val="0"/>
                </c:ext>
                <c:ext xmlns:c16="http://schemas.microsoft.com/office/drawing/2014/chart" uri="{C3380CC4-5D6E-409C-BE32-E72D297353CC}">
                  <c16:uniqueId val="{0000003F-165F-4DCC-9641-9C370FB59CA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{E5E0B57F-9E7D-409E-97FB-DAC157FF9F44}</c15:txfldGUID>
                      <c15:f>Diagramm!$J$64</c15:f>
                      <c15:dlblFieldTableCache>
                        <c:ptCount val="1"/>
                      </c15:dlblFieldTableCache>
                    </c15:dlblFTEntry>
                  </c15:dlblFieldTable>
                  <c15:showDataLabelsRange val="0"/>
                </c:ext>
                <c:ext xmlns:c16="http://schemas.microsoft.com/office/drawing/2014/chart" uri="{C3380CC4-5D6E-409C-BE32-E72D297353CC}">
                  <c16:uniqueId val="{00000040-165F-4DCC-9641-9C370FB59CA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{66EF4624-FE1C-4065-80FB-721998A7B7DF}</c15:txfldGUID>
                      <c15:f>Diagramm!$J$65</c15:f>
                      <c15:dlblFieldTableCache>
                        <c:ptCount val="1"/>
                      </c15:dlblFieldTableCache>
                    </c15:dlblFTEntry>
                  </c15:dlblFieldTable>
                  <c15:showDataLabelsRange val="0"/>
                </c:ext>
                <c:ext xmlns:c16="http://schemas.microsoft.com/office/drawing/2014/chart" uri="{C3380CC4-5D6E-409C-BE32-E72D297353CC}">
                  <c16:uniqueId val="{00000041-165F-4DCC-9641-9C370FB59CA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{E80CD00C-84A0-42FD-B5AD-53873D5632C2}</c15:txfldGUID>
                      <c15:f>Diagramm!$J$66</c15:f>
                      <c15:dlblFieldTableCache>
                        <c:ptCount val="1"/>
                      </c15:dlblFieldTableCache>
                    </c15:dlblFTEntry>
                  </c15:dlblFieldTable>
                  <c15:showDataLabelsRange val="0"/>
                </c:ext>
                <c:ext xmlns:c16="http://schemas.microsoft.com/office/drawing/2014/chart" uri="{C3380CC4-5D6E-409C-BE32-E72D297353CC}">
                  <c16:uniqueId val="{00000042-165F-4DCC-9641-9C370FB59CA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{A5910279-4460-4484-8932-DC128FC17681}</c15:txfldGUID>
                      <c15:f>Diagramm!$J$67</c15:f>
                      <c15:dlblFieldTableCache>
                        <c:ptCount val="1"/>
                      </c15:dlblFieldTableCache>
                    </c15:dlblFTEntry>
                  </c15:dlblFieldTable>
                  <c15:showDataLabelsRange val="0"/>
                </c:ext>
                <c:ext xmlns:c16="http://schemas.microsoft.com/office/drawing/2014/chart" uri="{C3380CC4-5D6E-409C-BE32-E72D297353CC}">
                  <c16:uniqueId val="{00000043-165F-4DCC-9641-9C370FB59C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65F-4DCC-9641-9C370FB59CA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7E-487E-9D78-B70B116C10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7E-487E-9D78-B70B116C10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7E-487E-9D78-B70B116C10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7E-487E-9D78-B70B116C10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7E-487E-9D78-B70B116C10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7E-487E-9D78-B70B116C10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A7E-487E-9D78-B70B116C10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7E-487E-9D78-B70B116C10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A7E-487E-9D78-B70B116C10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A7E-487E-9D78-B70B116C10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7E-487E-9D78-B70B116C10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A7E-487E-9D78-B70B116C10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7E-487E-9D78-B70B116C10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A7E-487E-9D78-B70B116C10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A7E-487E-9D78-B70B116C10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A7E-487E-9D78-B70B116C10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7E-487E-9D78-B70B116C10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A7E-487E-9D78-B70B116C10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A7E-487E-9D78-B70B116C10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A7E-487E-9D78-B70B116C10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A7E-487E-9D78-B70B116C10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A7E-487E-9D78-B70B116C10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A7E-487E-9D78-B70B116C10A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A7E-487E-9D78-B70B116C10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A7E-487E-9D78-B70B116C10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A7E-487E-9D78-B70B116C10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A7E-487E-9D78-B70B116C10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A7E-487E-9D78-B70B116C10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A7E-487E-9D78-B70B116C10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A7E-487E-9D78-B70B116C10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A7E-487E-9D78-B70B116C10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A7E-487E-9D78-B70B116C10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A7E-487E-9D78-B70B116C10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A7E-487E-9D78-B70B116C10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A7E-487E-9D78-B70B116C10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A7E-487E-9D78-B70B116C10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A7E-487E-9D78-B70B116C10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A7E-487E-9D78-B70B116C10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A7E-487E-9D78-B70B116C10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A7E-487E-9D78-B70B116C10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A7E-487E-9D78-B70B116C10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A7E-487E-9D78-B70B116C10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A7E-487E-9D78-B70B116C10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A7E-487E-9D78-B70B116C10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A7E-487E-9D78-B70B116C10A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A7E-487E-9D78-B70B116C10A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A7E-487E-9D78-B70B116C10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A7E-487E-9D78-B70B116C10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A7E-487E-9D78-B70B116C10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A7E-487E-9D78-B70B116C10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A7E-487E-9D78-B70B116C10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A7E-487E-9D78-B70B116C10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A7E-487E-9D78-B70B116C10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A7E-487E-9D78-B70B116C10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A7E-487E-9D78-B70B116C10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A7E-487E-9D78-B70B116C10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A7E-487E-9D78-B70B116C10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A7E-487E-9D78-B70B116C10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A7E-487E-9D78-B70B116C10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A7E-487E-9D78-B70B116C10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A7E-487E-9D78-B70B116C10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A7E-487E-9D78-B70B116C10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A7E-487E-9D78-B70B116C10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A7E-487E-9D78-B70B116C10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A7E-487E-9D78-B70B116C10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A7E-487E-9D78-B70B116C10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A7E-487E-9D78-B70B116C10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A7E-487E-9D78-B70B116C10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A7E-487E-9D78-B70B116C10A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101.76361510863869</c:v>
                </c:pt>
                <c:pt idx="2">
                  <c:v>103.6864594670859</c:v>
                </c:pt>
                <c:pt idx="3">
                  <c:v>101.86237755472246</c:v>
                </c:pt>
                <c:pt idx="4">
                  <c:v>103.37606320796549</c:v>
                </c:pt>
                <c:pt idx="5">
                  <c:v>104.64586608618535</c:v>
                </c:pt>
                <c:pt idx="6">
                  <c:v>106.96376022896763</c:v>
                </c:pt>
                <c:pt idx="7">
                  <c:v>105.57907042367074</c:v>
                </c:pt>
                <c:pt idx="8">
                  <c:v>106.08296045471037</c:v>
                </c:pt>
                <c:pt idx="9">
                  <c:v>107.23989196597734</c:v>
                </c:pt>
                <c:pt idx="10">
                  <c:v>110.02741161768856</c:v>
                </c:pt>
                <c:pt idx="11">
                  <c:v>108.47946144233482</c:v>
                </c:pt>
                <c:pt idx="12">
                  <c:v>109.16676744467289</c:v>
                </c:pt>
                <c:pt idx="13">
                  <c:v>110.21687426935947</c:v>
                </c:pt>
                <c:pt idx="14">
                  <c:v>111.31938565727415</c:v>
                </c:pt>
                <c:pt idx="15">
                  <c:v>110.32571451606401</c:v>
                </c:pt>
                <c:pt idx="16">
                  <c:v>110.62200185431533</c:v>
                </c:pt>
                <c:pt idx="17">
                  <c:v>111.87366469141776</c:v>
                </c:pt>
                <c:pt idx="18">
                  <c:v>113.47805055024791</c:v>
                </c:pt>
                <c:pt idx="19">
                  <c:v>112.53476841214174</c:v>
                </c:pt>
                <c:pt idx="20">
                  <c:v>112.73833998468174</c:v>
                </c:pt>
                <c:pt idx="21">
                  <c:v>113.92752045793526</c:v>
                </c:pt>
                <c:pt idx="22">
                  <c:v>116.21719675897933</c:v>
                </c:pt>
                <c:pt idx="23">
                  <c:v>114.8828959567864</c:v>
                </c:pt>
                <c:pt idx="24">
                  <c:v>114.24396339742815</c:v>
                </c:pt>
              </c:numCache>
            </c:numRef>
          </c:val>
          <c:smooth val="0"/>
          <c:extLst>
            <c:ext xmlns:c16="http://schemas.microsoft.com/office/drawing/2014/chart" uri="{C3380CC4-5D6E-409C-BE32-E72D297353CC}">
              <c16:uniqueId val="{00000000-B0DA-45FE-A488-DD0A7738DC4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106.5842787682334</c:v>
                </c:pt>
                <c:pt idx="2">
                  <c:v>109.90680713128039</c:v>
                </c:pt>
                <c:pt idx="3">
                  <c:v>104.47730956239872</c:v>
                </c:pt>
                <c:pt idx="4">
                  <c:v>103.52512155591572</c:v>
                </c:pt>
                <c:pt idx="5">
                  <c:v>110.23095623987034</c:v>
                </c:pt>
                <c:pt idx="6">
                  <c:v>114.42463533225285</c:v>
                </c:pt>
                <c:pt idx="7">
                  <c:v>110.08914100486224</c:v>
                </c:pt>
                <c:pt idx="8">
                  <c:v>111.40599675850891</c:v>
                </c:pt>
                <c:pt idx="9">
                  <c:v>115.96434359805509</c:v>
                </c:pt>
                <c:pt idx="10">
                  <c:v>121.83954619124798</c:v>
                </c:pt>
                <c:pt idx="11">
                  <c:v>117.72690437601297</c:v>
                </c:pt>
                <c:pt idx="12">
                  <c:v>119.67179902755267</c:v>
                </c:pt>
                <c:pt idx="13">
                  <c:v>126.33711507293354</c:v>
                </c:pt>
                <c:pt idx="14">
                  <c:v>130.73338735818476</c:v>
                </c:pt>
                <c:pt idx="15">
                  <c:v>128.44408427876823</c:v>
                </c:pt>
                <c:pt idx="16">
                  <c:v>129.15316045380877</c:v>
                </c:pt>
                <c:pt idx="17">
                  <c:v>137.21636952998381</c:v>
                </c:pt>
                <c:pt idx="18">
                  <c:v>140.7414910858995</c:v>
                </c:pt>
                <c:pt idx="19">
                  <c:v>136.709886547812</c:v>
                </c:pt>
                <c:pt idx="20">
                  <c:v>137.43922204213939</c:v>
                </c:pt>
                <c:pt idx="21">
                  <c:v>142.402755267423</c:v>
                </c:pt>
                <c:pt idx="22">
                  <c:v>148.09562398703403</c:v>
                </c:pt>
                <c:pt idx="23">
                  <c:v>143.57779578606159</c:v>
                </c:pt>
                <c:pt idx="24">
                  <c:v>136.81118314424637</c:v>
                </c:pt>
              </c:numCache>
            </c:numRef>
          </c:val>
          <c:smooth val="0"/>
          <c:extLst>
            <c:ext xmlns:c16="http://schemas.microsoft.com/office/drawing/2014/chart" uri="{C3380CC4-5D6E-409C-BE32-E72D297353CC}">
              <c16:uniqueId val="{00000001-B0DA-45FE-A488-DD0A7738DC4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104.05145768941608</c:v>
                </c:pt>
                <c:pt idx="2">
                  <c:v>102.66477320190461</c:v>
                </c:pt>
                <c:pt idx="3">
                  <c:v>100.40096900843704</c:v>
                </c:pt>
                <c:pt idx="4">
                  <c:v>98.621669033497611</c:v>
                </c:pt>
                <c:pt idx="5">
                  <c:v>101.75423941191212</c:v>
                </c:pt>
                <c:pt idx="6">
                  <c:v>99.173001420098572</c:v>
                </c:pt>
                <c:pt idx="7">
                  <c:v>96.608470470303232</c:v>
                </c:pt>
                <c:pt idx="8">
                  <c:v>97.402054966168237</c:v>
                </c:pt>
                <c:pt idx="9">
                  <c:v>99.047698604961994</c:v>
                </c:pt>
                <c:pt idx="10">
                  <c:v>97.360287361122715</c:v>
                </c:pt>
                <c:pt idx="11">
                  <c:v>95.288614150864589</c:v>
                </c:pt>
                <c:pt idx="12">
                  <c:v>97.493943697268406</c:v>
                </c:pt>
                <c:pt idx="13">
                  <c:v>100.73510984880127</c:v>
                </c:pt>
                <c:pt idx="14">
                  <c:v>98.371063403224454</c:v>
                </c:pt>
                <c:pt idx="15">
                  <c:v>95.848300058474649</c:v>
                </c:pt>
                <c:pt idx="16">
                  <c:v>95.647815554256127</c:v>
                </c:pt>
                <c:pt idx="17">
                  <c:v>99.173001420098572</c:v>
                </c:pt>
                <c:pt idx="18">
                  <c:v>96.190794419847975</c:v>
                </c:pt>
                <c:pt idx="19">
                  <c:v>94.678807117199909</c:v>
                </c:pt>
                <c:pt idx="20">
                  <c:v>93.46754657087962</c:v>
                </c:pt>
                <c:pt idx="21">
                  <c:v>95.58934090719238</c:v>
                </c:pt>
                <c:pt idx="22">
                  <c:v>93.868515579316679</c:v>
                </c:pt>
                <c:pt idx="23">
                  <c:v>92.364881797677725</c:v>
                </c:pt>
                <c:pt idx="24">
                  <c:v>89.641633948709369</c:v>
                </c:pt>
              </c:numCache>
            </c:numRef>
          </c:val>
          <c:smooth val="0"/>
          <c:extLst>
            <c:ext xmlns:c16="http://schemas.microsoft.com/office/drawing/2014/chart" uri="{C3380CC4-5D6E-409C-BE32-E72D297353CC}">
              <c16:uniqueId val="{00000002-B0DA-45FE-A488-DD0A7738DC4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0DA-45FE-A488-DD0A7738DC45}"/>
                </c:ext>
              </c:extLst>
            </c:dLbl>
            <c:dLbl>
              <c:idx val="1"/>
              <c:delete val="1"/>
              <c:extLst>
                <c:ext xmlns:c15="http://schemas.microsoft.com/office/drawing/2012/chart" uri="{CE6537A1-D6FC-4f65-9D91-7224C49458BB}"/>
                <c:ext xmlns:c16="http://schemas.microsoft.com/office/drawing/2014/chart" uri="{C3380CC4-5D6E-409C-BE32-E72D297353CC}">
                  <c16:uniqueId val="{00000004-B0DA-45FE-A488-DD0A7738DC45}"/>
                </c:ext>
              </c:extLst>
            </c:dLbl>
            <c:dLbl>
              <c:idx val="2"/>
              <c:delete val="1"/>
              <c:extLst>
                <c:ext xmlns:c15="http://schemas.microsoft.com/office/drawing/2012/chart" uri="{CE6537A1-D6FC-4f65-9D91-7224C49458BB}"/>
                <c:ext xmlns:c16="http://schemas.microsoft.com/office/drawing/2014/chart" uri="{C3380CC4-5D6E-409C-BE32-E72D297353CC}">
                  <c16:uniqueId val="{00000005-B0DA-45FE-A488-DD0A7738DC45}"/>
                </c:ext>
              </c:extLst>
            </c:dLbl>
            <c:dLbl>
              <c:idx val="3"/>
              <c:delete val="1"/>
              <c:extLst>
                <c:ext xmlns:c15="http://schemas.microsoft.com/office/drawing/2012/chart" uri="{CE6537A1-D6FC-4f65-9D91-7224C49458BB}"/>
                <c:ext xmlns:c16="http://schemas.microsoft.com/office/drawing/2014/chart" uri="{C3380CC4-5D6E-409C-BE32-E72D297353CC}">
                  <c16:uniqueId val="{00000006-B0DA-45FE-A488-DD0A7738DC45}"/>
                </c:ext>
              </c:extLst>
            </c:dLbl>
            <c:dLbl>
              <c:idx val="4"/>
              <c:delete val="1"/>
              <c:extLst>
                <c:ext xmlns:c15="http://schemas.microsoft.com/office/drawing/2012/chart" uri="{CE6537A1-D6FC-4f65-9D91-7224C49458BB}"/>
                <c:ext xmlns:c16="http://schemas.microsoft.com/office/drawing/2014/chart" uri="{C3380CC4-5D6E-409C-BE32-E72D297353CC}">
                  <c16:uniqueId val="{00000007-B0DA-45FE-A488-DD0A7738DC45}"/>
                </c:ext>
              </c:extLst>
            </c:dLbl>
            <c:dLbl>
              <c:idx val="5"/>
              <c:delete val="1"/>
              <c:extLst>
                <c:ext xmlns:c15="http://schemas.microsoft.com/office/drawing/2012/chart" uri="{CE6537A1-D6FC-4f65-9D91-7224C49458BB}"/>
                <c:ext xmlns:c16="http://schemas.microsoft.com/office/drawing/2014/chart" uri="{C3380CC4-5D6E-409C-BE32-E72D297353CC}">
                  <c16:uniqueId val="{00000008-B0DA-45FE-A488-DD0A7738DC45}"/>
                </c:ext>
              </c:extLst>
            </c:dLbl>
            <c:dLbl>
              <c:idx val="6"/>
              <c:delete val="1"/>
              <c:extLst>
                <c:ext xmlns:c15="http://schemas.microsoft.com/office/drawing/2012/chart" uri="{CE6537A1-D6FC-4f65-9D91-7224C49458BB}"/>
                <c:ext xmlns:c16="http://schemas.microsoft.com/office/drawing/2014/chart" uri="{C3380CC4-5D6E-409C-BE32-E72D297353CC}">
                  <c16:uniqueId val="{00000009-B0DA-45FE-A488-DD0A7738DC45}"/>
                </c:ext>
              </c:extLst>
            </c:dLbl>
            <c:dLbl>
              <c:idx val="7"/>
              <c:delete val="1"/>
              <c:extLst>
                <c:ext xmlns:c15="http://schemas.microsoft.com/office/drawing/2012/chart" uri="{CE6537A1-D6FC-4f65-9D91-7224C49458BB}"/>
                <c:ext xmlns:c16="http://schemas.microsoft.com/office/drawing/2014/chart" uri="{C3380CC4-5D6E-409C-BE32-E72D297353CC}">
                  <c16:uniqueId val="{0000000A-B0DA-45FE-A488-DD0A7738DC45}"/>
                </c:ext>
              </c:extLst>
            </c:dLbl>
            <c:dLbl>
              <c:idx val="8"/>
              <c:delete val="1"/>
              <c:extLst>
                <c:ext xmlns:c15="http://schemas.microsoft.com/office/drawing/2012/chart" uri="{CE6537A1-D6FC-4f65-9D91-7224C49458BB}"/>
                <c:ext xmlns:c16="http://schemas.microsoft.com/office/drawing/2014/chart" uri="{C3380CC4-5D6E-409C-BE32-E72D297353CC}">
                  <c16:uniqueId val="{0000000B-B0DA-45FE-A488-DD0A7738DC45}"/>
                </c:ext>
              </c:extLst>
            </c:dLbl>
            <c:dLbl>
              <c:idx val="9"/>
              <c:delete val="1"/>
              <c:extLst>
                <c:ext xmlns:c15="http://schemas.microsoft.com/office/drawing/2012/chart" uri="{CE6537A1-D6FC-4f65-9D91-7224C49458BB}"/>
                <c:ext xmlns:c16="http://schemas.microsoft.com/office/drawing/2014/chart" uri="{C3380CC4-5D6E-409C-BE32-E72D297353CC}">
                  <c16:uniqueId val="{0000000C-B0DA-45FE-A488-DD0A7738DC45}"/>
                </c:ext>
              </c:extLst>
            </c:dLbl>
            <c:dLbl>
              <c:idx val="10"/>
              <c:delete val="1"/>
              <c:extLst>
                <c:ext xmlns:c15="http://schemas.microsoft.com/office/drawing/2012/chart" uri="{CE6537A1-D6FC-4f65-9D91-7224C49458BB}"/>
                <c:ext xmlns:c16="http://schemas.microsoft.com/office/drawing/2014/chart" uri="{C3380CC4-5D6E-409C-BE32-E72D297353CC}">
                  <c16:uniqueId val="{0000000D-B0DA-45FE-A488-DD0A7738DC45}"/>
                </c:ext>
              </c:extLst>
            </c:dLbl>
            <c:dLbl>
              <c:idx val="11"/>
              <c:delete val="1"/>
              <c:extLst>
                <c:ext xmlns:c15="http://schemas.microsoft.com/office/drawing/2012/chart" uri="{CE6537A1-D6FC-4f65-9D91-7224C49458BB}"/>
                <c:ext xmlns:c16="http://schemas.microsoft.com/office/drawing/2014/chart" uri="{C3380CC4-5D6E-409C-BE32-E72D297353CC}">
                  <c16:uniqueId val="{0000000E-B0DA-45FE-A488-DD0A7738DC45}"/>
                </c:ext>
              </c:extLst>
            </c:dLbl>
            <c:dLbl>
              <c:idx val="12"/>
              <c:delete val="1"/>
              <c:extLst>
                <c:ext xmlns:c15="http://schemas.microsoft.com/office/drawing/2012/chart" uri="{CE6537A1-D6FC-4f65-9D91-7224C49458BB}"/>
                <c:ext xmlns:c16="http://schemas.microsoft.com/office/drawing/2014/chart" uri="{C3380CC4-5D6E-409C-BE32-E72D297353CC}">
                  <c16:uniqueId val="{0000000F-B0DA-45FE-A488-DD0A7738DC4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0DA-45FE-A488-DD0A7738DC45}"/>
                </c:ext>
              </c:extLst>
            </c:dLbl>
            <c:dLbl>
              <c:idx val="14"/>
              <c:delete val="1"/>
              <c:extLst>
                <c:ext xmlns:c15="http://schemas.microsoft.com/office/drawing/2012/chart" uri="{CE6537A1-D6FC-4f65-9D91-7224C49458BB}"/>
                <c:ext xmlns:c16="http://schemas.microsoft.com/office/drawing/2014/chart" uri="{C3380CC4-5D6E-409C-BE32-E72D297353CC}">
                  <c16:uniqueId val="{00000011-B0DA-45FE-A488-DD0A7738DC45}"/>
                </c:ext>
              </c:extLst>
            </c:dLbl>
            <c:dLbl>
              <c:idx val="15"/>
              <c:delete val="1"/>
              <c:extLst>
                <c:ext xmlns:c15="http://schemas.microsoft.com/office/drawing/2012/chart" uri="{CE6537A1-D6FC-4f65-9D91-7224C49458BB}"/>
                <c:ext xmlns:c16="http://schemas.microsoft.com/office/drawing/2014/chart" uri="{C3380CC4-5D6E-409C-BE32-E72D297353CC}">
                  <c16:uniqueId val="{00000012-B0DA-45FE-A488-DD0A7738DC45}"/>
                </c:ext>
              </c:extLst>
            </c:dLbl>
            <c:dLbl>
              <c:idx val="16"/>
              <c:delete val="1"/>
              <c:extLst>
                <c:ext xmlns:c15="http://schemas.microsoft.com/office/drawing/2012/chart" uri="{CE6537A1-D6FC-4f65-9D91-7224C49458BB}"/>
                <c:ext xmlns:c16="http://schemas.microsoft.com/office/drawing/2014/chart" uri="{C3380CC4-5D6E-409C-BE32-E72D297353CC}">
                  <c16:uniqueId val="{00000013-B0DA-45FE-A488-DD0A7738DC45}"/>
                </c:ext>
              </c:extLst>
            </c:dLbl>
            <c:dLbl>
              <c:idx val="17"/>
              <c:delete val="1"/>
              <c:extLst>
                <c:ext xmlns:c15="http://schemas.microsoft.com/office/drawing/2012/chart" uri="{CE6537A1-D6FC-4f65-9D91-7224C49458BB}"/>
                <c:ext xmlns:c16="http://schemas.microsoft.com/office/drawing/2014/chart" uri="{C3380CC4-5D6E-409C-BE32-E72D297353CC}">
                  <c16:uniqueId val="{00000014-B0DA-45FE-A488-DD0A7738DC45}"/>
                </c:ext>
              </c:extLst>
            </c:dLbl>
            <c:dLbl>
              <c:idx val="18"/>
              <c:delete val="1"/>
              <c:extLst>
                <c:ext xmlns:c15="http://schemas.microsoft.com/office/drawing/2012/chart" uri="{CE6537A1-D6FC-4f65-9D91-7224C49458BB}"/>
                <c:ext xmlns:c16="http://schemas.microsoft.com/office/drawing/2014/chart" uri="{C3380CC4-5D6E-409C-BE32-E72D297353CC}">
                  <c16:uniqueId val="{00000015-B0DA-45FE-A488-DD0A7738DC45}"/>
                </c:ext>
              </c:extLst>
            </c:dLbl>
            <c:dLbl>
              <c:idx val="19"/>
              <c:delete val="1"/>
              <c:extLst>
                <c:ext xmlns:c15="http://schemas.microsoft.com/office/drawing/2012/chart" uri="{CE6537A1-D6FC-4f65-9D91-7224C49458BB}"/>
                <c:ext xmlns:c16="http://schemas.microsoft.com/office/drawing/2014/chart" uri="{C3380CC4-5D6E-409C-BE32-E72D297353CC}">
                  <c16:uniqueId val="{00000016-B0DA-45FE-A488-DD0A7738DC45}"/>
                </c:ext>
              </c:extLst>
            </c:dLbl>
            <c:dLbl>
              <c:idx val="20"/>
              <c:delete val="1"/>
              <c:extLst>
                <c:ext xmlns:c15="http://schemas.microsoft.com/office/drawing/2012/chart" uri="{CE6537A1-D6FC-4f65-9D91-7224C49458BB}"/>
                <c:ext xmlns:c16="http://schemas.microsoft.com/office/drawing/2014/chart" uri="{C3380CC4-5D6E-409C-BE32-E72D297353CC}">
                  <c16:uniqueId val="{00000017-B0DA-45FE-A488-DD0A7738DC45}"/>
                </c:ext>
              </c:extLst>
            </c:dLbl>
            <c:dLbl>
              <c:idx val="21"/>
              <c:delete val="1"/>
              <c:extLst>
                <c:ext xmlns:c15="http://schemas.microsoft.com/office/drawing/2012/chart" uri="{CE6537A1-D6FC-4f65-9D91-7224C49458BB}"/>
                <c:ext xmlns:c16="http://schemas.microsoft.com/office/drawing/2014/chart" uri="{C3380CC4-5D6E-409C-BE32-E72D297353CC}">
                  <c16:uniqueId val="{00000018-B0DA-45FE-A488-DD0A7738DC45}"/>
                </c:ext>
              </c:extLst>
            </c:dLbl>
            <c:dLbl>
              <c:idx val="22"/>
              <c:delete val="1"/>
              <c:extLst>
                <c:ext xmlns:c15="http://schemas.microsoft.com/office/drawing/2012/chart" uri="{CE6537A1-D6FC-4f65-9D91-7224C49458BB}"/>
                <c:ext xmlns:c16="http://schemas.microsoft.com/office/drawing/2014/chart" uri="{C3380CC4-5D6E-409C-BE32-E72D297353CC}">
                  <c16:uniqueId val="{00000019-B0DA-45FE-A488-DD0A7738DC45}"/>
                </c:ext>
              </c:extLst>
            </c:dLbl>
            <c:dLbl>
              <c:idx val="23"/>
              <c:delete val="1"/>
              <c:extLst>
                <c:ext xmlns:c15="http://schemas.microsoft.com/office/drawing/2012/chart" uri="{CE6537A1-D6FC-4f65-9D91-7224C49458BB}"/>
                <c:ext xmlns:c16="http://schemas.microsoft.com/office/drawing/2014/chart" uri="{C3380CC4-5D6E-409C-BE32-E72D297353CC}">
                  <c16:uniqueId val="{0000001A-B0DA-45FE-A488-DD0A7738DC45}"/>
                </c:ext>
              </c:extLst>
            </c:dLbl>
            <c:dLbl>
              <c:idx val="24"/>
              <c:delete val="1"/>
              <c:extLst>
                <c:ext xmlns:c15="http://schemas.microsoft.com/office/drawing/2012/chart" uri="{CE6537A1-D6FC-4f65-9D91-7224C49458BB}"/>
                <c:ext xmlns:c16="http://schemas.microsoft.com/office/drawing/2014/chart" uri="{C3380CC4-5D6E-409C-BE32-E72D297353CC}">
                  <c16:uniqueId val="{0000001B-B0DA-45FE-A488-DD0A7738DC4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0DA-45FE-A488-DD0A7738DC4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Schleswig-Flensburg (01059)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56681</v>
      </c>
      <c r="F11" s="238">
        <v>56998</v>
      </c>
      <c r="G11" s="238">
        <v>57660</v>
      </c>
      <c r="H11" s="238">
        <v>56524</v>
      </c>
      <c r="I11" s="265">
        <v>55934</v>
      </c>
      <c r="J11" s="263">
        <v>747</v>
      </c>
      <c r="K11" s="266">
        <v>1.335502556584546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17.748451862176037</v>
      </c>
      <c r="E13" s="115">
        <v>10060</v>
      </c>
      <c r="F13" s="114">
        <v>9981</v>
      </c>
      <c r="G13" s="114">
        <v>10142</v>
      </c>
      <c r="H13" s="114">
        <v>9874</v>
      </c>
      <c r="I13" s="140">
        <v>9484</v>
      </c>
      <c r="J13" s="115">
        <v>576</v>
      </c>
      <c r="K13" s="116">
        <v>6.0733867566427664</v>
      </c>
    </row>
    <row r="14" spans="1:255" ht="14.1" customHeight="1" x14ac:dyDescent="0.2">
      <c r="A14" s="306" t="s">
        <v>230</v>
      </c>
      <c r="B14" s="307"/>
      <c r="C14" s="308"/>
      <c r="D14" s="113">
        <v>65.025317125668209</v>
      </c>
      <c r="E14" s="115">
        <v>36857</v>
      </c>
      <c r="F14" s="114">
        <v>37235</v>
      </c>
      <c r="G14" s="114">
        <v>37784</v>
      </c>
      <c r="H14" s="114">
        <v>37094</v>
      </c>
      <c r="I14" s="140">
        <v>36976</v>
      </c>
      <c r="J14" s="115">
        <v>-119</v>
      </c>
      <c r="K14" s="116">
        <v>-0.32183037646040674</v>
      </c>
    </row>
    <row r="15" spans="1:255" ht="14.1" customHeight="1" x14ac:dyDescent="0.2">
      <c r="A15" s="306" t="s">
        <v>231</v>
      </c>
      <c r="B15" s="307"/>
      <c r="C15" s="308"/>
      <c r="D15" s="113">
        <v>8.1103015119705013</v>
      </c>
      <c r="E15" s="115">
        <v>4597</v>
      </c>
      <c r="F15" s="114">
        <v>4628</v>
      </c>
      <c r="G15" s="114">
        <v>4636</v>
      </c>
      <c r="H15" s="114">
        <v>4535</v>
      </c>
      <c r="I15" s="140">
        <v>4509</v>
      </c>
      <c r="J15" s="115">
        <v>88</v>
      </c>
      <c r="K15" s="116">
        <v>1.9516522510534486</v>
      </c>
    </row>
    <row r="16" spans="1:255" ht="14.1" customHeight="1" x14ac:dyDescent="0.2">
      <c r="A16" s="306" t="s">
        <v>232</v>
      </c>
      <c r="B16" s="307"/>
      <c r="C16" s="308"/>
      <c r="D16" s="113">
        <v>8.461389178031439</v>
      </c>
      <c r="E16" s="115">
        <v>4796</v>
      </c>
      <c r="F16" s="114">
        <v>4785</v>
      </c>
      <c r="G16" s="114">
        <v>4725</v>
      </c>
      <c r="H16" s="114">
        <v>4653</v>
      </c>
      <c r="I16" s="140">
        <v>4597</v>
      </c>
      <c r="J16" s="115">
        <v>199</v>
      </c>
      <c r="K16" s="116">
        <v>4.3289101587992169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2.5475909034773556</v>
      </c>
      <c r="E18" s="115">
        <v>1444</v>
      </c>
      <c r="F18" s="114">
        <v>1433</v>
      </c>
      <c r="G18" s="114">
        <v>1446</v>
      </c>
      <c r="H18" s="114">
        <v>1439</v>
      </c>
      <c r="I18" s="140">
        <v>1440</v>
      </c>
      <c r="J18" s="115">
        <v>4</v>
      </c>
      <c r="K18" s="116">
        <v>0.27777777777777779</v>
      </c>
    </row>
    <row r="19" spans="1:255" ht="14.1" customHeight="1" x14ac:dyDescent="0.2">
      <c r="A19" s="306" t="s">
        <v>235</v>
      </c>
      <c r="B19" s="307" t="s">
        <v>236</v>
      </c>
      <c r="C19" s="308"/>
      <c r="D19" s="113">
        <v>2.1929747181595243</v>
      </c>
      <c r="E19" s="115">
        <v>1243</v>
      </c>
      <c r="F19" s="114">
        <v>1226</v>
      </c>
      <c r="G19" s="114">
        <v>1243</v>
      </c>
      <c r="H19" s="114">
        <v>1237</v>
      </c>
      <c r="I19" s="140">
        <v>1224</v>
      </c>
      <c r="J19" s="115">
        <v>19</v>
      </c>
      <c r="K19" s="116">
        <v>1.5522875816993464</v>
      </c>
    </row>
    <row r="20" spans="1:255" ht="14.1" customHeight="1" x14ac:dyDescent="0.2">
      <c r="A20" s="306">
        <v>12</v>
      </c>
      <c r="B20" s="307" t="s">
        <v>237</v>
      </c>
      <c r="C20" s="308"/>
      <c r="D20" s="113">
        <v>1.2102821051145887</v>
      </c>
      <c r="E20" s="115">
        <v>686</v>
      </c>
      <c r="F20" s="114">
        <v>664</v>
      </c>
      <c r="G20" s="114">
        <v>721</v>
      </c>
      <c r="H20" s="114">
        <v>714</v>
      </c>
      <c r="I20" s="140">
        <v>679</v>
      </c>
      <c r="J20" s="115">
        <v>7</v>
      </c>
      <c r="K20" s="116">
        <v>1.0309278350515463</v>
      </c>
    </row>
    <row r="21" spans="1:255" ht="14.1" customHeight="1" x14ac:dyDescent="0.2">
      <c r="A21" s="306">
        <v>21</v>
      </c>
      <c r="B21" s="307" t="s">
        <v>238</v>
      </c>
      <c r="C21" s="308"/>
      <c r="D21" s="113">
        <v>0.40048693565745136</v>
      </c>
      <c r="E21" s="115">
        <v>227</v>
      </c>
      <c r="F21" s="114">
        <v>216</v>
      </c>
      <c r="G21" s="114">
        <v>210</v>
      </c>
      <c r="H21" s="114">
        <v>209</v>
      </c>
      <c r="I21" s="140">
        <v>205</v>
      </c>
      <c r="J21" s="115">
        <v>22</v>
      </c>
      <c r="K21" s="116">
        <v>10.731707317073171</v>
      </c>
    </row>
    <row r="22" spans="1:255" ht="14.1" customHeight="1" x14ac:dyDescent="0.2">
      <c r="A22" s="306">
        <v>22</v>
      </c>
      <c r="B22" s="307" t="s">
        <v>239</v>
      </c>
      <c r="C22" s="308"/>
      <c r="D22" s="113">
        <v>1.2314532206559516</v>
      </c>
      <c r="E22" s="115">
        <v>698</v>
      </c>
      <c r="F22" s="114">
        <v>721</v>
      </c>
      <c r="G22" s="114">
        <v>738</v>
      </c>
      <c r="H22" s="114">
        <v>716</v>
      </c>
      <c r="I22" s="140">
        <v>714</v>
      </c>
      <c r="J22" s="115">
        <v>-16</v>
      </c>
      <c r="K22" s="116">
        <v>-2.2408963585434174</v>
      </c>
    </row>
    <row r="23" spans="1:255" ht="14.1" customHeight="1" x14ac:dyDescent="0.2">
      <c r="A23" s="306">
        <v>23</v>
      </c>
      <c r="B23" s="307" t="s">
        <v>240</v>
      </c>
      <c r="C23" s="308"/>
      <c r="D23" s="113">
        <v>0.57867715813059051</v>
      </c>
      <c r="E23" s="115">
        <v>328</v>
      </c>
      <c r="F23" s="114">
        <v>331</v>
      </c>
      <c r="G23" s="114">
        <v>339</v>
      </c>
      <c r="H23" s="114">
        <v>335</v>
      </c>
      <c r="I23" s="140">
        <v>337</v>
      </c>
      <c r="J23" s="115">
        <v>-9</v>
      </c>
      <c r="K23" s="116">
        <v>-2.6706231454005933</v>
      </c>
    </row>
    <row r="24" spans="1:255" ht="14.1" customHeight="1" x14ac:dyDescent="0.2">
      <c r="A24" s="306">
        <v>24</v>
      </c>
      <c r="B24" s="307" t="s">
        <v>241</v>
      </c>
      <c r="C24" s="308"/>
      <c r="D24" s="113">
        <v>1.7572025899331345</v>
      </c>
      <c r="E24" s="115">
        <v>996</v>
      </c>
      <c r="F24" s="114">
        <v>984</v>
      </c>
      <c r="G24" s="114">
        <v>1009</v>
      </c>
      <c r="H24" s="114">
        <v>1006</v>
      </c>
      <c r="I24" s="140">
        <v>988</v>
      </c>
      <c r="J24" s="115">
        <v>8</v>
      </c>
      <c r="K24" s="116">
        <v>0.80971659919028338</v>
      </c>
    </row>
    <row r="25" spans="1:255" ht="14.1" customHeight="1" x14ac:dyDescent="0.2">
      <c r="A25" s="306">
        <v>25</v>
      </c>
      <c r="B25" s="307" t="s">
        <v>242</v>
      </c>
      <c r="C25" s="308"/>
      <c r="D25" s="113">
        <v>3.4473633139852859</v>
      </c>
      <c r="E25" s="115">
        <v>1954</v>
      </c>
      <c r="F25" s="114">
        <v>1983</v>
      </c>
      <c r="G25" s="114">
        <v>2024</v>
      </c>
      <c r="H25" s="114">
        <v>1995</v>
      </c>
      <c r="I25" s="140">
        <v>2008</v>
      </c>
      <c r="J25" s="115">
        <v>-54</v>
      </c>
      <c r="K25" s="116">
        <v>-2.689243027888446</v>
      </c>
    </row>
    <row r="26" spans="1:255" ht="14.1" customHeight="1" x14ac:dyDescent="0.2">
      <c r="A26" s="306">
        <v>26</v>
      </c>
      <c r="B26" s="307" t="s">
        <v>243</v>
      </c>
      <c r="C26" s="308"/>
      <c r="D26" s="113">
        <v>2.3323512288068313</v>
      </c>
      <c r="E26" s="115">
        <v>1322</v>
      </c>
      <c r="F26" s="114">
        <v>1365</v>
      </c>
      <c r="G26" s="114">
        <v>1376</v>
      </c>
      <c r="H26" s="114">
        <v>1364</v>
      </c>
      <c r="I26" s="140">
        <v>1376</v>
      </c>
      <c r="J26" s="115">
        <v>-54</v>
      </c>
      <c r="K26" s="116">
        <v>-3.9244186046511627</v>
      </c>
    </row>
    <row r="27" spans="1:255" ht="14.1" customHeight="1" x14ac:dyDescent="0.2">
      <c r="A27" s="306">
        <v>27</v>
      </c>
      <c r="B27" s="307" t="s">
        <v>244</v>
      </c>
      <c r="C27" s="308"/>
      <c r="D27" s="113">
        <v>1.0232705844992149</v>
      </c>
      <c r="E27" s="115">
        <v>580</v>
      </c>
      <c r="F27" s="114">
        <v>589</v>
      </c>
      <c r="G27" s="114">
        <v>585</v>
      </c>
      <c r="H27" s="114">
        <v>576</v>
      </c>
      <c r="I27" s="140">
        <v>564</v>
      </c>
      <c r="J27" s="115">
        <v>16</v>
      </c>
      <c r="K27" s="116">
        <v>2.8368794326241136</v>
      </c>
    </row>
    <row r="28" spans="1:255" ht="14.1" customHeight="1" x14ac:dyDescent="0.2">
      <c r="A28" s="306">
        <v>28</v>
      </c>
      <c r="B28" s="307" t="s">
        <v>245</v>
      </c>
      <c r="C28" s="308"/>
      <c r="D28" s="113">
        <v>0.27875302129461371</v>
      </c>
      <c r="E28" s="115">
        <v>158</v>
      </c>
      <c r="F28" s="114">
        <v>151</v>
      </c>
      <c r="G28" s="114">
        <v>164</v>
      </c>
      <c r="H28" s="114">
        <v>160</v>
      </c>
      <c r="I28" s="140">
        <v>160</v>
      </c>
      <c r="J28" s="115">
        <v>-2</v>
      </c>
      <c r="K28" s="116">
        <v>-1.25</v>
      </c>
    </row>
    <row r="29" spans="1:255" ht="14.1" customHeight="1" x14ac:dyDescent="0.2">
      <c r="A29" s="306">
        <v>29</v>
      </c>
      <c r="B29" s="307" t="s">
        <v>246</v>
      </c>
      <c r="C29" s="308"/>
      <c r="D29" s="113">
        <v>4.4776909369982887</v>
      </c>
      <c r="E29" s="115">
        <v>2538</v>
      </c>
      <c r="F29" s="114">
        <v>2568</v>
      </c>
      <c r="G29" s="114">
        <v>2674</v>
      </c>
      <c r="H29" s="114">
        <v>2633</v>
      </c>
      <c r="I29" s="140">
        <v>2602</v>
      </c>
      <c r="J29" s="115">
        <v>-64</v>
      </c>
      <c r="K29" s="116">
        <v>-2.4596464258262873</v>
      </c>
    </row>
    <row r="30" spans="1:255" ht="14.1" customHeight="1" x14ac:dyDescent="0.2">
      <c r="A30" s="306" t="s">
        <v>247</v>
      </c>
      <c r="B30" s="307" t="s">
        <v>248</v>
      </c>
      <c r="C30" s="308"/>
      <c r="D30" s="113">
        <v>2.8139941073728409</v>
      </c>
      <c r="E30" s="115">
        <v>1595</v>
      </c>
      <c r="F30" s="114">
        <v>1613</v>
      </c>
      <c r="G30" s="114">
        <v>1674</v>
      </c>
      <c r="H30" s="114">
        <v>1636</v>
      </c>
      <c r="I30" s="140">
        <v>1669</v>
      </c>
      <c r="J30" s="115">
        <v>-74</v>
      </c>
      <c r="K30" s="116">
        <v>-4.4337926902336733</v>
      </c>
    </row>
    <row r="31" spans="1:255" ht="14.1" customHeight="1" x14ac:dyDescent="0.2">
      <c r="A31" s="306" t="s">
        <v>249</v>
      </c>
      <c r="B31" s="307" t="s">
        <v>250</v>
      </c>
      <c r="C31" s="308"/>
      <c r="D31" s="113">
        <v>1.6566397911116599</v>
      </c>
      <c r="E31" s="115">
        <v>939</v>
      </c>
      <c r="F31" s="114">
        <v>952</v>
      </c>
      <c r="G31" s="114">
        <v>997</v>
      </c>
      <c r="H31" s="114">
        <v>994</v>
      </c>
      <c r="I31" s="140">
        <v>930</v>
      </c>
      <c r="J31" s="115">
        <v>9</v>
      </c>
      <c r="K31" s="116">
        <v>0.967741935483871</v>
      </c>
    </row>
    <row r="32" spans="1:255" ht="14.1" customHeight="1" x14ac:dyDescent="0.2">
      <c r="A32" s="306">
        <v>31</v>
      </c>
      <c r="B32" s="307" t="s">
        <v>251</v>
      </c>
      <c r="C32" s="308"/>
      <c r="D32" s="113">
        <v>0.61043383144263508</v>
      </c>
      <c r="E32" s="115">
        <v>346</v>
      </c>
      <c r="F32" s="114">
        <v>352</v>
      </c>
      <c r="G32" s="114">
        <v>349</v>
      </c>
      <c r="H32" s="114">
        <v>339</v>
      </c>
      <c r="I32" s="140">
        <v>333</v>
      </c>
      <c r="J32" s="115">
        <v>13</v>
      </c>
      <c r="K32" s="116">
        <v>3.9039039039039038</v>
      </c>
    </row>
    <row r="33" spans="1:11" ht="14.1" customHeight="1" x14ac:dyDescent="0.2">
      <c r="A33" s="306">
        <v>32</v>
      </c>
      <c r="B33" s="307" t="s">
        <v>252</v>
      </c>
      <c r="C33" s="308"/>
      <c r="D33" s="113">
        <v>4.0772040013408377</v>
      </c>
      <c r="E33" s="115">
        <v>2311</v>
      </c>
      <c r="F33" s="114">
        <v>2343</v>
      </c>
      <c r="G33" s="114">
        <v>2384</v>
      </c>
      <c r="H33" s="114">
        <v>2316</v>
      </c>
      <c r="I33" s="140">
        <v>2252</v>
      </c>
      <c r="J33" s="115">
        <v>59</v>
      </c>
      <c r="K33" s="116">
        <v>2.6198934280639432</v>
      </c>
    </row>
    <row r="34" spans="1:11" ht="14.1" customHeight="1" x14ac:dyDescent="0.2">
      <c r="A34" s="306">
        <v>33</v>
      </c>
      <c r="B34" s="307" t="s">
        <v>253</v>
      </c>
      <c r="C34" s="308"/>
      <c r="D34" s="113">
        <v>2.247666766641379</v>
      </c>
      <c r="E34" s="115">
        <v>1274</v>
      </c>
      <c r="F34" s="114">
        <v>1275</v>
      </c>
      <c r="G34" s="114">
        <v>1295</v>
      </c>
      <c r="H34" s="114">
        <v>1239</v>
      </c>
      <c r="I34" s="140">
        <v>1235</v>
      </c>
      <c r="J34" s="115">
        <v>39</v>
      </c>
      <c r="K34" s="116">
        <v>3.1578947368421053</v>
      </c>
    </row>
    <row r="35" spans="1:11" ht="14.1" customHeight="1" x14ac:dyDescent="0.2">
      <c r="A35" s="306">
        <v>34</v>
      </c>
      <c r="B35" s="307" t="s">
        <v>254</v>
      </c>
      <c r="C35" s="308"/>
      <c r="D35" s="113">
        <v>2.7010814911522378</v>
      </c>
      <c r="E35" s="115">
        <v>1531</v>
      </c>
      <c r="F35" s="114">
        <v>1550</v>
      </c>
      <c r="G35" s="114">
        <v>1569</v>
      </c>
      <c r="H35" s="114">
        <v>1558</v>
      </c>
      <c r="I35" s="140">
        <v>1567</v>
      </c>
      <c r="J35" s="115">
        <v>-36</v>
      </c>
      <c r="K35" s="116">
        <v>-2.2973835354179961</v>
      </c>
    </row>
    <row r="36" spans="1:11" ht="14.1" customHeight="1" x14ac:dyDescent="0.2">
      <c r="A36" s="306">
        <v>41</v>
      </c>
      <c r="B36" s="307" t="s">
        <v>255</v>
      </c>
      <c r="C36" s="308"/>
      <c r="D36" s="113">
        <v>0.23464653058344065</v>
      </c>
      <c r="E36" s="115">
        <v>133</v>
      </c>
      <c r="F36" s="114">
        <v>140</v>
      </c>
      <c r="G36" s="114">
        <v>138</v>
      </c>
      <c r="H36" s="114">
        <v>136</v>
      </c>
      <c r="I36" s="140">
        <v>137</v>
      </c>
      <c r="J36" s="115">
        <v>-4</v>
      </c>
      <c r="K36" s="116">
        <v>-2.9197080291970803</v>
      </c>
    </row>
    <row r="37" spans="1:11" ht="14.1" customHeight="1" x14ac:dyDescent="0.2">
      <c r="A37" s="306">
        <v>42</v>
      </c>
      <c r="B37" s="307" t="s">
        <v>256</v>
      </c>
      <c r="C37" s="308"/>
      <c r="D37" s="113">
        <v>9.703427956458073E-2</v>
      </c>
      <c r="E37" s="115">
        <v>55</v>
      </c>
      <c r="F37" s="114">
        <v>59</v>
      </c>
      <c r="G37" s="114">
        <v>63</v>
      </c>
      <c r="H37" s="114">
        <v>66</v>
      </c>
      <c r="I37" s="140">
        <v>62</v>
      </c>
      <c r="J37" s="115">
        <v>-7</v>
      </c>
      <c r="K37" s="116">
        <v>-11.290322580645162</v>
      </c>
    </row>
    <row r="38" spans="1:11" ht="14.1" customHeight="1" x14ac:dyDescent="0.2">
      <c r="A38" s="306">
        <v>43</v>
      </c>
      <c r="B38" s="307" t="s">
        <v>257</v>
      </c>
      <c r="C38" s="308"/>
      <c r="D38" s="113">
        <v>0.87154425645277955</v>
      </c>
      <c r="E38" s="115">
        <v>494</v>
      </c>
      <c r="F38" s="114">
        <v>491</v>
      </c>
      <c r="G38" s="114">
        <v>483</v>
      </c>
      <c r="H38" s="114">
        <v>469</v>
      </c>
      <c r="I38" s="140">
        <v>466</v>
      </c>
      <c r="J38" s="115">
        <v>28</v>
      </c>
      <c r="K38" s="116">
        <v>6.0085836909871242</v>
      </c>
    </row>
    <row r="39" spans="1:11" ht="14.1" customHeight="1" x14ac:dyDescent="0.2">
      <c r="A39" s="306">
        <v>51</v>
      </c>
      <c r="B39" s="307" t="s">
        <v>258</v>
      </c>
      <c r="C39" s="308"/>
      <c r="D39" s="113">
        <v>4.7335085831230925</v>
      </c>
      <c r="E39" s="115">
        <v>2683</v>
      </c>
      <c r="F39" s="114">
        <v>2703</v>
      </c>
      <c r="G39" s="114">
        <v>2690</v>
      </c>
      <c r="H39" s="114">
        <v>2597</v>
      </c>
      <c r="I39" s="140">
        <v>2555</v>
      </c>
      <c r="J39" s="115">
        <v>128</v>
      </c>
      <c r="K39" s="116">
        <v>5.0097847358121328</v>
      </c>
    </row>
    <row r="40" spans="1:11" ht="14.1" customHeight="1" x14ac:dyDescent="0.2">
      <c r="A40" s="306" t="s">
        <v>259</v>
      </c>
      <c r="B40" s="307" t="s">
        <v>260</v>
      </c>
      <c r="C40" s="308"/>
      <c r="D40" s="113">
        <v>4.0154549143451952</v>
      </c>
      <c r="E40" s="115">
        <v>2276</v>
      </c>
      <c r="F40" s="114">
        <v>2292</v>
      </c>
      <c r="G40" s="114">
        <v>2271</v>
      </c>
      <c r="H40" s="114">
        <v>2227</v>
      </c>
      <c r="I40" s="140">
        <v>2190</v>
      </c>
      <c r="J40" s="115">
        <v>86</v>
      </c>
      <c r="K40" s="116">
        <v>3.9269406392694064</v>
      </c>
    </row>
    <row r="41" spans="1:11" ht="14.1" customHeight="1" x14ac:dyDescent="0.2">
      <c r="A41" s="306"/>
      <c r="B41" s="307" t="s">
        <v>261</v>
      </c>
      <c r="C41" s="308"/>
      <c r="D41" s="113">
        <v>3.2744658703974876</v>
      </c>
      <c r="E41" s="115">
        <v>1856</v>
      </c>
      <c r="F41" s="114">
        <v>1867</v>
      </c>
      <c r="G41" s="114">
        <v>1852</v>
      </c>
      <c r="H41" s="114">
        <v>1806</v>
      </c>
      <c r="I41" s="140">
        <v>1783</v>
      </c>
      <c r="J41" s="115">
        <v>73</v>
      </c>
      <c r="K41" s="116">
        <v>4.0942232192933261</v>
      </c>
    </row>
    <row r="42" spans="1:11" ht="14.1" customHeight="1" x14ac:dyDescent="0.2">
      <c r="A42" s="306">
        <v>52</v>
      </c>
      <c r="B42" s="307" t="s">
        <v>262</v>
      </c>
      <c r="C42" s="308"/>
      <c r="D42" s="113">
        <v>5.1534023746934601</v>
      </c>
      <c r="E42" s="115">
        <v>2921</v>
      </c>
      <c r="F42" s="114">
        <v>2967</v>
      </c>
      <c r="G42" s="114">
        <v>3032</v>
      </c>
      <c r="H42" s="114">
        <v>2940</v>
      </c>
      <c r="I42" s="140">
        <v>2866</v>
      </c>
      <c r="J42" s="115">
        <v>55</v>
      </c>
      <c r="K42" s="116">
        <v>1.9190509420795534</v>
      </c>
    </row>
    <row r="43" spans="1:11" ht="14.1" customHeight="1" x14ac:dyDescent="0.2">
      <c r="A43" s="306" t="s">
        <v>263</v>
      </c>
      <c r="B43" s="307" t="s">
        <v>264</v>
      </c>
      <c r="C43" s="308"/>
      <c r="D43" s="113">
        <v>4.4776909369982887</v>
      </c>
      <c r="E43" s="115">
        <v>2538</v>
      </c>
      <c r="F43" s="114">
        <v>2585</v>
      </c>
      <c r="G43" s="114">
        <v>2633</v>
      </c>
      <c r="H43" s="114">
        <v>2549</v>
      </c>
      <c r="I43" s="140">
        <v>2480</v>
      </c>
      <c r="J43" s="115">
        <v>58</v>
      </c>
      <c r="K43" s="116">
        <v>2.338709677419355</v>
      </c>
    </row>
    <row r="44" spans="1:11" ht="14.1" customHeight="1" x14ac:dyDescent="0.2">
      <c r="A44" s="306">
        <v>53</v>
      </c>
      <c r="B44" s="307" t="s">
        <v>265</v>
      </c>
      <c r="C44" s="308"/>
      <c r="D44" s="113">
        <v>1.1291261622060302</v>
      </c>
      <c r="E44" s="115">
        <v>640</v>
      </c>
      <c r="F44" s="114">
        <v>649</v>
      </c>
      <c r="G44" s="114">
        <v>707</v>
      </c>
      <c r="H44" s="114">
        <v>758</v>
      </c>
      <c r="I44" s="140">
        <v>743</v>
      </c>
      <c r="J44" s="115">
        <v>-103</v>
      </c>
      <c r="K44" s="116">
        <v>-13.862718707940781</v>
      </c>
    </row>
    <row r="45" spans="1:11" ht="14.1" customHeight="1" x14ac:dyDescent="0.2">
      <c r="A45" s="306" t="s">
        <v>266</v>
      </c>
      <c r="B45" s="307" t="s">
        <v>267</v>
      </c>
      <c r="C45" s="308"/>
      <c r="D45" s="113">
        <v>1.0673770752103879</v>
      </c>
      <c r="E45" s="115">
        <v>605</v>
      </c>
      <c r="F45" s="114">
        <v>613</v>
      </c>
      <c r="G45" s="114">
        <v>672</v>
      </c>
      <c r="H45" s="114">
        <v>726</v>
      </c>
      <c r="I45" s="140">
        <v>711</v>
      </c>
      <c r="J45" s="115">
        <v>-106</v>
      </c>
      <c r="K45" s="116">
        <v>-14.908579465541491</v>
      </c>
    </row>
    <row r="46" spans="1:11" ht="14.1" customHeight="1" x14ac:dyDescent="0.2">
      <c r="A46" s="306">
        <v>54</v>
      </c>
      <c r="B46" s="307" t="s">
        <v>268</v>
      </c>
      <c r="C46" s="308"/>
      <c r="D46" s="113">
        <v>3.747287450821263</v>
      </c>
      <c r="E46" s="115">
        <v>2124</v>
      </c>
      <c r="F46" s="114">
        <v>2142</v>
      </c>
      <c r="G46" s="114">
        <v>2153</v>
      </c>
      <c r="H46" s="114">
        <v>2109</v>
      </c>
      <c r="I46" s="140">
        <v>2052</v>
      </c>
      <c r="J46" s="115">
        <v>72</v>
      </c>
      <c r="K46" s="116">
        <v>3.5087719298245612</v>
      </c>
    </row>
    <row r="47" spans="1:11" ht="14.1" customHeight="1" x14ac:dyDescent="0.2">
      <c r="A47" s="306">
        <v>61</v>
      </c>
      <c r="B47" s="307" t="s">
        <v>269</v>
      </c>
      <c r="C47" s="308"/>
      <c r="D47" s="113">
        <v>2.2194386125862282</v>
      </c>
      <c r="E47" s="115">
        <v>1258</v>
      </c>
      <c r="F47" s="114">
        <v>1284</v>
      </c>
      <c r="G47" s="114">
        <v>1293</v>
      </c>
      <c r="H47" s="114">
        <v>1255</v>
      </c>
      <c r="I47" s="140">
        <v>1279</v>
      </c>
      <c r="J47" s="115">
        <v>-21</v>
      </c>
      <c r="K47" s="116">
        <v>-1.6419077404222049</v>
      </c>
    </row>
    <row r="48" spans="1:11" ht="14.1" customHeight="1" x14ac:dyDescent="0.2">
      <c r="A48" s="306">
        <v>62</v>
      </c>
      <c r="B48" s="307" t="s">
        <v>270</v>
      </c>
      <c r="C48" s="308"/>
      <c r="D48" s="113">
        <v>8.8477620366613152</v>
      </c>
      <c r="E48" s="115">
        <v>5015</v>
      </c>
      <c r="F48" s="114">
        <v>5084</v>
      </c>
      <c r="G48" s="114">
        <v>5127</v>
      </c>
      <c r="H48" s="114">
        <v>5114</v>
      </c>
      <c r="I48" s="140">
        <v>5029</v>
      </c>
      <c r="J48" s="115">
        <v>-14</v>
      </c>
      <c r="K48" s="116">
        <v>-0.27838536488367471</v>
      </c>
    </row>
    <row r="49" spans="1:11" ht="14.1" customHeight="1" x14ac:dyDescent="0.2">
      <c r="A49" s="306">
        <v>63</v>
      </c>
      <c r="B49" s="307" t="s">
        <v>271</v>
      </c>
      <c r="C49" s="308"/>
      <c r="D49" s="113">
        <v>2.1065259963656251</v>
      </c>
      <c r="E49" s="115">
        <v>1194</v>
      </c>
      <c r="F49" s="114">
        <v>1241</v>
      </c>
      <c r="G49" s="114">
        <v>1403</v>
      </c>
      <c r="H49" s="114">
        <v>1309</v>
      </c>
      <c r="I49" s="140">
        <v>1153</v>
      </c>
      <c r="J49" s="115">
        <v>41</v>
      </c>
      <c r="K49" s="116">
        <v>3.5559410234171724</v>
      </c>
    </row>
    <row r="50" spans="1:11" ht="14.1" customHeight="1" x14ac:dyDescent="0.2">
      <c r="A50" s="306" t="s">
        <v>272</v>
      </c>
      <c r="B50" s="307" t="s">
        <v>273</v>
      </c>
      <c r="C50" s="308"/>
      <c r="D50" s="113">
        <v>0.55927030221767438</v>
      </c>
      <c r="E50" s="115">
        <v>317</v>
      </c>
      <c r="F50" s="114">
        <v>324</v>
      </c>
      <c r="G50" s="114">
        <v>420</v>
      </c>
      <c r="H50" s="114">
        <v>332</v>
      </c>
      <c r="I50" s="140">
        <v>313</v>
      </c>
      <c r="J50" s="115">
        <v>4</v>
      </c>
      <c r="K50" s="116">
        <v>1.2779552715654952</v>
      </c>
    </row>
    <row r="51" spans="1:11" ht="14.1" customHeight="1" x14ac:dyDescent="0.2">
      <c r="A51" s="306" t="s">
        <v>274</v>
      </c>
      <c r="B51" s="307" t="s">
        <v>275</v>
      </c>
      <c r="C51" s="308"/>
      <c r="D51" s="113">
        <v>1.316137682821404</v>
      </c>
      <c r="E51" s="115">
        <v>746</v>
      </c>
      <c r="F51" s="114">
        <v>781</v>
      </c>
      <c r="G51" s="114">
        <v>850</v>
      </c>
      <c r="H51" s="114">
        <v>851</v>
      </c>
      <c r="I51" s="140">
        <v>721</v>
      </c>
      <c r="J51" s="115">
        <v>25</v>
      </c>
      <c r="K51" s="116">
        <v>3.467406380027739</v>
      </c>
    </row>
    <row r="52" spans="1:11" ht="14.1" customHeight="1" x14ac:dyDescent="0.2">
      <c r="A52" s="306">
        <v>71</v>
      </c>
      <c r="B52" s="307" t="s">
        <v>276</v>
      </c>
      <c r="C52" s="308"/>
      <c r="D52" s="113">
        <v>9.011838182106878</v>
      </c>
      <c r="E52" s="115">
        <v>5108</v>
      </c>
      <c r="F52" s="114">
        <v>5115</v>
      </c>
      <c r="G52" s="114">
        <v>5108</v>
      </c>
      <c r="H52" s="114">
        <v>4996</v>
      </c>
      <c r="I52" s="140">
        <v>4967</v>
      </c>
      <c r="J52" s="115">
        <v>141</v>
      </c>
      <c r="K52" s="116">
        <v>2.8387356553251459</v>
      </c>
    </row>
    <row r="53" spans="1:11" ht="14.1" customHeight="1" x14ac:dyDescent="0.2">
      <c r="A53" s="306" t="s">
        <v>277</v>
      </c>
      <c r="B53" s="307" t="s">
        <v>278</v>
      </c>
      <c r="C53" s="308"/>
      <c r="D53" s="113">
        <v>2.242373987756038</v>
      </c>
      <c r="E53" s="115">
        <v>1271</v>
      </c>
      <c r="F53" s="114">
        <v>1268</v>
      </c>
      <c r="G53" s="114">
        <v>1255</v>
      </c>
      <c r="H53" s="114">
        <v>1210</v>
      </c>
      <c r="I53" s="140">
        <v>1185</v>
      </c>
      <c r="J53" s="115">
        <v>86</v>
      </c>
      <c r="K53" s="116">
        <v>7.2573839662447259</v>
      </c>
    </row>
    <row r="54" spans="1:11" ht="14.1" customHeight="1" x14ac:dyDescent="0.2">
      <c r="A54" s="306" t="s">
        <v>279</v>
      </c>
      <c r="B54" s="307" t="s">
        <v>280</v>
      </c>
      <c r="C54" s="308"/>
      <c r="D54" s="113">
        <v>5.8132354757326086</v>
      </c>
      <c r="E54" s="115">
        <v>3295</v>
      </c>
      <c r="F54" s="114">
        <v>3312</v>
      </c>
      <c r="G54" s="114">
        <v>3329</v>
      </c>
      <c r="H54" s="114">
        <v>3268</v>
      </c>
      <c r="I54" s="140">
        <v>3274</v>
      </c>
      <c r="J54" s="115">
        <v>21</v>
      </c>
      <c r="K54" s="116">
        <v>0.64141722663408673</v>
      </c>
    </row>
    <row r="55" spans="1:11" ht="14.1" customHeight="1" x14ac:dyDescent="0.2">
      <c r="A55" s="306">
        <v>72</v>
      </c>
      <c r="B55" s="307" t="s">
        <v>281</v>
      </c>
      <c r="C55" s="308"/>
      <c r="D55" s="113">
        <v>3.9413560099504243</v>
      </c>
      <c r="E55" s="115">
        <v>2234</v>
      </c>
      <c r="F55" s="114">
        <v>2260</v>
      </c>
      <c r="G55" s="114">
        <v>2269</v>
      </c>
      <c r="H55" s="114">
        <v>2224</v>
      </c>
      <c r="I55" s="140">
        <v>2260</v>
      </c>
      <c r="J55" s="115">
        <v>-26</v>
      </c>
      <c r="K55" s="116">
        <v>-1.1504424778761062</v>
      </c>
    </row>
    <row r="56" spans="1:11" ht="14.1" customHeight="1" x14ac:dyDescent="0.2">
      <c r="A56" s="306" t="s">
        <v>282</v>
      </c>
      <c r="B56" s="307" t="s">
        <v>283</v>
      </c>
      <c r="C56" s="308"/>
      <c r="D56" s="113">
        <v>1.9900848608881283</v>
      </c>
      <c r="E56" s="115">
        <v>1128</v>
      </c>
      <c r="F56" s="114">
        <v>1150</v>
      </c>
      <c r="G56" s="114">
        <v>1165</v>
      </c>
      <c r="H56" s="114">
        <v>1149</v>
      </c>
      <c r="I56" s="140">
        <v>1173</v>
      </c>
      <c r="J56" s="115">
        <v>-45</v>
      </c>
      <c r="K56" s="116">
        <v>-3.836317135549872</v>
      </c>
    </row>
    <row r="57" spans="1:11" ht="14.1" customHeight="1" x14ac:dyDescent="0.2">
      <c r="A57" s="306" t="s">
        <v>284</v>
      </c>
      <c r="B57" s="307" t="s">
        <v>285</v>
      </c>
      <c r="C57" s="308"/>
      <c r="D57" s="113">
        <v>0.97034279564580728</v>
      </c>
      <c r="E57" s="115">
        <v>550</v>
      </c>
      <c r="F57" s="114">
        <v>557</v>
      </c>
      <c r="G57" s="114">
        <v>550</v>
      </c>
      <c r="H57" s="114">
        <v>546</v>
      </c>
      <c r="I57" s="140">
        <v>547</v>
      </c>
      <c r="J57" s="115">
        <v>3</v>
      </c>
      <c r="K57" s="116">
        <v>0.54844606946983543</v>
      </c>
    </row>
    <row r="58" spans="1:11" ht="14.1" customHeight="1" x14ac:dyDescent="0.2">
      <c r="A58" s="306">
        <v>73</v>
      </c>
      <c r="B58" s="307" t="s">
        <v>286</v>
      </c>
      <c r="C58" s="308"/>
      <c r="D58" s="113">
        <v>3.674952806054939</v>
      </c>
      <c r="E58" s="115">
        <v>2083</v>
      </c>
      <c r="F58" s="114">
        <v>2070</v>
      </c>
      <c r="G58" s="114">
        <v>2062</v>
      </c>
      <c r="H58" s="114">
        <v>2037</v>
      </c>
      <c r="I58" s="140">
        <v>2032</v>
      </c>
      <c r="J58" s="115">
        <v>51</v>
      </c>
      <c r="K58" s="116">
        <v>2.5098425196850394</v>
      </c>
    </row>
    <row r="59" spans="1:11" ht="14.1" customHeight="1" x14ac:dyDescent="0.2">
      <c r="A59" s="306" t="s">
        <v>287</v>
      </c>
      <c r="B59" s="307" t="s">
        <v>288</v>
      </c>
      <c r="C59" s="308"/>
      <c r="D59" s="113">
        <v>3.3097510629664262</v>
      </c>
      <c r="E59" s="115">
        <v>1876</v>
      </c>
      <c r="F59" s="114">
        <v>1863</v>
      </c>
      <c r="G59" s="114">
        <v>1862</v>
      </c>
      <c r="H59" s="114">
        <v>1835</v>
      </c>
      <c r="I59" s="140">
        <v>1833</v>
      </c>
      <c r="J59" s="115">
        <v>43</v>
      </c>
      <c r="K59" s="116">
        <v>2.3458810692853245</v>
      </c>
    </row>
    <row r="60" spans="1:11" ht="14.1" customHeight="1" x14ac:dyDescent="0.2">
      <c r="A60" s="306">
        <v>81</v>
      </c>
      <c r="B60" s="307" t="s">
        <v>289</v>
      </c>
      <c r="C60" s="308"/>
      <c r="D60" s="113">
        <v>8.5548949383391264</v>
      </c>
      <c r="E60" s="115">
        <v>4849</v>
      </c>
      <c r="F60" s="114">
        <v>4844</v>
      </c>
      <c r="G60" s="114">
        <v>4867</v>
      </c>
      <c r="H60" s="114">
        <v>4770</v>
      </c>
      <c r="I60" s="140">
        <v>4777</v>
      </c>
      <c r="J60" s="115">
        <v>72</v>
      </c>
      <c r="K60" s="116">
        <v>1.5072221059242201</v>
      </c>
    </row>
    <row r="61" spans="1:11" ht="14.1" customHeight="1" x14ac:dyDescent="0.2">
      <c r="A61" s="306" t="s">
        <v>290</v>
      </c>
      <c r="B61" s="307" t="s">
        <v>291</v>
      </c>
      <c r="C61" s="308"/>
      <c r="D61" s="113">
        <v>2.3799862387748982</v>
      </c>
      <c r="E61" s="115">
        <v>1349</v>
      </c>
      <c r="F61" s="114">
        <v>1347</v>
      </c>
      <c r="G61" s="114">
        <v>1362</v>
      </c>
      <c r="H61" s="114">
        <v>1329</v>
      </c>
      <c r="I61" s="140">
        <v>1336</v>
      </c>
      <c r="J61" s="115">
        <v>13</v>
      </c>
      <c r="K61" s="116">
        <v>0.97305389221556882</v>
      </c>
    </row>
    <row r="62" spans="1:11" ht="14.1" customHeight="1" x14ac:dyDescent="0.2">
      <c r="A62" s="306" t="s">
        <v>292</v>
      </c>
      <c r="B62" s="307" t="s">
        <v>293</v>
      </c>
      <c r="C62" s="308"/>
      <c r="D62" s="113">
        <v>4.0154549143451952</v>
      </c>
      <c r="E62" s="115">
        <v>2276</v>
      </c>
      <c r="F62" s="114">
        <v>2285</v>
      </c>
      <c r="G62" s="114">
        <v>2300</v>
      </c>
      <c r="H62" s="114">
        <v>2251</v>
      </c>
      <c r="I62" s="140">
        <v>2257</v>
      </c>
      <c r="J62" s="115">
        <v>19</v>
      </c>
      <c r="K62" s="116">
        <v>0.84182543198936644</v>
      </c>
    </row>
    <row r="63" spans="1:11" ht="14.1" customHeight="1" x14ac:dyDescent="0.2">
      <c r="A63" s="306"/>
      <c r="B63" s="307" t="s">
        <v>294</v>
      </c>
      <c r="C63" s="308"/>
      <c r="D63" s="113">
        <v>3.4544203524990738</v>
      </c>
      <c r="E63" s="115">
        <v>1958</v>
      </c>
      <c r="F63" s="114">
        <v>1976</v>
      </c>
      <c r="G63" s="114">
        <v>1987</v>
      </c>
      <c r="H63" s="114">
        <v>1957</v>
      </c>
      <c r="I63" s="140">
        <v>1966</v>
      </c>
      <c r="J63" s="115">
        <v>-8</v>
      </c>
      <c r="K63" s="116">
        <v>-0.40691759918616482</v>
      </c>
    </row>
    <row r="64" spans="1:11" ht="14.1" customHeight="1" x14ac:dyDescent="0.2">
      <c r="A64" s="306" t="s">
        <v>295</v>
      </c>
      <c r="B64" s="307" t="s">
        <v>296</v>
      </c>
      <c r="C64" s="308"/>
      <c r="D64" s="113">
        <v>0.53633492704786434</v>
      </c>
      <c r="E64" s="115">
        <v>304</v>
      </c>
      <c r="F64" s="114">
        <v>302</v>
      </c>
      <c r="G64" s="114">
        <v>297</v>
      </c>
      <c r="H64" s="114">
        <v>290</v>
      </c>
      <c r="I64" s="140">
        <v>287</v>
      </c>
      <c r="J64" s="115">
        <v>17</v>
      </c>
      <c r="K64" s="116">
        <v>5.9233449477351918</v>
      </c>
    </row>
    <row r="65" spans="1:11" ht="14.1" customHeight="1" x14ac:dyDescent="0.2">
      <c r="A65" s="306" t="s">
        <v>297</v>
      </c>
      <c r="B65" s="307" t="s">
        <v>298</v>
      </c>
      <c r="C65" s="308"/>
      <c r="D65" s="113">
        <v>0.85566591979675732</v>
      </c>
      <c r="E65" s="115">
        <v>485</v>
      </c>
      <c r="F65" s="114">
        <v>477</v>
      </c>
      <c r="G65" s="114">
        <v>469</v>
      </c>
      <c r="H65" s="114">
        <v>468</v>
      </c>
      <c r="I65" s="140">
        <v>470</v>
      </c>
      <c r="J65" s="115">
        <v>15</v>
      </c>
      <c r="K65" s="116">
        <v>3.1914893617021276</v>
      </c>
    </row>
    <row r="66" spans="1:11" ht="14.1" customHeight="1" x14ac:dyDescent="0.2">
      <c r="A66" s="306">
        <v>82</v>
      </c>
      <c r="B66" s="307" t="s">
        <v>299</v>
      </c>
      <c r="C66" s="308"/>
      <c r="D66" s="113">
        <v>3.7719870856195197</v>
      </c>
      <c r="E66" s="115">
        <v>2138</v>
      </c>
      <c r="F66" s="114">
        <v>2139</v>
      </c>
      <c r="G66" s="114">
        <v>2121</v>
      </c>
      <c r="H66" s="114">
        <v>2061</v>
      </c>
      <c r="I66" s="140">
        <v>2071</v>
      </c>
      <c r="J66" s="115">
        <v>67</v>
      </c>
      <c r="K66" s="116">
        <v>3.2351521004345725</v>
      </c>
    </row>
    <row r="67" spans="1:11" ht="14.1" customHeight="1" x14ac:dyDescent="0.2">
      <c r="A67" s="306" t="s">
        <v>300</v>
      </c>
      <c r="B67" s="307" t="s">
        <v>301</v>
      </c>
      <c r="C67" s="308"/>
      <c r="D67" s="113">
        <v>2.5070129320230765</v>
      </c>
      <c r="E67" s="115">
        <v>1421</v>
      </c>
      <c r="F67" s="114">
        <v>1411</v>
      </c>
      <c r="G67" s="114">
        <v>1387</v>
      </c>
      <c r="H67" s="114">
        <v>1360</v>
      </c>
      <c r="I67" s="140">
        <v>1361</v>
      </c>
      <c r="J67" s="115">
        <v>60</v>
      </c>
      <c r="K67" s="116">
        <v>4.4085231447465096</v>
      </c>
    </row>
    <row r="68" spans="1:11" ht="14.1" customHeight="1" x14ac:dyDescent="0.2">
      <c r="A68" s="306" t="s">
        <v>302</v>
      </c>
      <c r="B68" s="307" t="s">
        <v>303</v>
      </c>
      <c r="C68" s="308"/>
      <c r="D68" s="113">
        <v>0.68453273583740581</v>
      </c>
      <c r="E68" s="115">
        <v>388</v>
      </c>
      <c r="F68" s="114">
        <v>395</v>
      </c>
      <c r="G68" s="114">
        <v>397</v>
      </c>
      <c r="H68" s="114">
        <v>371</v>
      </c>
      <c r="I68" s="140">
        <v>374</v>
      </c>
      <c r="J68" s="115">
        <v>14</v>
      </c>
      <c r="K68" s="116">
        <v>3.7433155080213902</v>
      </c>
    </row>
    <row r="69" spans="1:11" ht="14.1" customHeight="1" x14ac:dyDescent="0.2">
      <c r="A69" s="306">
        <v>83</v>
      </c>
      <c r="B69" s="307" t="s">
        <v>304</v>
      </c>
      <c r="C69" s="308"/>
      <c r="D69" s="113">
        <v>9.1794428468093372</v>
      </c>
      <c r="E69" s="115">
        <v>5203</v>
      </c>
      <c r="F69" s="114">
        <v>5153</v>
      </c>
      <c r="G69" s="114">
        <v>5127</v>
      </c>
      <c r="H69" s="114">
        <v>4977</v>
      </c>
      <c r="I69" s="140">
        <v>4945</v>
      </c>
      <c r="J69" s="115">
        <v>258</v>
      </c>
      <c r="K69" s="116">
        <v>5.2173913043478262</v>
      </c>
    </row>
    <row r="70" spans="1:11" ht="14.1" customHeight="1" x14ac:dyDescent="0.2">
      <c r="A70" s="306" t="s">
        <v>305</v>
      </c>
      <c r="B70" s="307" t="s">
        <v>306</v>
      </c>
      <c r="C70" s="308"/>
      <c r="D70" s="113">
        <v>7.8668336832448267</v>
      </c>
      <c r="E70" s="115">
        <v>4459</v>
      </c>
      <c r="F70" s="114">
        <v>4411</v>
      </c>
      <c r="G70" s="114">
        <v>4389</v>
      </c>
      <c r="H70" s="114">
        <v>4257</v>
      </c>
      <c r="I70" s="140">
        <v>4216</v>
      </c>
      <c r="J70" s="115">
        <v>243</v>
      </c>
      <c r="K70" s="116">
        <v>5.7637571157495255</v>
      </c>
    </row>
    <row r="71" spans="1:11" ht="14.1" customHeight="1" x14ac:dyDescent="0.2">
      <c r="A71" s="306"/>
      <c r="B71" s="307" t="s">
        <v>307</v>
      </c>
      <c r="C71" s="308"/>
      <c r="D71" s="113">
        <v>5.4815546655845875</v>
      </c>
      <c r="E71" s="115">
        <v>3107</v>
      </c>
      <c r="F71" s="114">
        <v>3065</v>
      </c>
      <c r="G71" s="114">
        <v>3064</v>
      </c>
      <c r="H71" s="114">
        <v>2968</v>
      </c>
      <c r="I71" s="140">
        <v>2945</v>
      </c>
      <c r="J71" s="115">
        <v>162</v>
      </c>
      <c r="K71" s="116">
        <v>5.5008488964346354</v>
      </c>
    </row>
    <row r="72" spans="1:11" ht="14.1" customHeight="1" x14ac:dyDescent="0.2">
      <c r="A72" s="306">
        <v>84</v>
      </c>
      <c r="B72" s="307" t="s">
        <v>308</v>
      </c>
      <c r="C72" s="308"/>
      <c r="D72" s="113">
        <v>1.2702669324817841</v>
      </c>
      <c r="E72" s="115">
        <v>720</v>
      </c>
      <c r="F72" s="114">
        <v>703</v>
      </c>
      <c r="G72" s="114">
        <v>694</v>
      </c>
      <c r="H72" s="114">
        <v>711</v>
      </c>
      <c r="I72" s="140">
        <v>698</v>
      </c>
      <c r="J72" s="115">
        <v>22</v>
      </c>
      <c r="K72" s="116">
        <v>3.151862464183381</v>
      </c>
    </row>
    <row r="73" spans="1:11" ht="14.1" customHeight="1" x14ac:dyDescent="0.2">
      <c r="A73" s="306" t="s">
        <v>309</v>
      </c>
      <c r="B73" s="307" t="s">
        <v>310</v>
      </c>
      <c r="C73" s="308"/>
      <c r="D73" s="113">
        <v>0.56456308110301512</v>
      </c>
      <c r="E73" s="115">
        <v>320</v>
      </c>
      <c r="F73" s="114">
        <v>293</v>
      </c>
      <c r="G73" s="114">
        <v>292</v>
      </c>
      <c r="H73" s="114">
        <v>312</v>
      </c>
      <c r="I73" s="140">
        <v>322</v>
      </c>
      <c r="J73" s="115">
        <v>-2</v>
      </c>
      <c r="K73" s="116">
        <v>-0.6211180124223602</v>
      </c>
    </row>
    <row r="74" spans="1:11" ht="14.1" customHeight="1" x14ac:dyDescent="0.2">
      <c r="A74" s="306" t="s">
        <v>311</v>
      </c>
      <c r="B74" s="307" t="s">
        <v>312</v>
      </c>
      <c r="C74" s="308"/>
      <c r="D74" s="113">
        <v>0.19230429950071454</v>
      </c>
      <c r="E74" s="115">
        <v>109</v>
      </c>
      <c r="F74" s="114">
        <v>110</v>
      </c>
      <c r="G74" s="114">
        <v>107</v>
      </c>
      <c r="H74" s="114">
        <v>103</v>
      </c>
      <c r="I74" s="140">
        <v>103</v>
      </c>
      <c r="J74" s="115">
        <v>6</v>
      </c>
      <c r="K74" s="116">
        <v>5.825242718446602</v>
      </c>
    </row>
    <row r="75" spans="1:11" ht="14.1" customHeight="1" x14ac:dyDescent="0.2">
      <c r="A75" s="306" t="s">
        <v>313</v>
      </c>
      <c r="B75" s="307" t="s">
        <v>314</v>
      </c>
      <c r="C75" s="308"/>
      <c r="D75" s="113">
        <v>7.057038513787689E-2</v>
      </c>
      <c r="E75" s="115">
        <v>40</v>
      </c>
      <c r="F75" s="114">
        <v>44</v>
      </c>
      <c r="G75" s="114">
        <v>45</v>
      </c>
      <c r="H75" s="114">
        <v>43</v>
      </c>
      <c r="I75" s="140">
        <v>43</v>
      </c>
      <c r="J75" s="115">
        <v>-3</v>
      </c>
      <c r="K75" s="116">
        <v>-6.9767441860465116</v>
      </c>
    </row>
    <row r="76" spans="1:11" ht="14.1" customHeight="1" x14ac:dyDescent="0.2">
      <c r="A76" s="306">
        <v>91</v>
      </c>
      <c r="B76" s="307" t="s">
        <v>315</v>
      </c>
      <c r="C76" s="308"/>
      <c r="D76" s="113">
        <v>1.0144492863569803</v>
      </c>
      <c r="E76" s="115">
        <v>575</v>
      </c>
      <c r="F76" s="114">
        <v>571</v>
      </c>
      <c r="G76" s="114">
        <v>562</v>
      </c>
      <c r="H76" s="114">
        <v>531</v>
      </c>
      <c r="I76" s="140">
        <v>511</v>
      </c>
      <c r="J76" s="115">
        <v>64</v>
      </c>
      <c r="K76" s="116">
        <v>12.524461839530332</v>
      </c>
    </row>
    <row r="77" spans="1:11" ht="14.1" customHeight="1" x14ac:dyDescent="0.2">
      <c r="A77" s="306">
        <v>92</v>
      </c>
      <c r="B77" s="307" t="s">
        <v>316</v>
      </c>
      <c r="C77" s="308"/>
      <c r="D77" s="113">
        <v>0.61572661032797582</v>
      </c>
      <c r="E77" s="115">
        <v>349</v>
      </c>
      <c r="F77" s="114">
        <v>345</v>
      </c>
      <c r="G77" s="114">
        <v>353</v>
      </c>
      <c r="H77" s="114">
        <v>351</v>
      </c>
      <c r="I77" s="140">
        <v>358</v>
      </c>
      <c r="J77" s="115">
        <v>-9</v>
      </c>
      <c r="K77" s="116">
        <v>-2.5139664804469275</v>
      </c>
    </row>
    <row r="78" spans="1:11" ht="14.1" customHeight="1" x14ac:dyDescent="0.2">
      <c r="A78" s="306">
        <v>93</v>
      </c>
      <c r="B78" s="307" t="s">
        <v>317</v>
      </c>
      <c r="C78" s="308"/>
      <c r="D78" s="113">
        <v>0.14114077027575378</v>
      </c>
      <c r="E78" s="115">
        <v>80</v>
      </c>
      <c r="F78" s="114">
        <v>80</v>
      </c>
      <c r="G78" s="114">
        <v>84</v>
      </c>
      <c r="H78" s="114">
        <v>83</v>
      </c>
      <c r="I78" s="140">
        <v>84</v>
      </c>
      <c r="J78" s="115">
        <v>-4</v>
      </c>
      <c r="K78" s="116">
        <v>-4.7619047619047619</v>
      </c>
    </row>
    <row r="79" spans="1:11" ht="14.1" customHeight="1" x14ac:dyDescent="0.2">
      <c r="A79" s="306">
        <v>94</v>
      </c>
      <c r="B79" s="307" t="s">
        <v>318</v>
      </c>
      <c r="C79" s="308"/>
      <c r="D79" s="113">
        <v>0.10056279882147456</v>
      </c>
      <c r="E79" s="115">
        <v>57</v>
      </c>
      <c r="F79" s="114">
        <v>61</v>
      </c>
      <c r="G79" s="114">
        <v>65</v>
      </c>
      <c r="H79" s="114" t="s">
        <v>513</v>
      </c>
      <c r="I79" s="140" t="s">
        <v>513</v>
      </c>
      <c r="J79" s="115" t="s">
        <v>513</v>
      </c>
      <c r="K79" s="116" t="s">
        <v>513</v>
      </c>
    </row>
    <row r="80" spans="1:11" ht="14.1" customHeight="1" x14ac:dyDescent="0.2">
      <c r="A80" s="306" t="s">
        <v>319</v>
      </c>
      <c r="B80" s="307" t="s">
        <v>320</v>
      </c>
      <c r="C80" s="308"/>
      <c r="D80" s="113">
        <v>7.0570385137876893E-3</v>
      </c>
      <c r="E80" s="115">
        <v>4</v>
      </c>
      <c r="F80" s="114">
        <v>3</v>
      </c>
      <c r="G80" s="114">
        <v>3</v>
      </c>
      <c r="H80" s="114" t="s">
        <v>513</v>
      </c>
      <c r="I80" s="140" t="s">
        <v>513</v>
      </c>
      <c r="J80" s="115" t="s">
        <v>513</v>
      </c>
      <c r="K80" s="116" t="s">
        <v>513</v>
      </c>
    </row>
    <row r="81" spans="1:11" ht="14.1" customHeight="1" x14ac:dyDescent="0.2">
      <c r="A81" s="310" t="s">
        <v>321</v>
      </c>
      <c r="B81" s="311" t="s">
        <v>224</v>
      </c>
      <c r="C81" s="312"/>
      <c r="D81" s="125">
        <v>0.6545403221538082</v>
      </c>
      <c r="E81" s="143">
        <v>371</v>
      </c>
      <c r="F81" s="144">
        <v>369</v>
      </c>
      <c r="G81" s="144">
        <v>373</v>
      </c>
      <c r="H81" s="144">
        <v>368</v>
      </c>
      <c r="I81" s="145">
        <v>368</v>
      </c>
      <c r="J81" s="143">
        <v>3</v>
      </c>
      <c r="K81" s="146">
        <v>0.81521739130434778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17484</v>
      </c>
      <c r="E12" s="114">
        <v>18144</v>
      </c>
      <c r="F12" s="114">
        <v>18547</v>
      </c>
      <c r="G12" s="114">
        <v>18472</v>
      </c>
      <c r="H12" s="140">
        <v>17973</v>
      </c>
      <c r="I12" s="115">
        <v>-489</v>
      </c>
      <c r="J12" s="116">
        <v>-2.7207477883491906</v>
      </c>
      <c r="K12"/>
      <c r="L12"/>
      <c r="M12"/>
      <c r="N12"/>
      <c r="O12"/>
      <c r="P12"/>
    </row>
    <row r="13" spans="1:16" s="110" customFormat="1" ht="14.45" customHeight="1" x14ac:dyDescent="0.2">
      <c r="A13" s="120" t="s">
        <v>105</v>
      </c>
      <c r="B13" s="119" t="s">
        <v>106</v>
      </c>
      <c r="C13" s="113">
        <v>41.455044612216881</v>
      </c>
      <c r="D13" s="115">
        <v>7248</v>
      </c>
      <c r="E13" s="114">
        <v>7547</v>
      </c>
      <c r="F13" s="114">
        <v>7663</v>
      </c>
      <c r="G13" s="114">
        <v>7650</v>
      </c>
      <c r="H13" s="140">
        <v>7405</v>
      </c>
      <c r="I13" s="115">
        <v>-157</v>
      </c>
      <c r="J13" s="116">
        <v>-2.1201890614449694</v>
      </c>
      <c r="K13"/>
      <c r="L13"/>
      <c r="M13"/>
      <c r="N13"/>
      <c r="O13"/>
      <c r="P13"/>
    </row>
    <row r="14" spans="1:16" s="110" customFormat="1" ht="14.45" customHeight="1" x14ac:dyDescent="0.2">
      <c r="A14" s="120"/>
      <c r="B14" s="119" t="s">
        <v>107</v>
      </c>
      <c r="C14" s="113">
        <v>58.544955387783119</v>
      </c>
      <c r="D14" s="115">
        <v>10236</v>
      </c>
      <c r="E14" s="114">
        <v>10597</v>
      </c>
      <c r="F14" s="114">
        <v>10884</v>
      </c>
      <c r="G14" s="114">
        <v>10822</v>
      </c>
      <c r="H14" s="140">
        <v>10568</v>
      </c>
      <c r="I14" s="115">
        <v>-332</v>
      </c>
      <c r="J14" s="116">
        <v>-3.1415594246782739</v>
      </c>
      <c r="K14"/>
      <c r="L14"/>
      <c r="M14"/>
      <c r="N14"/>
      <c r="O14"/>
      <c r="P14"/>
    </row>
    <row r="15" spans="1:16" s="110" customFormat="1" ht="14.45" customHeight="1" x14ac:dyDescent="0.2">
      <c r="A15" s="118" t="s">
        <v>105</v>
      </c>
      <c r="B15" s="121" t="s">
        <v>108</v>
      </c>
      <c r="C15" s="113">
        <v>18.657057881491649</v>
      </c>
      <c r="D15" s="115">
        <v>3262</v>
      </c>
      <c r="E15" s="114">
        <v>3376</v>
      </c>
      <c r="F15" s="114">
        <v>3537</v>
      </c>
      <c r="G15" s="114">
        <v>3534</v>
      </c>
      <c r="H15" s="140">
        <v>3323</v>
      </c>
      <c r="I15" s="115">
        <v>-61</v>
      </c>
      <c r="J15" s="116">
        <v>-1.8356906409870599</v>
      </c>
      <c r="K15"/>
      <c r="L15"/>
      <c r="M15"/>
      <c r="N15"/>
      <c r="O15"/>
      <c r="P15"/>
    </row>
    <row r="16" spans="1:16" s="110" customFormat="1" ht="14.45" customHeight="1" x14ac:dyDescent="0.2">
      <c r="A16" s="118"/>
      <c r="B16" s="121" t="s">
        <v>109</v>
      </c>
      <c r="C16" s="113">
        <v>46.545412948981927</v>
      </c>
      <c r="D16" s="115">
        <v>8138</v>
      </c>
      <c r="E16" s="114">
        <v>8581</v>
      </c>
      <c r="F16" s="114">
        <v>8750</v>
      </c>
      <c r="G16" s="114">
        <v>8758</v>
      </c>
      <c r="H16" s="140">
        <v>8609</v>
      </c>
      <c r="I16" s="115">
        <v>-471</v>
      </c>
      <c r="J16" s="116">
        <v>-5.4710187013590428</v>
      </c>
      <c r="K16"/>
      <c r="L16"/>
      <c r="M16"/>
      <c r="N16"/>
      <c r="O16"/>
      <c r="P16"/>
    </row>
    <row r="17" spans="1:16" s="110" customFormat="1" ht="14.45" customHeight="1" x14ac:dyDescent="0.2">
      <c r="A17" s="118"/>
      <c r="B17" s="121" t="s">
        <v>110</v>
      </c>
      <c r="C17" s="113">
        <v>19.12605811027225</v>
      </c>
      <c r="D17" s="115">
        <v>3344</v>
      </c>
      <c r="E17" s="114">
        <v>3394</v>
      </c>
      <c r="F17" s="114">
        <v>3425</v>
      </c>
      <c r="G17" s="114">
        <v>3391</v>
      </c>
      <c r="H17" s="140">
        <v>3315</v>
      </c>
      <c r="I17" s="115">
        <v>29</v>
      </c>
      <c r="J17" s="116">
        <v>0.87481146304675717</v>
      </c>
      <c r="K17"/>
      <c r="L17"/>
      <c r="M17"/>
      <c r="N17"/>
      <c r="O17"/>
      <c r="P17"/>
    </row>
    <row r="18" spans="1:16" s="110" customFormat="1" ht="14.45" customHeight="1" x14ac:dyDescent="0.2">
      <c r="A18" s="120"/>
      <c r="B18" s="121" t="s">
        <v>111</v>
      </c>
      <c r="C18" s="113">
        <v>15.671471059254175</v>
      </c>
      <c r="D18" s="115">
        <v>2740</v>
      </c>
      <c r="E18" s="114">
        <v>2793</v>
      </c>
      <c r="F18" s="114">
        <v>2835</v>
      </c>
      <c r="G18" s="114">
        <v>2789</v>
      </c>
      <c r="H18" s="140">
        <v>2726</v>
      </c>
      <c r="I18" s="115">
        <v>14</v>
      </c>
      <c r="J18" s="116">
        <v>0.51357300073367573</v>
      </c>
      <c r="K18"/>
      <c r="L18"/>
      <c r="M18"/>
      <c r="N18"/>
      <c r="O18"/>
      <c r="P18"/>
    </row>
    <row r="19" spans="1:16" s="110" customFormat="1" ht="14.45" customHeight="1" x14ac:dyDescent="0.2">
      <c r="A19" s="120"/>
      <c r="B19" s="121" t="s">
        <v>112</v>
      </c>
      <c r="C19" s="113">
        <v>1.5156714710592543</v>
      </c>
      <c r="D19" s="115">
        <v>265</v>
      </c>
      <c r="E19" s="114">
        <v>241</v>
      </c>
      <c r="F19" s="114">
        <v>280</v>
      </c>
      <c r="G19" s="114">
        <v>244</v>
      </c>
      <c r="H19" s="140">
        <v>246</v>
      </c>
      <c r="I19" s="115">
        <v>19</v>
      </c>
      <c r="J19" s="116">
        <v>7.7235772357723578</v>
      </c>
      <c r="K19"/>
      <c r="L19"/>
      <c r="M19"/>
      <c r="N19"/>
      <c r="O19"/>
      <c r="P19"/>
    </row>
    <row r="20" spans="1:16" s="110" customFormat="1" ht="14.45" customHeight="1" x14ac:dyDescent="0.2">
      <c r="A20" s="120" t="s">
        <v>113</v>
      </c>
      <c r="B20" s="119" t="s">
        <v>116</v>
      </c>
      <c r="C20" s="113">
        <v>95.086936627773966</v>
      </c>
      <c r="D20" s="115">
        <v>16625</v>
      </c>
      <c r="E20" s="114">
        <v>17264</v>
      </c>
      <c r="F20" s="114">
        <v>17652</v>
      </c>
      <c r="G20" s="114">
        <v>17580</v>
      </c>
      <c r="H20" s="140">
        <v>17069</v>
      </c>
      <c r="I20" s="115">
        <v>-444</v>
      </c>
      <c r="J20" s="116">
        <v>-2.6012068662487549</v>
      </c>
      <c r="K20"/>
      <c r="L20"/>
      <c r="M20"/>
      <c r="N20"/>
      <c r="O20"/>
      <c r="P20"/>
    </row>
    <row r="21" spans="1:16" s="110" customFormat="1" ht="14.45" customHeight="1" x14ac:dyDescent="0.2">
      <c r="A21" s="123"/>
      <c r="B21" s="124" t="s">
        <v>117</v>
      </c>
      <c r="C21" s="125">
        <v>4.8101121024937088</v>
      </c>
      <c r="D21" s="143">
        <v>841</v>
      </c>
      <c r="E21" s="144">
        <v>859</v>
      </c>
      <c r="F21" s="144">
        <v>874</v>
      </c>
      <c r="G21" s="144">
        <v>870</v>
      </c>
      <c r="H21" s="145">
        <v>882</v>
      </c>
      <c r="I21" s="143">
        <v>-41</v>
      </c>
      <c r="J21" s="146">
        <v>-4.6485260770975056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18683</v>
      </c>
      <c r="E56" s="114">
        <v>19325</v>
      </c>
      <c r="F56" s="114">
        <v>19589</v>
      </c>
      <c r="G56" s="114">
        <v>19686</v>
      </c>
      <c r="H56" s="140">
        <v>19144</v>
      </c>
      <c r="I56" s="115">
        <v>-461</v>
      </c>
      <c r="J56" s="116">
        <v>-2.4080651901379024</v>
      </c>
      <c r="K56"/>
      <c r="L56"/>
      <c r="M56"/>
      <c r="N56"/>
      <c r="O56"/>
      <c r="P56"/>
    </row>
    <row r="57" spans="1:16" s="110" customFormat="1" ht="14.45" customHeight="1" x14ac:dyDescent="0.2">
      <c r="A57" s="120" t="s">
        <v>105</v>
      </c>
      <c r="B57" s="119" t="s">
        <v>106</v>
      </c>
      <c r="C57" s="113">
        <v>41.572552587914146</v>
      </c>
      <c r="D57" s="115">
        <v>7767</v>
      </c>
      <c r="E57" s="114">
        <v>8002</v>
      </c>
      <c r="F57" s="114">
        <v>8065</v>
      </c>
      <c r="G57" s="114">
        <v>8117</v>
      </c>
      <c r="H57" s="140">
        <v>7880</v>
      </c>
      <c r="I57" s="115">
        <v>-113</v>
      </c>
      <c r="J57" s="116">
        <v>-1.4340101522842639</v>
      </c>
    </row>
    <row r="58" spans="1:16" s="110" customFormat="1" ht="14.45" customHeight="1" x14ac:dyDescent="0.2">
      <c r="A58" s="120"/>
      <c r="B58" s="119" t="s">
        <v>107</v>
      </c>
      <c r="C58" s="113">
        <v>58.427447412085854</v>
      </c>
      <c r="D58" s="115">
        <v>10916</v>
      </c>
      <c r="E58" s="114">
        <v>11323</v>
      </c>
      <c r="F58" s="114">
        <v>11524</v>
      </c>
      <c r="G58" s="114">
        <v>11569</v>
      </c>
      <c r="H58" s="140">
        <v>11264</v>
      </c>
      <c r="I58" s="115">
        <v>-348</v>
      </c>
      <c r="J58" s="116">
        <v>-3.0894886363636362</v>
      </c>
    </row>
    <row r="59" spans="1:16" s="110" customFormat="1" ht="14.45" customHeight="1" x14ac:dyDescent="0.2">
      <c r="A59" s="118" t="s">
        <v>105</v>
      </c>
      <c r="B59" s="121" t="s">
        <v>108</v>
      </c>
      <c r="C59" s="113">
        <v>17.449017823689985</v>
      </c>
      <c r="D59" s="115">
        <v>3260</v>
      </c>
      <c r="E59" s="114">
        <v>3380</v>
      </c>
      <c r="F59" s="114">
        <v>3470</v>
      </c>
      <c r="G59" s="114">
        <v>3529</v>
      </c>
      <c r="H59" s="140">
        <v>3292</v>
      </c>
      <c r="I59" s="115">
        <v>-32</v>
      </c>
      <c r="J59" s="116">
        <v>-0.97205346294046169</v>
      </c>
    </row>
    <row r="60" spans="1:16" s="110" customFormat="1" ht="14.45" customHeight="1" x14ac:dyDescent="0.2">
      <c r="A60" s="118"/>
      <c r="B60" s="121" t="s">
        <v>109</v>
      </c>
      <c r="C60" s="113">
        <v>45.966921800567363</v>
      </c>
      <c r="D60" s="115">
        <v>8588</v>
      </c>
      <c r="E60" s="114">
        <v>9015</v>
      </c>
      <c r="F60" s="114">
        <v>9097</v>
      </c>
      <c r="G60" s="114">
        <v>9202</v>
      </c>
      <c r="H60" s="140">
        <v>9049</v>
      </c>
      <c r="I60" s="115">
        <v>-461</v>
      </c>
      <c r="J60" s="116">
        <v>-5.0944855785169629</v>
      </c>
    </row>
    <row r="61" spans="1:16" s="110" customFormat="1" ht="14.45" customHeight="1" x14ac:dyDescent="0.2">
      <c r="A61" s="118"/>
      <c r="B61" s="121" t="s">
        <v>110</v>
      </c>
      <c r="C61" s="113">
        <v>19.868329497404059</v>
      </c>
      <c r="D61" s="115">
        <v>3712</v>
      </c>
      <c r="E61" s="114">
        <v>3774</v>
      </c>
      <c r="F61" s="114">
        <v>3833</v>
      </c>
      <c r="G61" s="114">
        <v>3824</v>
      </c>
      <c r="H61" s="140">
        <v>3743</v>
      </c>
      <c r="I61" s="115">
        <v>-31</v>
      </c>
      <c r="J61" s="116">
        <v>-0.82821266363879242</v>
      </c>
    </row>
    <row r="62" spans="1:16" s="110" customFormat="1" ht="14.45" customHeight="1" x14ac:dyDescent="0.2">
      <c r="A62" s="120"/>
      <c r="B62" s="121" t="s">
        <v>111</v>
      </c>
      <c r="C62" s="113">
        <v>16.715730878338597</v>
      </c>
      <c r="D62" s="115">
        <v>3123</v>
      </c>
      <c r="E62" s="114">
        <v>3156</v>
      </c>
      <c r="F62" s="114">
        <v>3189</v>
      </c>
      <c r="G62" s="114">
        <v>3131</v>
      </c>
      <c r="H62" s="140">
        <v>3060</v>
      </c>
      <c r="I62" s="115">
        <v>63</v>
      </c>
      <c r="J62" s="116">
        <v>2.0588235294117645</v>
      </c>
    </row>
    <row r="63" spans="1:16" s="110" customFormat="1" ht="14.45" customHeight="1" x14ac:dyDescent="0.2">
      <c r="A63" s="120"/>
      <c r="B63" s="121" t="s">
        <v>112</v>
      </c>
      <c r="C63" s="113">
        <v>1.7074345661831611</v>
      </c>
      <c r="D63" s="115">
        <v>319</v>
      </c>
      <c r="E63" s="114">
        <v>282</v>
      </c>
      <c r="F63" s="114">
        <v>306</v>
      </c>
      <c r="G63" s="114">
        <v>260</v>
      </c>
      <c r="H63" s="140">
        <v>286</v>
      </c>
      <c r="I63" s="115">
        <v>33</v>
      </c>
      <c r="J63" s="116">
        <v>11.538461538461538</v>
      </c>
    </row>
    <row r="64" spans="1:16" s="110" customFormat="1" ht="14.45" customHeight="1" x14ac:dyDescent="0.2">
      <c r="A64" s="120" t="s">
        <v>113</v>
      </c>
      <c r="B64" s="119" t="s">
        <v>116</v>
      </c>
      <c r="C64" s="113">
        <v>96.590483327088791</v>
      </c>
      <c r="D64" s="115">
        <v>18046</v>
      </c>
      <c r="E64" s="114">
        <v>18663</v>
      </c>
      <c r="F64" s="114">
        <v>18927</v>
      </c>
      <c r="G64" s="114">
        <v>18983</v>
      </c>
      <c r="H64" s="140">
        <v>18470</v>
      </c>
      <c r="I64" s="115">
        <v>-424</v>
      </c>
      <c r="J64" s="116">
        <v>-2.2956145100162426</v>
      </c>
    </row>
    <row r="65" spans="1:10" s="110" customFormat="1" ht="14.45" customHeight="1" x14ac:dyDescent="0.2">
      <c r="A65" s="123"/>
      <c r="B65" s="124" t="s">
        <v>117</v>
      </c>
      <c r="C65" s="125">
        <v>3.3238773216292885</v>
      </c>
      <c r="D65" s="143">
        <v>621</v>
      </c>
      <c r="E65" s="144">
        <v>645</v>
      </c>
      <c r="F65" s="144">
        <v>647</v>
      </c>
      <c r="G65" s="144">
        <v>685</v>
      </c>
      <c r="H65" s="145">
        <v>654</v>
      </c>
      <c r="I65" s="143">
        <v>-33</v>
      </c>
      <c r="J65" s="146">
        <v>-5.0458715596330279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17484</v>
      </c>
      <c r="G11" s="114">
        <v>18144</v>
      </c>
      <c r="H11" s="114">
        <v>18547</v>
      </c>
      <c r="I11" s="114">
        <v>18472</v>
      </c>
      <c r="J11" s="140">
        <v>17973</v>
      </c>
      <c r="K11" s="114">
        <v>-489</v>
      </c>
      <c r="L11" s="116">
        <v>-2.7207477883491906</v>
      </c>
    </row>
    <row r="12" spans="1:17" s="110" customFormat="1" ht="24" customHeight="1" x14ac:dyDescent="0.2">
      <c r="A12" s="604" t="s">
        <v>185</v>
      </c>
      <c r="B12" s="605"/>
      <c r="C12" s="605"/>
      <c r="D12" s="606"/>
      <c r="E12" s="113">
        <v>41.455044612216881</v>
      </c>
      <c r="F12" s="115">
        <v>7248</v>
      </c>
      <c r="G12" s="114">
        <v>7547</v>
      </c>
      <c r="H12" s="114">
        <v>7663</v>
      </c>
      <c r="I12" s="114">
        <v>7650</v>
      </c>
      <c r="J12" s="140">
        <v>7405</v>
      </c>
      <c r="K12" s="114">
        <v>-157</v>
      </c>
      <c r="L12" s="116">
        <v>-2.1201890614449694</v>
      </c>
    </row>
    <row r="13" spans="1:17" s="110" customFormat="1" ht="15" customHeight="1" x14ac:dyDescent="0.2">
      <c r="A13" s="120"/>
      <c r="B13" s="612" t="s">
        <v>107</v>
      </c>
      <c r="C13" s="612"/>
      <c r="E13" s="113">
        <v>58.544955387783119</v>
      </c>
      <c r="F13" s="115">
        <v>10236</v>
      </c>
      <c r="G13" s="114">
        <v>10597</v>
      </c>
      <c r="H13" s="114">
        <v>10884</v>
      </c>
      <c r="I13" s="114">
        <v>10822</v>
      </c>
      <c r="J13" s="140">
        <v>10568</v>
      </c>
      <c r="K13" s="114">
        <v>-332</v>
      </c>
      <c r="L13" s="116">
        <v>-3.1415594246782739</v>
      </c>
    </row>
    <row r="14" spans="1:17" s="110" customFormat="1" ht="22.5" customHeight="1" x14ac:dyDescent="0.2">
      <c r="A14" s="604" t="s">
        <v>186</v>
      </c>
      <c r="B14" s="605"/>
      <c r="C14" s="605"/>
      <c r="D14" s="606"/>
      <c r="E14" s="113">
        <v>18.657057881491649</v>
      </c>
      <c r="F14" s="115">
        <v>3262</v>
      </c>
      <c r="G14" s="114">
        <v>3376</v>
      </c>
      <c r="H14" s="114">
        <v>3537</v>
      </c>
      <c r="I14" s="114">
        <v>3534</v>
      </c>
      <c r="J14" s="140">
        <v>3323</v>
      </c>
      <c r="K14" s="114">
        <v>-61</v>
      </c>
      <c r="L14" s="116">
        <v>-1.8356906409870599</v>
      </c>
    </row>
    <row r="15" spans="1:17" s="110" customFormat="1" ht="15" customHeight="1" x14ac:dyDescent="0.2">
      <c r="A15" s="120"/>
      <c r="B15" s="119"/>
      <c r="C15" s="258" t="s">
        <v>106</v>
      </c>
      <c r="E15" s="113">
        <v>46.382587369711835</v>
      </c>
      <c r="F15" s="115">
        <v>1513</v>
      </c>
      <c r="G15" s="114">
        <v>1578</v>
      </c>
      <c r="H15" s="114">
        <v>1591</v>
      </c>
      <c r="I15" s="114">
        <v>1613</v>
      </c>
      <c r="J15" s="140">
        <v>1495</v>
      </c>
      <c r="K15" s="114">
        <v>18</v>
      </c>
      <c r="L15" s="116">
        <v>1.2040133779264215</v>
      </c>
    </row>
    <row r="16" spans="1:17" s="110" customFormat="1" ht="15" customHeight="1" x14ac:dyDescent="0.2">
      <c r="A16" s="120"/>
      <c r="B16" s="119"/>
      <c r="C16" s="258" t="s">
        <v>107</v>
      </c>
      <c r="E16" s="113">
        <v>53.617412630288165</v>
      </c>
      <c r="F16" s="115">
        <v>1749</v>
      </c>
      <c r="G16" s="114">
        <v>1798</v>
      </c>
      <c r="H16" s="114">
        <v>1946</v>
      </c>
      <c r="I16" s="114">
        <v>1921</v>
      </c>
      <c r="J16" s="140">
        <v>1828</v>
      </c>
      <c r="K16" s="114">
        <v>-79</v>
      </c>
      <c r="L16" s="116">
        <v>-4.3216630196936539</v>
      </c>
    </row>
    <row r="17" spans="1:12" s="110" customFormat="1" ht="15" customHeight="1" x14ac:dyDescent="0.2">
      <c r="A17" s="120"/>
      <c r="B17" s="121" t="s">
        <v>109</v>
      </c>
      <c r="C17" s="258"/>
      <c r="E17" s="113">
        <v>46.545412948981927</v>
      </c>
      <c r="F17" s="115">
        <v>8138</v>
      </c>
      <c r="G17" s="114">
        <v>8581</v>
      </c>
      <c r="H17" s="114">
        <v>8750</v>
      </c>
      <c r="I17" s="114">
        <v>8758</v>
      </c>
      <c r="J17" s="140">
        <v>8609</v>
      </c>
      <c r="K17" s="114">
        <v>-471</v>
      </c>
      <c r="L17" s="116">
        <v>-5.4710187013590428</v>
      </c>
    </row>
    <row r="18" spans="1:12" s="110" customFormat="1" ht="15" customHeight="1" x14ac:dyDescent="0.2">
      <c r="A18" s="120"/>
      <c r="B18" s="119"/>
      <c r="C18" s="258" t="s">
        <v>106</v>
      </c>
      <c r="E18" s="113">
        <v>36.421725239616613</v>
      </c>
      <c r="F18" s="115">
        <v>2964</v>
      </c>
      <c r="G18" s="114">
        <v>3131</v>
      </c>
      <c r="H18" s="114">
        <v>3178</v>
      </c>
      <c r="I18" s="114">
        <v>3167</v>
      </c>
      <c r="J18" s="140">
        <v>3107</v>
      </c>
      <c r="K18" s="114">
        <v>-143</v>
      </c>
      <c r="L18" s="116">
        <v>-4.6025104602510458</v>
      </c>
    </row>
    <row r="19" spans="1:12" s="110" customFormat="1" ht="15" customHeight="1" x14ac:dyDescent="0.2">
      <c r="A19" s="120"/>
      <c r="B19" s="119"/>
      <c r="C19" s="258" t="s">
        <v>107</v>
      </c>
      <c r="E19" s="113">
        <v>63.578274760383387</v>
      </c>
      <c r="F19" s="115">
        <v>5174</v>
      </c>
      <c r="G19" s="114">
        <v>5450</v>
      </c>
      <c r="H19" s="114">
        <v>5572</v>
      </c>
      <c r="I19" s="114">
        <v>5591</v>
      </c>
      <c r="J19" s="140">
        <v>5502</v>
      </c>
      <c r="K19" s="114">
        <v>-328</v>
      </c>
      <c r="L19" s="116">
        <v>-5.9614685568884038</v>
      </c>
    </row>
    <row r="20" spans="1:12" s="110" customFormat="1" ht="15" customHeight="1" x14ac:dyDescent="0.2">
      <c r="A20" s="120"/>
      <c r="B20" s="121" t="s">
        <v>110</v>
      </c>
      <c r="C20" s="258"/>
      <c r="E20" s="113">
        <v>19.12605811027225</v>
      </c>
      <c r="F20" s="115">
        <v>3344</v>
      </c>
      <c r="G20" s="114">
        <v>3394</v>
      </c>
      <c r="H20" s="114">
        <v>3425</v>
      </c>
      <c r="I20" s="114">
        <v>3391</v>
      </c>
      <c r="J20" s="140">
        <v>3315</v>
      </c>
      <c r="K20" s="114">
        <v>29</v>
      </c>
      <c r="L20" s="116">
        <v>0.87481146304675717</v>
      </c>
    </row>
    <row r="21" spans="1:12" s="110" customFormat="1" ht="15" customHeight="1" x14ac:dyDescent="0.2">
      <c r="A21" s="120"/>
      <c r="B21" s="119"/>
      <c r="C21" s="258" t="s">
        <v>106</v>
      </c>
      <c r="E21" s="113">
        <v>35.376794258373202</v>
      </c>
      <c r="F21" s="115">
        <v>1183</v>
      </c>
      <c r="G21" s="114">
        <v>1242</v>
      </c>
      <c r="H21" s="114">
        <v>1277</v>
      </c>
      <c r="I21" s="114">
        <v>1264</v>
      </c>
      <c r="J21" s="140">
        <v>1245</v>
      </c>
      <c r="K21" s="114">
        <v>-62</v>
      </c>
      <c r="L21" s="116">
        <v>-4.9799196787148592</v>
      </c>
    </row>
    <row r="22" spans="1:12" s="110" customFormat="1" ht="15" customHeight="1" x14ac:dyDescent="0.2">
      <c r="A22" s="120"/>
      <c r="B22" s="119"/>
      <c r="C22" s="258" t="s">
        <v>107</v>
      </c>
      <c r="E22" s="113">
        <v>64.623205741626791</v>
      </c>
      <c r="F22" s="115">
        <v>2161</v>
      </c>
      <c r="G22" s="114">
        <v>2152</v>
      </c>
      <c r="H22" s="114">
        <v>2148</v>
      </c>
      <c r="I22" s="114">
        <v>2127</v>
      </c>
      <c r="J22" s="140">
        <v>2070</v>
      </c>
      <c r="K22" s="114">
        <v>91</v>
      </c>
      <c r="L22" s="116">
        <v>4.3961352657004831</v>
      </c>
    </row>
    <row r="23" spans="1:12" s="110" customFormat="1" ht="15" customHeight="1" x14ac:dyDescent="0.2">
      <c r="A23" s="120"/>
      <c r="B23" s="121" t="s">
        <v>111</v>
      </c>
      <c r="C23" s="258"/>
      <c r="E23" s="113">
        <v>15.671471059254175</v>
      </c>
      <c r="F23" s="115">
        <v>2740</v>
      </c>
      <c r="G23" s="114">
        <v>2793</v>
      </c>
      <c r="H23" s="114">
        <v>2835</v>
      </c>
      <c r="I23" s="114">
        <v>2789</v>
      </c>
      <c r="J23" s="140">
        <v>2726</v>
      </c>
      <c r="K23" s="114">
        <v>14</v>
      </c>
      <c r="L23" s="116">
        <v>0.51357300073367573</v>
      </c>
    </row>
    <row r="24" spans="1:12" s="110" customFormat="1" ht="15" customHeight="1" x14ac:dyDescent="0.2">
      <c r="A24" s="120"/>
      <c r="B24" s="119"/>
      <c r="C24" s="258" t="s">
        <v>106</v>
      </c>
      <c r="E24" s="113">
        <v>57.956204379562045</v>
      </c>
      <c r="F24" s="115">
        <v>1588</v>
      </c>
      <c r="G24" s="114">
        <v>1596</v>
      </c>
      <c r="H24" s="114">
        <v>1617</v>
      </c>
      <c r="I24" s="114">
        <v>1606</v>
      </c>
      <c r="J24" s="140">
        <v>1558</v>
      </c>
      <c r="K24" s="114">
        <v>30</v>
      </c>
      <c r="L24" s="116">
        <v>1.9255455712451861</v>
      </c>
    </row>
    <row r="25" spans="1:12" s="110" customFormat="1" ht="15" customHeight="1" x14ac:dyDescent="0.2">
      <c r="A25" s="120"/>
      <c r="B25" s="119"/>
      <c r="C25" s="258" t="s">
        <v>107</v>
      </c>
      <c r="E25" s="113">
        <v>42.043795620437955</v>
      </c>
      <c r="F25" s="115">
        <v>1152</v>
      </c>
      <c r="G25" s="114">
        <v>1197</v>
      </c>
      <c r="H25" s="114">
        <v>1218</v>
      </c>
      <c r="I25" s="114">
        <v>1183</v>
      </c>
      <c r="J25" s="140">
        <v>1168</v>
      </c>
      <c r="K25" s="114">
        <v>-16</v>
      </c>
      <c r="L25" s="116">
        <v>-1.3698630136986301</v>
      </c>
    </row>
    <row r="26" spans="1:12" s="110" customFormat="1" ht="15" customHeight="1" x14ac:dyDescent="0.2">
      <c r="A26" s="120"/>
      <c r="C26" s="121" t="s">
        <v>187</v>
      </c>
      <c r="D26" s="110" t="s">
        <v>188</v>
      </c>
      <c r="E26" s="113">
        <v>1.5156714710592543</v>
      </c>
      <c r="F26" s="115">
        <v>265</v>
      </c>
      <c r="G26" s="114">
        <v>241</v>
      </c>
      <c r="H26" s="114">
        <v>280</v>
      </c>
      <c r="I26" s="114">
        <v>244</v>
      </c>
      <c r="J26" s="140">
        <v>246</v>
      </c>
      <c r="K26" s="114">
        <v>19</v>
      </c>
      <c r="L26" s="116">
        <v>7.7235772357723578</v>
      </c>
    </row>
    <row r="27" spans="1:12" s="110" customFormat="1" ht="15" customHeight="1" x14ac:dyDescent="0.2">
      <c r="A27" s="120"/>
      <c r="B27" s="119"/>
      <c r="D27" s="259" t="s">
        <v>106</v>
      </c>
      <c r="E27" s="113">
        <v>61.132075471698116</v>
      </c>
      <c r="F27" s="115">
        <v>162</v>
      </c>
      <c r="G27" s="114">
        <v>132</v>
      </c>
      <c r="H27" s="114">
        <v>148</v>
      </c>
      <c r="I27" s="114">
        <v>132</v>
      </c>
      <c r="J27" s="140">
        <v>125</v>
      </c>
      <c r="K27" s="114">
        <v>37</v>
      </c>
      <c r="L27" s="116">
        <v>29.6</v>
      </c>
    </row>
    <row r="28" spans="1:12" s="110" customFormat="1" ht="15" customHeight="1" x14ac:dyDescent="0.2">
      <c r="A28" s="120"/>
      <c r="B28" s="119"/>
      <c r="D28" s="259" t="s">
        <v>107</v>
      </c>
      <c r="E28" s="113">
        <v>38.867924528301884</v>
      </c>
      <c r="F28" s="115">
        <v>103</v>
      </c>
      <c r="G28" s="114">
        <v>109</v>
      </c>
      <c r="H28" s="114">
        <v>132</v>
      </c>
      <c r="I28" s="114">
        <v>112</v>
      </c>
      <c r="J28" s="140">
        <v>121</v>
      </c>
      <c r="K28" s="114">
        <v>-18</v>
      </c>
      <c r="L28" s="116">
        <v>-14.87603305785124</v>
      </c>
    </row>
    <row r="29" spans="1:12" s="110" customFormat="1" ht="24" customHeight="1" x14ac:dyDescent="0.2">
      <c r="A29" s="604" t="s">
        <v>189</v>
      </c>
      <c r="B29" s="605"/>
      <c r="C29" s="605"/>
      <c r="D29" s="606"/>
      <c r="E29" s="113">
        <v>95.086936627773966</v>
      </c>
      <c r="F29" s="115">
        <v>16625</v>
      </c>
      <c r="G29" s="114">
        <v>17264</v>
      </c>
      <c r="H29" s="114">
        <v>17652</v>
      </c>
      <c r="I29" s="114">
        <v>17580</v>
      </c>
      <c r="J29" s="140">
        <v>17069</v>
      </c>
      <c r="K29" s="114">
        <v>-444</v>
      </c>
      <c r="L29" s="116">
        <v>-2.6012068662487549</v>
      </c>
    </row>
    <row r="30" spans="1:12" s="110" customFormat="1" ht="15" customHeight="1" x14ac:dyDescent="0.2">
      <c r="A30" s="120"/>
      <c r="B30" s="119"/>
      <c r="C30" s="258" t="s">
        <v>106</v>
      </c>
      <c r="E30" s="113">
        <v>41.148872180451129</v>
      </c>
      <c r="F30" s="115">
        <v>6841</v>
      </c>
      <c r="G30" s="114">
        <v>7119</v>
      </c>
      <c r="H30" s="114">
        <v>7230</v>
      </c>
      <c r="I30" s="114">
        <v>7213</v>
      </c>
      <c r="J30" s="140">
        <v>6951</v>
      </c>
      <c r="K30" s="114">
        <v>-110</v>
      </c>
      <c r="L30" s="116">
        <v>-1.5825061142281687</v>
      </c>
    </row>
    <row r="31" spans="1:12" s="110" customFormat="1" ht="15" customHeight="1" x14ac:dyDescent="0.2">
      <c r="A31" s="120"/>
      <c r="B31" s="119"/>
      <c r="C31" s="258" t="s">
        <v>107</v>
      </c>
      <c r="E31" s="113">
        <v>58.851127819548871</v>
      </c>
      <c r="F31" s="115">
        <v>9784</v>
      </c>
      <c r="G31" s="114">
        <v>10145</v>
      </c>
      <c r="H31" s="114">
        <v>10422</v>
      </c>
      <c r="I31" s="114">
        <v>10367</v>
      </c>
      <c r="J31" s="140">
        <v>10118</v>
      </c>
      <c r="K31" s="114">
        <v>-334</v>
      </c>
      <c r="L31" s="116">
        <v>-3.3010476378730975</v>
      </c>
    </row>
    <row r="32" spans="1:12" s="110" customFormat="1" ht="15" customHeight="1" x14ac:dyDescent="0.2">
      <c r="A32" s="120"/>
      <c r="B32" s="119" t="s">
        <v>117</v>
      </c>
      <c r="C32" s="258"/>
      <c r="E32" s="113">
        <v>4.8101121024937088</v>
      </c>
      <c r="F32" s="114">
        <v>841</v>
      </c>
      <c r="G32" s="114">
        <v>859</v>
      </c>
      <c r="H32" s="114">
        <v>874</v>
      </c>
      <c r="I32" s="114">
        <v>870</v>
      </c>
      <c r="J32" s="140">
        <v>882</v>
      </c>
      <c r="K32" s="114">
        <v>-41</v>
      </c>
      <c r="L32" s="116">
        <v>-4.6485260770975056</v>
      </c>
    </row>
    <row r="33" spans="1:12" s="110" customFormat="1" ht="15" customHeight="1" x14ac:dyDescent="0.2">
      <c r="A33" s="120"/>
      <c r="B33" s="119"/>
      <c r="C33" s="258" t="s">
        <v>106</v>
      </c>
      <c r="E33" s="113">
        <v>47.919143876337692</v>
      </c>
      <c r="F33" s="114">
        <v>403</v>
      </c>
      <c r="G33" s="114">
        <v>419</v>
      </c>
      <c r="H33" s="114">
        <v>425</v>
      </c>
      <c r="I33" s="114">
        <v>431</v>
      </c>
      <c r="J33" s="140">
        <v>449</v>
      </c>
      <c r="K33" s="114">
        <v>-46</v>
      </c>
      <c r="L33" s="116">
        <v>-10.244988864142538</v>
      </c>
    </row>
    <row r="34" spans="1:12" s="110" customFormat="1" ht="15" customHeight="1" x14ac:dyDescent="0.2">
      <c r="A34" s="120"/>
      <c r="B34" s="119"/>
      <c r="C34" s="258" t="s">
        <v>107</v>
      </c>
      <c r="E34" s="113">
        <v>52.080856123662308</v>
      </c>
      <c r="F34" s="114">
        <v>438</v>
      </c>
      <c r="G34" s="114">
        <v>440</v>
      </c>
      <c r="H34" s="114">
        <v>449</v>
      </c>
      <c r="I34" s="114">
        <v>439</v>
      </c>
      <c r="J34" s="140">
        <v>433</v>
      </c>
      <c r="K34" s="114">
        <v>5</v>
      </c>
      <c r="L34" s="116">
        <v>1.1547344110854503</v>
      </c>
    </row>
    <row r="35" spans="1:12" s="110" customFormat="1" ht="24" customHeight="1" x14ac:dyDescent="0.2">
      <c r="A35" s="604" t="s">
        <v>192</v>
      </c>
      <c r="B35" s="605"/>
      <c r="C35" s="605"/>
      <c r="D35" s="606"/>
      <c r="E35" s="113">
        <v>18.239533287577213</v>
      </c>
      <c r="F35" s="114">
        <v>3189</v>
      </c>
      <c r="G35" s="114">
        <v>3269</v>
      </c>
      <c r="H35" s="114">
        <v>3394</v>
      </c>
      <c r="I35" s="114">
        <v>3463</v>
      </c>
      <c r="J35" s="114">
        <v>3278</v>
      </c>
      <c r="K35" s="318">
        <v>-89</v>
      </c>
      <c r="L35" s="319">
        <v>-2.7150701647345943</v>
      </c>
    </row>
    <row r="36" spans="1:12" s="110" customFormat="1" ht="15" customHeight="1" x14ac:dyDescent="0.2">
      <c r="A36" s="120"/>
      <c r="B36" s="119"/>
      <c r="C36" s="258" t="s">
        <v>106</v>
      </c>
      <c r="E36" s="113">
        <v>42.176230793352147</v>
      </c>
      <c r="F36" s="114">
        <v>1345</v>
      </c>
      <c r="G36" s="114">
        <v>1382</v>
      </c>
      <c r="H36" s="114">
        <v>1418</v>
      </c>
      <c r="I36" s="114">
        <v>1467</v>
      </c>
      <c r="J36" s="114">
        <v>1361</v>
      </c>
      <c r="K36" s="318">
        <v>-16</v>
      </c>
      <c r="L36" s="116">
        <v>-1.1756061719324027</v>
      </c>
    </row>
    <row r="37" spans="1:12" s="110" customFormat="1" ht="15" customHeight="1" x14ac:dyDescent="0.2">
      <c r="A37" s="120"/>
      <c r="B37" s="119"/>
      <c r="C37" s="258" t="s">
        <v>107</v>
      </c>
      <c r="E37" s="113">
        <v>57.823769206647853</v>
      </c>
      <c r="F37" s="114">
        <v>1844</v>
      </c>
      <c r="G37" s="114">
        <v>1887</v>
      </c>
      <c r="H37" s="114">
        <v>1976</v>
      </c>
      <c r="I37" s="114">
        <v>1996</v>
      </c>
      <c r="J37" s="140">
        <v>1917</v>
      </c>
      <c r="K37" s="114">
        <v>-73</v>
      </c>
      <c r="L37" s="116">
        <v>-3.8080333854981743</v>
      </c>
    </row>
    <row r="38" spans="1:12" s="110" customFormat="1" ht="15" customHeight="1" x14ac:dyDescent="0.2">
      <c r="A38" s="120"/>
      <c r="B38" s="119" t="s">
        <v>328</v>
      </c>
      <c r="C38" s="258"/>
      <c r="E38" s="113">
        <v>58.293296728437426</v>
      </c>
      <c r="F38" s="114">
        <v>10192</v>
      </c>
      <c r="G38" s="114">
        <v>10567</v>
      </c>
      <c r="H38" s="114">
        <v>10729</v>
      </c>
      <c r="I38" s="114">
        <v>10558</v>
      </c>
      <c r="J38" s="140">
        <v>10349</v>
      </c>
      <c r="K38" s="114">
        <v>-157</v>
      </c>
      <c r="L38" s="116">
        <v>-1.5170547879022127</v>
      </c>
    </row>
    <row r="39" spans="1:12" s="110" customFormat="1" ht="15" customHeight="1" x14ac:dyDescent="0.2">
      <c r="A39" s="120"/>
      <c r="B39" s="119"/>
      <c r="C39" s="258" t="s">
        <v>106</v>
      </c>
      <c r="E39" s="113">
        <v>41.414835164835168</v>
      </c>
      <c r="F39" s="115">
        <v>4221</v>
      </c>
      <c r="G39" s="114">
        <v>4407</v>
      </c>
      <c r="H39" s="114">
        <v>4455</v>
      </c>
      <c r="I39" s="114">
        <v>4387</v>
      </c>
      <c r="J39" s="140">
        <v>4270</v>
      </c>
      <c r="K39" s="114">
        <v>-49</v>
      </c>
      <c r="L39" s="116">
        <v>-1.1475409836065573</v>
      </c>
    </row>
    <row r="40" spans="1:12" s="110" customFormat="1" ht="15" customHeight="1" x14ac:dyDescent="0.2">
      <c r="A40" s="120"/>
      <c r="B40" s="119"/>
      <c r="C40" s="258" t="s">
        <v>107</v>
      </c>
      <c r="E40" s="113">
        <v>58.585164835164832</v>
      </c>
      <c r="F40" s="115">
        <v>5971</v>
      </c>
      <c r="G40" s="114">
        <v>6160</v>
      </c>
      <c r="H40" s="114">
        <v>6274</v>
      </c>
      <c r="I40" s="114">
        <v>6171</v>
      </c>
      <c r="J40" s="140">
        <v>6079</v>
      </c>
      <c r="K40" s="114">
        <v>-108</v>
      </c>
      <c r="L40" s="116">
        <v>-1.7766079947359763</v>
      </c>
    </row>
    <row r="41" spans="1:12" s="110" customFormat="1" ht="15" customHeight="1" x14ac:dyDescent="0.2">
      <c r="A41" s="120"/>
      <c r="B41" s="320" t="s">
        <v>515</v>
      </c>
      <c r="C41" s="258"/>
      <c r="E41" s="113">
        <v>5.1647220315717224</v>
      </c>
      <c r="F41" s="115">
        <v>903</v>
      </c>
      <c r="G41" s="114">
        <v>933</v>
      </c>
      <c r="H41" s="114">
        <v>913</v>
      </c>
      <c r="I41" s="114">
        <v>931</v>
      </c>
      <c r="J41" s="140">
        <v>882</v>
      </c>
      <c r="K41" s="114">
        <v>21</v>
      </c>
      <c r="L41" s="116">
        <v>2.3809523809523809</v>
      </c>
    </row>
    <row r="42" spans="1:12" s="110" customFormat="1" ht="15" customHeight="1" x14ac:dyDescent="0.2">
      <c r="A42" s="120"/>
      <c r="B42" s="119"/>
      <c r="C42" s="268" t="s">
        <v>106</v>
      </c>
      <c r="D42" s="182"/>
      <c r="E42" s="113">
        <v>40.310077519379846</v>
      </c>
      <c r="F42" s="115">
        <v>364</v>
      </c>
      <c r="G42" s="114">
        <v>374</v>
      </c>
      <c r="H42" s="114">
        <v>362</v>
      </c>
      <c r="I42" s="114">
        <v>382</v>
      </c>
      <c r="J42" s="140">
        <v>373</v>
      </c>
      <c r="K42" s="114">
        <v>-9</v>
      </c>
      <c r="L42" s="116">
        <v>-2.4128686327077746</v>
      </c>
    </row>
    <row r="43" spans="1:12" s="110" customFormat="1" ht="15" customHeight="1" x14ac:dyDescent="0.2">
      <c r="A43" s="120"/>
      <c r="B43" s="119"/>
      <c r="C43" s="268" t="s">
        <v>107</v>
      </c>
      <c r="D43" s="182"/>
      <c r="E43" s="113">
        <v>59.689922480620154</v>
      </c>
      <c r="F43" s="115">
        <v>539</v>
      </c>
      <c r="G43" s="114">
        <v>559</v>
      </c>
      <c r="H43" s="114">
        <v>551</v>
      </c>
      <c r="I43" s="114">
        <v>549</v>
      </c>
      <c r="J43" s="140">
        <v>509</v>
      </c>
      <c r="K43" s="114">
        <v>30</v>
      </c>
      <c r="L43" s="116">
        <v>5.8939096267190569</v>
      </c>
    </row>
    <row r="44" spans="1:12" s="110" customFormat="1" ht="15" customHeight="1" x14ac:dyDescent="0.2">
      <c r="A44" s="120"/>
      <c r="B44" s="119" t="s">
        <v>205</v>
      </c>
      <c r="C44" s="268"/>
      <c r="D44" s="182"/>
      <c r="E44" s="113">
        <v>18.302447952413637</v>
      </c>
      <c r="F44" s="115">
        <v>3200</v>
      </c>
      <c r="G44" s="114">
        <v>3375</v>
      </c>
      <c r="H44" s="114">
        <v>3511</v>
      </c>
      <c r="I44" s="114">
        <v>3520</v>
      </c>
      <c r="J44" s="140">
        <v>3464</v>
      </c>
      <c r="K44" s="114">
        <v>-264</v>
      </c>
      <c r="L44" s="116">
        <v>-7.6212471131639719</v>
      </c>
    </row>
    <row r="45" spans="1:12" s="110" customFormat="1" ht="15" customHeight="1" x14ac:dyDescent="0.2">
      <c r="A45" s="120"/>
      <c r="B45" s="119"/>
      <c r="C45" s="268" t="s">
        <v>106</v>
      </c>
      <c r="D45" s="182"/>
      <c r="E45" s="113">
        <v>41.1875</v>
      </c>
      <c r="F45" s="115">
        <v>1318</v>
      </c>
      <c r="G45" s="114">
        <v>1384</v>
      </c>
      <c r="H45" s="114">
        <v>1428</v>
      </c>
      <c r="I45" s="114">
        <v>1414</v>
      </c>
      <c r="J45" s="140">
        <v>1401</v>
      </c>
      <c r="K45" s="114">
        <v>-83</v>
      </c>
      <c r="L45" s="116">
        <v>-5.9243397573162024</v>
      </c>
    </row>
    <row r="46" spans="1:12" s="110" customFormat="1" ht="15" customHeight="1" x14ac:dyDescent="0.2">
      <c r="A46" s="123"/>
      <c r="B46" s="124"/>
      <c r="C46" s="260" t="s">
        <v>107</v>
      </c>
      <c r="D46" s="261"/>
      <c r="E46" s="125">
        <v>58.8125</v>
      </c>
      <c r="F46" s="143">
        <v>1882</v>
      </c>
      <c r="G46" s="144">
        <v>1991</v>
      </c>
      <c r="H46" s="144">
        <v>2083</v>
      </c>
      <c r="I46" s="144">
        <v>2106</v>
      </c>
      <c r="J46" s="145">
        <v>2063</v>
      </c>
      <c r="K46" s="144">
        <v>-181</v>
      </c>
      <c r="L46" s="146">
        <v>-8.773630634997577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17484</v>
      </c>
      <c r="E11" s="114">
        <v>18144</v>
      </c>
      <c r="F11" s="114">
        <v>18547</v>
      </c>
      <c r="G11" s="114">
        <v>18472</v>
      </c>
      <c r="H11" s="140">
        <v>17973</v>
      </c>
      <c r="I11" s="115">
        <v>-489</v>
      </c>
      <c r="J11" s="116">
        <v>-2.7207477883491906</v>
      </c>
    </row>
    <row r="12" spans="1:15" s="110" customFormat="1" ht="24.95" customHeight="1" x14ac:dyDescent="0.2">
      <c r="A12" s="193" t="s">
        <v>132</v>
      </c>
      <c r="B12" s="194" t="s">
        <v>133</v>
      </c>
      <c r="C12" s="113">
        <v>7.4468085106382977</v>
      </c>
      <c r="D12" s="115">
        <v>1302</v>
      </c>
      <c r="E12" s="114">
        <v>1335</v>
      </c>
      <c r="F12" s="114">
        <v>1358</v>
      </c>
      <c r="G12" s="114">
        <v>1322</v>
      </c>
      <c r="H12" s="140">
        <v>1235</v>
      </c>
      <c r="I12" s="115">
        <v>67</v>
      </c>
      <c r="J12" s="116">
        <v>5.4251012145748989</v>
      </c>
    </row>
    <row r="13" spans="1:15" s="110" customFormat="1" ht="24.95" customHeight="1" x14ac:dyDescent="0.2">
      <c r="A13" s="193" t="s">
        <v>134</v>
      </c>
      <c r="B13" s="199" t="s">
        <v>214</v>
      </c>
      <c r="C13" s="113">
        <v>1.3726835964310227</v>
      </c>
      <c r="D13" s="115">
        <v>240</v>
      </c>
      <c r="E13" s="114">
        <v>244</v>
      </c>
      <c r="F13" s="114">
        <v>238</v>
      </c>
      <c r="G13" s="114">
        <v>235</v>
      </c>
      <c r="H13" s="140">
        <v>231</v>
      </c>
      <c r="I13" s="115">
        <v>9</v>
      </c>
      <c r="J13" s="116">
        <v>3.8961038961038961</v>
      </c>
    </row>
    <row r="14" spans="1:15" s="287" customFormat="1" ht="24.95" customHeight="1" x14ac:dyDescent="0.2">
      <c r="A14" s="193" t="s">
        <v>215</v>
      </c>
      <c r="B14" s="199" t="s">
        <v>137</v>
      </c>
      <c r="C14" s="113">
        <v>5.1990391214824987</v>
      </c>
      <c r="D14" s="115">
        <v>909</v>
      </c>
      <c r="E14" s="114">
        <v>916</v>
      </c>
      <c r="F14" s="114">
        <v>916</v>
      </c>
      <c r="G14" s="114">
        <v>896</v>
      </c>
      <c r="H14" s="140">
        <v>874</v>
      </c>
      <c r="I14" s="115">
        <v>35</v>
      </c>
      <c r="J14" s="116">
        <v>4.0045766590389018</v>
      </c>
      <c r="K14" s="110"/>
      <c r="L14" s="110"/>
      <c r="M14" s="110"/>
      <c r="N14" s="110"/>
      <c r="O14" s="110"/>
    </row>
    <row r="15" spans="1:15" s="110" customFormat="1" ht="24.95" customHeight="1" x14ac:dyDescent="0.2">
      <c r="A15" s="193" t="s">
        <v>216</v>
      </c>
      <c r="B15" s="199" t="s">
        <v>217</v>
      </c>
      <c r="C15" s="113">
        <v>2.407915808739419</v>
      </c>
      <c r="D15" s="115">
        <v>421</v>
      </c>
      <c r="E15" s="114">
        <v>410</v>
      </c>
      <c r="F15" s="114">
        <v>414</v>
      </c>
      <c r="G15" s="114">
        <v>388</v>
      </c>
      <c r="H15" s="140">
        <v>375</v>
      </c>
      <c r="I15" s="115">
        <v>46</v>
      </c>
      <c r="J15" s="116">
        <v>12.266666666666667</v>
      </c>
    </row>
    <row r="16" spans="1:15" s="287" customFormat="1" ht="24.95" customHeight="1" x14ac:dyDescent="0.2">
      <c r="A16" s="193" t="s">
        <v>218</v>
      </c>
      <c r="B16" s="199" t="s">
        <v>141</v>
      </c>
      <c r="C16" s="113">
        <v>2.0876229695721804</v>
      </c>
      <c r="D16" s="115">
        <v>365</v>
      </c>
      <c r="E16" s="114">
        <v>377</v>
      </c>
      <c r="F16" s="114">
        <v>373</v>
      </c>
      <c r="G16" s="114">
        <v>373</v>
      </c>
      <c r="H16" s="140">
        <v>364</v>
      </c>
      <c r="I16" s="115">
        <v>1</v>
      </c>
      <c r="J16" s="116">
        <v>0.27472527472527475</v>
      </c>
      <c r="K16" s="110"/>
      <c r="L16" s="110"/>
      <c r="M16" s="110"/>
      <c r="N16" s="110"/>
      <c r="O16" s="110"/>
    </row>
    <row r="17" spans="1:15" s="110" customFormat="1" ht="24.95" customHeight="1" x14ac:dyDescent="0.2">
      <c r="A17" s="193" t="s">
        <v>142</v>
      </c>
      <c r="B17" s="199" t="s">
        <v>220</v>
      </c>
      <c r="C17" s="113">
        <v>0.70350034317089916</v>
      </c>
      <c r="D17" s="115">
        <v>123</v>
      </c>
      <c r="E17" s="114">
        <v>129</v>
      </c>
      <c r="F17" s="114">
        <v>129</v>
      </c>
      <c r="G17" s="114">
        <v>135</v>
      </c>
      <c r="H17" s="140">
        <v>135</v>
      </c>
      <c r="I17" s="115">
        <v>-12</v>
      </c>
      <c r="J17" s="116">
        <v>-8.8888888888888893</v>
      </c>
    </row>
    <row r="18" spans="1:15" s="287" customFormat="1" ht="24.95" customHeight="1" x14ac:dyDescent="0.2">
      <c r="A18" s="201" t="s">
        <v>144</v>
      </c>
      <c r="B18" s="202" t="s">
        <v>145</v>
      </c>
      <c r="C18" s="113">
        <v>4.0150995195607413</v>
      </c>
      <c r="D18" s="115">
        <v>702</v>
      </c>
      <c r="E18" s="114">
        <v>717</v>
      </c>
      <c r="F18" s="114">
        <v>728</v>
      </c>
      <c r="G18" s="114">
        <v>741</v>
      </c>
      <c r="H18" s="140">
        <v>710</v>
      </c>
      <c r="I18" s="115">
        <v>-8</v>
      </c>
      <c r="J18" s="116">
        <v>-1.1267605633802817</v>
      </c>
      <c r="K18" s="110"/>
      <c r="L18" s="110"/>
      <c r="M18" s="110"/>
      <c r="N18" s="110"/>
      <c r="O18" s="110"/>
    </row>
    <row r="19" spans="1:15" s="110" customFormat="1" ht="24.95" customHeight="1" x14ac:dyDescent="0.2">
      <c r="A19" s="193" t="s">
        <v>146</v>
      </c>
      <c r="B19" s="199" t="s">
        <v>147</v>
      </c>
      <c r="C19" s="113">
        <v>20.224204987417068</v>
      </c>
      <c r="D19" s="115">
        <v>3536</v>
      </c>
      <c r="E19" s="114">
        <v>3639</v>
      </c>
      <c r="F19" s="114">
        <v>3663</v>
      </c>
      <c r="G19" s="114">
        <v>3636</v>
      </c>
      <c r="H19" s="140">
        <v>3662</v>
      </c>
      <c r="I19" s="115">
        <v>-126</v>
      </c>
      <c r="J19" s="116">
        <v>-3.4407427635172039</v>
      </c>
    </row>
    <row r="20" spans="1:15" s="287" customFormat="1" ht="24.95" customHeight="1" x14ac:dyDescent="0.2">
      <c r="A20" s="193" t="s">
        <v>148</v>
      </c>
      <c r="B20" s="199" t="s">
        <v>149</v>
      </c>
      <c r="C20" s="113">
        <v>4.375428963623885</v>
      </c>
      <c r="D20" s="115">
        <v>765</v>
      </c>
      <c r="E20" s="114">
        <v>807</v>
      </c>
      <c r="F20" s="114">
        <v>844</v>
      </c>
      <c r="G20" s="114">
        <v>846</v>
      </c>
      <c r="H20" s="140">
        <v>849</v>
      </c>
      <c r="I20" s="115">
        <v>-84</v>
      </c>
      <c r="J20" s="116">
        <v>-9.8939929328621901</v>
      </c>
      <c r="K20" s="110"/>
      <c r="L20" s="110"/>
      <c r="M20" s="110"/>
      <c r="N20" s="110"/>
      <c r="O20" s="110"/>
    </row>
    <row r="21" spans="1:15" s="110" customFormat="1" ht="24.95" customHeight="1" x14ac:dyDescent="0.2">
      <c r="A21" s="201" t="s">
        <v>150</v>
      </c>
      <c r="B21" s="202" t="s">
        <v>151</v>
      </c>
      <c r="C21" s="113">
        <v>12.960420956302906</v>
      </c>
      <c r="D21" s="115">
        <v>2266</v>
      </c>
      <c r="E21" s="114">
        <v>2448</v>
      </c>
      <c r="F21" s="114">
        <v>2627</v>
      </c>
      <c r="G21" s="114">
        <v>2668</v>
      </c>
      <c r="H21" s="140">
        <v>2458</v>
      </c>
      <c r="I21" s="115">
        <v>-192</v>
      </c>
      <c r="J21" s="116">
        <v>-7.8112286411716845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1.075268817204301</v>
      </c>
      <c r="D23" s="115">
        <v>188</v>
      </c>
      <c r="E23" s="114">
        <v>177</v>
      </c>
      <c r="F23" s="114">
        <v>190</v>
      </c>
      <c r="G23" s="114">
        <v>185</v>
      </c>
      <c r="H23" s="140">
        <v>158</v>
      </c>
      <c r="I23" s="115">
        <v>30</v>
      </c>
      <c r="J23" s="116">
        <v>18.9873417721519</v>
      </c>
    </row>
    <row r="24" spans="1:15" s="110" customFormat="1" ht="24.95" customHeight="1" x14ac:dyDescent="0.2">
      <c r="A24" s="193" t="s">
        <v>156</v>
      </c>
      <c r="B24" s="199" t="s">
        <v>221</v>
      </c>
      <c r="C24" s="113">
        <v>6.6803935026309773</v>
      </c>
      <c r="D24" s="115">
        <v>1168</v>
      </c>
      <c r="E24" s="114">
        <v>1181</v>
      </c>
      <c r="F24" s="114">
        <v>1196</v>
      </c>
      <c r="G24" s="114">
        <v>1195</v>
      </c>
      <c r="H24" s="140">
        <v>1175</v>
      </c>
      <c r="I24" s="115">
        <v>-7</v>
      </c>
      <c r="J24" s="116">
        <v>-0.5957446808510638</v>
      </c>
    </row>
    <row r="25" spans="1:15" s="110" customFormat="1" ht="24.95" customHeight="1" x14ac:dyDescent="0.2">
      <c r="A25" s="193" t="s">
        <v>222</v>
      </c>
      <c r="B25" s="204" t="s">
        <v>159</v>
      </c>
      <c r="C25" s="113">
        <v>7.3495767558911007</v>
      </c>
      <c r="D25" s="115">
        <v>1285</v>
      </c>
      <c r="E25" s="114">
        <v>1399</v>
      </c>
      <c r="F25" s="114">
        <v>1448</v>
      </c>
      <c r="G25" s="114">
        <v>1402</v>
      </c>
      <c r="H25" s="140">
        <v>1413</v>
      </c>
      <c r="I25" s="115">
        <v>-128</v>
      </c>
      <c r="J25" s="116">
        <v>-9.0587402689313521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3.0256234271333793</v>
      </c>
      <c r="D27" s="115">
        <v>529</v>
      </c>
      <c r="E27" s="114">
        <v>535</v>
      </c>
      <c r="F27" s="114">
        <v>577</v>
      </c>
      <c r="G27" s="114">
        <v>565</v>
      </c>
      <c r="H27" s="140">
        <v>535</v>
      </c>
      <c r="I27" s="115">
        <v>-6</v>
      </c>
      <c r="J27" s="116">
        <v>-1.1214953271028036</v>
      </c>
    </row>
    <row r="28" spans="1:15" s="110" customFormat="1" ht="24.95" customHeight="1" x14ac:dyDescent="0.2">
      <c r="A28" s="193" t="s">
        <v>163</v>
      </c>
      <c r="B28" s="199" t="s">
        <v>164</v>
      </c>
      <c r="C28" s="113">
        <v>1.4813543811484786</v>
      </c>
      <c r="D28" s="115">
        <v>259</v>
      </c>
      <c r="E28" s="114">
        <v>272</v>
      </c>
      <c r="F28" s="114">
        <v>277</v>
      </c>
      <c r="G28" s="114">
        <v>276</v>
      </c>
      <c r="H28" s="140">
        <v>270</v>
      </c>
      <c r="I28" s="115">
        <v>-11</v>
      </c>
      <c r="J28" s="116">
        <v>-4.0740740740740744</v>
      </c>
    </row>
    <row r="29" spans="1:15" s="110" customFormat="1" ht="24.95" customHeight="1" x14ac:dyDescent="0.2">
      <c r="A29" s="193">
        <v>86</v>
      </c>
      <c r="B29" s="199" t="s">
        <v>165</v>
      </c>
      <c r="C29" s="113">
        <v>4.5584534431480215</v>
      </c>
      <c r="D29" s="115">
        <v>797</v>
      </c>
      <c r="E29" s="114">
        <v>812</v>
      </c>
      <c r="F29" s="114">
        <v>799</v>
      </c>
      <c r="G29" s="114">
        <v>790</v>
      </c>
      <c r="H29" s="140">
        <v>787</v>
      </c>
      <c r="I29" s="115">
        <v>10</v>
      </c>
      <c r="J29" s="116">
        <v>1.2706480304955527</v>
      </c>
    </row>
    <row r="30" spans="1:15" s="110" customFormat="1" ht="24.95" customHeight="1" x14ac:dyDescent="0.2">
      <c r="A30" s="193">
        <v>87.88</v>
      </c>
      <c r="B30" s="204" t="s">
        <v>166</v>
      </c>
      <c r="C30" s="113">
        <v>6.9034545870510184</v>
      </c>
      <c r="D30" s="115">
        <v>1207</v>
      </c>
      <c r="E30" s="114">
        <v>1206</v>
      </c>
      <c r="F30" s="114">
        <v>1163</v>
      </c>
      <c r="G30" s="114">
        <v>1139</v>
      </c>
      <c r="H30" s="140">
        <v>1118</v>
      </c>
      <c r="I30" s="115">
        <v>89</v>
      </c>
      <c r="J30" s="116">
        <v>7.9606440071556355</v>
      </c>
    </row>
    <row r="31" spans="1:15" s="110" customFormat="1" ht="24.95" customHeight="1" x14ac:dyDescent="0.2">
      <c r="A31" s="193" t="s">
        <v>167</v>
      </c>
      <c r="B31" s="199" t="s">
        <v>168</v>
      </c>
      <c r="C31" s="113">
        <v>11.616334934797528</v>
      </c>
      <c r="D31" s="115">
        <v>2031</v>
      </c>
      <c r="E31" s="114">
        <v>2134</v>
      </c>
      <c r="F31" s="114">
        <v>2189</v>
      </c>
      <c r="G31" s="114">
        <v>2230</v>
      </c>
      <c r="H31" s="140">
        <v>2151</v>
      </c>
      <c r="I31" s="115">
        <v>-120</v>
      </c>
      <c r="J31" s="116">
        <v>-5.5788005578800561</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7.4468085106382977</v>
      </c>
      <c r="D34" s="115">
        <v>1302</v>
      </c>
      <c r="E34" s="114">
        <v>1335</v>
      </c>
      <c r="F34" s="114">
        <v>1358</v>
      </c>
      <c r="G34" s="114">
        <v>1322</v>
      </c>
      <c r="H34" s="140">
        <v>1235</v>
      </c>
      <c r="I34" s="115">
        <v>67</v>
      </c>
      <c r="J34" s="116">
        <v>5.4251012145748989</v>
      </c>
    </row>
    <row r="35" spans="1:10" s="110" customFormat="1" ht="24.95" customHeight="1" x14ac:dyDescent="0.2">
      <c r="A35" s="292" t="s">
        <v>171</v>
      </c>
      <c r="B35" s="293" t="s">
        <v>172</v>
      </c>
      <c r="C35" s="113">
        <v>10.586822237474262</v>
      </c>
      <c r="D35" s="115">
        <v>1851</v>
      </c>
      <c r="E35" s="114">
        <v>1877</v>
      </c>
      <c r="F35" s="114">
        <v>1882</v>
      </c>
      <c r="G35" s="114">
        <v>1872</v>
      </c>
      <c r="H35" s="140">
        <v>1815</v>
      </c>
      <c r="I35" s="115">
        <v>36</v>
      </c>
      <c r="J35" s="116">
        <v>1.9834710743801653</v>
      </c>
    </row>
    <row r="36" spans="1:10" s="110" customFormat="1" ht="24.95" customHeight="1" x14ac:dyDescent="0.2">
      <c r="A36" s="294" t="s">
        <v>173</v>
      </c>
      <c r="B36" s="295" t="s">
        <v>174</v>
      </c>
      <c r="C36" s="125">
        <v>81.966369251887443</v>
      </c>
      <c r="D36" s="143">
        <v>14331</v>
      </c>
      <c r="E36" s="144">
        <v>14930</v>
      </c>
      <c r="F36" s="144">
        <v>15305</v>
      </c>
      <c r="G36" s="144">
        <v>15276</v>
      </c>
      <c r="H36" s="145">
        <v>14921</v>
      </c>
      <c r="I36" s="143">
        <v>-590</v>
      </c>
      <c r="J36" s="146">
        <v>-3.9541585684605591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17484</v>
      </c>
      <c r="F11" s="264">
        <v>18144</v>
      </c>
      <c r="G11" s="264">
        <v>18547</v>
      </c>
      <c r="H11" s="264">
        <v>18472</v>
      </c>
      <c r="I11" s="265">
        <v>17973</v>
      </c>
      <c r="J11" s="263">
        <v>-489</v>
      </c>
      <c r="K11" s="266">
        <v>-2.7207477883491906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43.228094257606955</v>
      </c>
      <c r="E13" s="115">
        <v>7558</v>
      </c>
      <c r="F13" s="114">
        <v>7817</v>
      </c>
      <c r="G13" s="114">
        <v>7982</v>
      </c>
      <c r="H13" s="114">
        <v>7970</v>
      </c>
      <c r="I13" s="140">
        <v>7653</v>
      </c>
      <c r="J13" s="115">
        <v>-95</v>
      </c>
      <c r="K13" s="116">
        <v>-1.241343264079446</v>
      </c>
    </row>
    <row r="14" spans="1:15" ht="15.95" customHeight="1" x14ac:dyDescent="0.2">
      <c r="A14" s="306" t="s">
        <v>230</v>
      </c>
      <c r="B14" s="307"/>
      <c r="C14" s="308"/>
      <c r="D14" s="113">
        <v>43.531228551818806</v>
      </c>
      <c r="E14" s="115">
        <v>7611</v>
      </c>
      <c r="F14" s="114">
        <v>7943</v>
      </c>
      <c r="G14" s="114">
        <v>8175</v>
      </c>
      <c r="H14" s="114">
        <v>8129</v>
      </c>
      <c r="I14" s="140">
        <v>7950</v>
      </c>
      <c r="J14" s="115">
        <v>-339</v>
      </c>
      <c r="K14" s="116">
        <v>-4.2641509433962268</v>
      </c>
    </row>
    <row r="15" spans="1:15" ht="15.95" customHeight="1" x14ac:dyDescent="0.2">
      <c r="A15" s="306" t="s">
        <v>231</v>
      </c>
      <c r="B15" s="307"/>
      <c r="C15" s="308"/>
      <c r="D15" s="113">
        <v>5.0846488217799131</v>
      </c>
      <c r="E15" s="115">
        <v>889</v>
      </c>
      <c r="F15" s="114">
        <v>917</v>
      </c>
      <c r="G15" s="114">
        <v>912</v>
      </c>
      <c r="H15" s="114">
        <v>863</v>
      </c>
      <c r="I15" s="140">
        <v>890</v>
      </c>
      <c r="J15" s="115">
        <v>-1</v>
      </c>
      <c r="K15" s="116">
        <v>-0.11235955056179775</v>
      </c>
    </row>
    <row r="16" spans="1:15" ht="15.95" customHeight="1" x14ac:dyDescent="0.2">
      <c r="A16" s="306" t="s">
        <v>232</v>
      </c>
      <c r="B16" s="307"/>
      <c r="C16" s="308"/>
      <c r="D16" s="113">
        <v>2.5795012582932966</v>
      </c>
      <c r="E16" s="115">
        <v>451</v>
      </c>
      <c r="F16" s="114">
        <v>441</v>
      </c>
      <c r="G16" s="114">
        <v>445</v>
      </c>
      <c r="H16" s="114">
        <v>442</v>
      </c>
      <c r="I16" s="140">
        <v>449</v>
      </c>
      <c r="J16" s="115">
        <v>2</v>
      </c>
      <c r="K16" s="116">
        <v>0.44543429844097998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6.4230153283001599</v>
      </c>
      <c r="E18" s="115">
        <v>1123</v>
      </c>
      <c r="F18" s="114">
        <v>1132</v>
      </c>
      <c r="G18" s="114">
        <v>1143</v>
      </c>
      <c r="H18" s="114">
        <v>1108</v>
      </c>
      <c r="I18" s="140">
        <v>1058</v>
      </c>
      <c r="J18" s="115">
        <v>65</v>
      </c>
      <c r="K18" s="116">
        <v>6.143667296786389</v>
      </c>
    </row>
    <row r="19" spans="1:11" ht="14.1" customHeight="1" x14ac:dyDescent="0.2">
      <c r="A19" s="306" t="s">
        <v>235</v>
      </c>
      <c r="B19" s="307" t="s">
        <v>236</v>
      </c>
      <c r="C19" s="308"/>
      <c r="D19" s="113">
        <v>5.547929535575383</v>
      </c>
      <c r="E19" s="115">
        <v>970</v>
      </c>
      <c r="F19" s="114">
        <v>984</v>
      </c>
      <c r="G19" s="114">
        <v>992</v>
      </c>
      <c r="H19" s="114">
        <v>965</v>
      </c>
      <c r="I19" s="140">
        <v>920</v>
      </c>
      <c r="J19" s="115">
        <v>50</v>
      </c>
      <c r="K19" s="116">
        <v>5.4347826086956523</v>
      </c>
    </row>
    <row r="20" spans="1:11" ht="14.1" customHeight="1" x14ac:dyDescent="0.2">
      <c r="A20" s="306">
        <v>12</v>
      </c>
      <c r="B20" s="307" t="s">
        <v>237</v>
      </c>
      <c r="C20" s="308"/>
      <c r="D20" s="113">
        <v>1.4641958361930909</v>
      </c>
      <c r="E20" s="115">
        <v>256</v>
      </c>
      <c r="F20" s="114">
        <v>258</v>
      </c>
      <c r="G20" s="114">
        <v>285</v>
      </c>
      <c r="H20" s="114">
        <v>304</v>
      </c>
      <c r="I20" s="140">
        <v>257</v>
      </c>
      <c r="J20" s="115">
        <v>-1</v>
      </c>
      <c r="K20" s="116">
        <v>-0.38910505836575876</v>
      </c>
    </row>
    <row r="21" spans="1:11" ht="14.1" customHeight="1" x14ac:dyDescent="0.2">
      <c r="A21" s="306">
        <v>21</v>
      </c>
      <c r="B21" s="307" t="s">
        <v>238</v>
      </c>
      <c r="C21" s="308"/>
      <c r="D21" s="113">
        <v>0.12010981468771448</v>
      </c>
      <c r="E21" s="115">
        <v>21</v>
      </c>
      <c r="F21" s="114">
        <v>24</v>
      </c>
      <c r="G21" s="114">
        <v>17</v>
      </c>
      <c r="H21" s="114">
        <v>18</v>
      </c>
      <c r="I21" s="140">
        <v>22</v>
      </c>
      <c r="J21" s="115">
        <v>-1</v>
      </c>
      <c r="K21" s="116">
        <v>-4.5454545454545459</v>
      </c>
    </row>
    <row r="22" spans="1:11" ht="14.1" customHeight="1" x14ac:dyDescent="0.2">
      <c r="A22" s="306">
        <v>22</v>
      </c>
      <c r="B22" s="307" t="s">
        <v>239</v>
      </c>
      <c r="C22" s="308"/>
      <c r="D22" s="113">
        <v>0.36604895904827273</v>
      </c>
      <c r="E22" s="115">
        <v>64</v>
      </c>
      <c r="F22" s="114">
        <v>67</v>
      </c>
      <c r="G22" s="114">
        <v>67</v>
      </c>
      <c r="H22" s="114">
        <v>83</v>
      </c>
      <c r="I22" s="140">
        <v>96</v>
      </c>
      <c r="J22" s="115">
        <v>-32</v>
      </c>
      <c r="K22" s="116">
        <v>-33.333333333333336</v>
      </c>
    </row>
    <row r="23" spans="1:11" ht="14.1" customHeight="1" x14ac:dyDescent="0.2">
      <c r="A23" s="306">
        <v>23</v>
      </c>
      <c r="B23" s="307" t="s">
        <v>240</v>
      </c>
      <c r="C23" s="308"/>
      <c r="D23" s="113">
        <v>0.24593914436055822</v>
      </c>
      <c r="E23" s="115">
        <v>43</v>
      </c>
      <c r="F23" s="114">
        <v>45</v>
      </c>
      <c r="G23" s="114">
        <v>46</v>
      </c>
      <c r="H23" s="114">
        <v>53</v>
      </c>
      <c r="I23" s="140">
        <v>51</v>
      </c>
      <c r="J23" s="115">
        <v>-8</v>
      </c>
      <c r="K23" s="116">
        <v>-15.686274509803921</v>
      </c>
    </row>
    <row r="24" spans="1:11" ht="14.1" customHeight="1" x14ac:dyDescent="0.2">
      <c r="A24" s="306">
        <v>24</v>
      </c>
      <c r="B24" s="307" t="s">
        <v>241</v>
      </c>
      <c r="C24" s="308"/>
      <c r="D24" s="113">
        <v>0.45184168382521162</v>
      </c>
      <c r="E24" s="115">
        <v>79</v>
      </c>
      <c r="F24" s="114">
        <v>89</v>
      </c>
      <c r="G24" s="114">
        <v>91</v>
      </c>
      <c r="H24" s="114">
        <v>101</v>
      </c>
      <c r="I24" s="140">
        <v>92</v>
      </c>
      <c r="J24" s="115">
        <v>-13</v>
      </c>
      <c r="K24" s="116">
        <v>-14.130434782608695</v>
      </c>
    </row>
    <row r="25" spans="1:11" ht="14.1" customHeight="1" x14ac:dyDescent="0.2">
      <c r="A25" s="306">
        <v>25</v>
      </c>
      <c r="B25" s="307" t="s">
        <v>242</v>
      </c>
      <c r="C25" s="308"/>
      <c r="D25" s="113">
        <v>1.1324639670555936</v>
      </c>
      <c r="E25" s="115">
        <v>198</v>
      </c>
      <c r="F25" s="114">
        <v>221</v>
      </c>
      <c r="G25" s="114">
        <v>200</v>
      </c>
      <c r="H25" s="114">
        <v>198</v>
      </c>
      <c r="I25" s="140">
        <v>199</v>
      </c>
      <c r="J25" s="115">
        <v>-1</v>
      </c>
      <c r="K25" s="116">
        <v>-0.50251256281407031</v>
      </c>
    </row>
    <row r="26" spans="1:11" ht="14.1" customHeight="1" x14ac:dyDescent="0.2">
      <c r="A26" s="306">
        <v>26</v>
      </c>
      <c r="B26" s="307" t="s">
        <v>243</v>
      </c>
      <c r="C26" s="308"/>
      <c r="D26" s="113">
        <v>0.74353694806680393</v>
      </c>
      <c r="E26" s="115">
        <v>130</v>
      </c>
      <c r="F26" s="114">
        <v>143</v>
      </c>
      <c r="G26" s="114">
        <v>139</v>
      </c>
      <c r="H26" s="114">
        <v>132</v>
      </c>
      <c r="I26" s="140">
        <v>132</v>
      </c>
      <c r="J26" s="115">
        <v>-2</v>
      </c>
      <c r="K26" s="116">
        <v>-1.5151515151515151</v>
      </c>
    </row>
    <row r="27" spans="1:11" ht="14.1" customHeight="1" x14ac:dyDescent="0.2">
      <c r="A27" s="306">
        <v>27</v>
      </c>
      <c r="B27" s="307" t="s">
        <v>244</v>
      </c>
      <c r="C27" s="308"/>
      <c r="D27" s="113">
        <v>0.21162205444978266</v>
      </c>
      <c r="E27" s="115">
        <v>37</v>
      </c>
      <c r="F27" s="114">
        <v>37</v>
      </c>
      <c r="G27" s="114">
        <v>36</v>
      </c>
      <c r="H27" s="114">
        <v>34</v>
      </c>
      <c r="I27" s="140">
        <v>37</v>
      </c>
      <c r="J27" s="115">
        <v>0</v>
      </c>
      <c r="K27" s="116">
        <v>0</v>
      </c>
    </row>
    <row r="28" spans="1:11" ht="14.1" customHeight="1" x14ac:dyDescent="0.2">
      <c r="A28" s="306">
        <v>28</v>
      </c>
      <c r="B28" s="307" t="s">
        <v>245</v>
      </c>
      <c r="C28" s="308"/>
      <c r="D28" s="113">
        <v>0.34317089910775567</v>
      </c>
      <c r="E28" s="115">
        <v>60</v>
      </c>
      <c r="F28" s="114">
        <v>69</v>
      </c>
      <c r="G28" s="114">
        <v>78</v>
      </c>
      <c r="H28" s="114">
        <v>90</v>
      </c>
      <c r="I28" s="140">
        <v>87</v>
      </c>
      <c r="J28" s="115">
        <v>-27</v>
      </c>
      <c r="K28" s="116">
        <v>-31.03448275862069</v>
      </c>
    </row>
    <row r="29" spans="1:11" ht="14.1" customHeight="1" x14ac:dyDescent="0.2">
      <c r="A29" s="306">
        <v>29</v>
      </c>
      <c r="B29" s="307" t="s">
        <v>246</v>
      </c>
      <c r="C29" s="308"/>
      <c r="D29" s="113">
        <v>3.1686113017616107</v>
      </c>
      <c r="E29" s="115">
        <v>554</v>
      </c>
      <c r="F29" s="114">
        <v>574</v>
      </c>
      <c r="G29" s="114">
        <v>582</v>
      </c>
      <c r="H29" s="114">
        <v>615</v>
      </c>
      <c r="I29" s="140">
        <v>590</v>
      </c>
      <c r="J29" s="115">
        <v>-36</v>
      </c>
      <c r="K29" s="116">
        <v>-6.101694915254237</v>
      </c>
    </row>
    <row r="30" spans="1:11" ht="14.1" customHeight="1" x14ac:dyDescent="0.2">
      <c r="A30" s="306" t="s">
        <v>247</v>
      </c>
      <c r="B30" s="307" t="s">
        <v>248</v>
      </c>
      <c r="C30" s="308"/>
      <c r="D30" s="113">
        <v>0.42324410889956532</v>
      </c>
      <c r="E30" s="115">
        <v>74</v>
      </c>
      <c r="F30" s="114">
        <v>83</v>
      </c>
      <c r="G30" s="114">
        <v>73</v>
      </c>
      <c r="H30" s="114">
        <v>75</v>
      </c>
      <c r="I30" s="140">
        <v>71</v>
      </c>
      <c r="J30" s="115">
        <v>3</v>
      </c>
      <c r="K30" s="116">
        <v>4.225352112676056</v>
      </c>
    </row>
    <row r="31" spans="1:11" ht="14.1" customHeight="1" x14ac:dyDescent="0.2">
      <c r="A31" s="306" t="s">
        <v>249</v>
      </c>
      <c r="B31" s="307" t="s">
        <v>250</v>
      </c>
      <c r="C31" s="308"/>
      <c r="D31" s="113">
        <v>2.7453671928620453</v>
      </c>
      <c r="E31" s="115">
        <v>480</v>
      </c>
      <c r="F31" s="114">
        <v>491</v>
      </c>
      <c r="G31" s="114">
        <v>509</v>
      </c>
      <c r="H31" s="114">
        <v>540</v>
      </c>
      <c r="I31" s="140">
        <v>519</v>
      </c>
      <c r="J31" s="115">
        <v>-39</v>
      </c>
      <c r="K31" s="116">
        <v>-7.5144508670520231</v>
      </c>
    </row>
    <row r="32" spans="1:11" ht="14.1" customHeight="1" x14ac:dyDescent="0.2">
      <c r="A32" s="306">
        <v>31</v>
      </c>
      <c r="B32" s="307" t="s">
        <v>251</v>
      </c>
      <c r="C32" s="308"/>
      <c r="D32" s="113">
        <v>0.12582932967284374</v>
      </c>
      <c r="E32" s="115">
        <v>22</v>
      </c>
      <c r="F32" s="114">
        <v>20</v>
      </c>
      <c r="G32" s="114">
        <v>21</v>
      </c>
      <c r="H32" s="114">
        <v>20</v>
      </c>
      <c r="I32" s="140">
        <v>21</v>
      </c>
      <c r="J32" s="115">
        <v>1</v>
      </c>
      <c r="K32" s="116">
        <v>4.7619047619047619</v>
      </c>
    </row>
    <row r="33" spans="1:11" ht="14.1" customHeight="1" x14ac:dyDescent="0.2">
      <c r="A33" s="306">
        <v>32</v>
      </c>
      <c r="B33" s="307" t="s">
        <v>252</v>
      </c>
      <c r="C33" s="308"/>
      <c r="D33" s="113">
        <v>0.96659803248684506</v>
      </c>
      <c r="E33" s="115">
        <v>169</v>
      </c>
      <c r="F33" s="114">
        <v>170</v>
      </c>
      <c r="G33" s="114">
        <v>172</v>
      </c>
      <c r="H33" s="114">
        <v>193</v>
      </c>
      <c r="I33" s="140">
        <v>184</v>
      </c>
      <c r="J33" s="115">
        <v>-15</v>
      </c>
      <c r="K33" s="116">
        <v>-8.1521739130434785</v>
      </c>
    </row>
    <row r="34" spans="1:11" ht="14.1" customHeight="1" x14ac:dyDescent="0.2">
      <c r="A34" s="306">
        <v>33</v>
      </c>
      <c r="B34" s="307" t="s">
        <v>253</v>
      </c>
      <c r="C34" s="308"/>
      <c r="D34" s="113">
        <v>0.57195149851292615</v>
      </c>
      <c r="E34" s="115">
        <v>100</v>
      </c>
      <c r="F34" s="114">
        <v>109</v>
      </c>
      <c r="G34" s="114">
        <v>123</v>
      </c>
      <c r="H34" s="114">
        <v>135</v>
      </c>
      <c r="I34" s="140">
        <v>103</v>
      </c>
      <c r="J34" s="115">
        <v>-3</v>
      </c>
      <c r="K34" s="116">
        <v>-2.912621359223301</v>
      </c>
    </row>
    <row r="35" spans="1:11" ht="14.1" customHeight="1" x14ac:dyDescent="0.2">
      <c r="A35" s="306">
        <v>34</v>
      </c>
      <c r="B35" s="307" t="s">
        <v>254</v>
      </c>
      <c r="C35" s="308"/>
      <c r="D35" s="113">
        <v>4.8272706474490965</v>
      </c>
      <c r="E35" s="115">
        <v>844</v>
      </c>
      <c r="F35" s="114">
        <v>877</v>
      </c>
      <c r="G35" s="114">
        <v>875</v>
      </c>
      <c r="H35" s="114">
        <v>892</v>
      </c>
      <c r="I35" s="140">
        <v>854</v>
      </c>
      <c r="J35" s="115">
        <v>-10</v>
      </c>
      <c r="K35" s="116">
        <v>-1.1709601873536299</v>
      </c>
    </row>
    <row r="36" spans="1:11" ht="14.1" customHeight="1" x14ac:dyDescent="0.2">
      <c r="A36" s="306">
        <v>41</v>
      </c>
      <c r="B36" s="307" t="s">
        <v>255</v>
      </c>
      <c r="C36" s="308"/>
      <c r="D36" s="113">
        <v>5.1475634866163349E-2</v>
      </c>
      <c r="E36" s="115">
        <v>9</v>
      </c>
      <c r="F36" s="114">
        <v>8</v>
      </c>
      <c r="G36" s="114">
        <v>9</v>
      </c>
      <c r="H36" s="114">
        <v>7</v>
      </c>
      <c r="I36" s="140">
        <v>11</v>
      </c>
      <c r="J36" s="115">
        <v>-2</v>
      </c>
      <c r="K36" s="116">
        <v>-18.181818181818183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0.28025623427133378</v>
      </c>
      <c r="E38" s="115">
        <v>49</v>
      </c>
      <c r="F38" s="114">
        <v>57</v>
      </c>
      <c r="G38" s="114">
        <v>50</v>
      </c>
      <c r="H38" s="114">
        <v>50</v>
      </c>
      <c r="I38" s="140">
        <v>49</v>
      </c>
      <c r="J38" s="115">
        <v>0</v>
      </c>
      <c r="K38" s="116">
        <v>0</v>
      </c>
    </row>
    <row r="39" spans="1:11" ht="14.1" customHeight="1" x14ac:dyDescent="0.2">
      <c r="A39" s="306">
        <v>51</v>
      </c>
      <c r="B39" s="307" t="s">
        <v>258</v>
      </c>
      <c r="C39" s="308"/>
      <c r="D39" s="113">
        <v>6.3944177533745137</v>
      </c>
      <c r="E39" s="115">
        <v>1118</v>
      </c>
      <c r="F39" s="114">
        <v>1147</v>
      </c>
      <c r="G39" s="114">
        <v>1144</v>
      </c>
      <c r="H39" s="114">
        <v>1080</v>
      </c>
      <c r="I39" s="140">
        <v>1125</v>
      </c>
      <c r="J39" s="115">
        <v>-7</v>
      </c>
      <c r="K39" s="116">
        <v>-0.62222222222222223</v>
      </c>
    </row>
    <row r="40" spans="1:11" ht="14.1" customHeight="1" x14ac:dyDescent="0.2">
      <c r="A40" s="306" t="s">
        <v>259</v>
      </c>
      <c r="B40" s="307" t="s">
        <v>260</v>
      </c>
      <c r="C40" s="308"/>
      <c r="D40" s="113">
        <v>6.0398078242965001</v>
      </c>
      <c r="E40" s="115">
        <v>1056</v>
      </c>
      <c r="F40" s="114">
        <v>1084</v>
      </c>
      <c r="G40" s="114">
        <v>1075</v>
      </c>
      <c r="H40" s="114">
        <v>1024</v>
      </c>
      <c r="I40" s="140">
        <v>1068</v>
      </c>
      <c r="J40" s="115">
        <v>-12</v>
      </c>
      <c r="K40" s="116">
        <v>-1.1235955056179776</v>
      </c>
    </row>
    <row r="41" spans="1:11" ht="14.1" customHeight="1" x14ac:dyDescent="0.2">
      <c r="A41" s="306"/>
      <c r="B41" s="307" t="s">
        <v>261</v>
      </c>
      <c r="C41" s="308"/>
      <c r="D41" s="113">
        <v>3.4946236559139785</v>
      </c>
      <c r="E41" s="115">
        <v>611</v>
      </c>
      <c r="F41" s="114">
        <v>620</v>
      </c>
      <c r="G41" s="114">
        <v>612</v>
      </c>
      <c r="H41" s="114">
        <v>588</v>
      </c>
      <c r="I41" s="140">
        <v>623</v>
      </c>
      <c r="J41" s="115">
        <v>-12</v>
      </c>
      <c r="K41" s="116">
        <v>-1.926163723916533</v>
      </c>
    </row>
    <row r="42" spans="1:11" ht="14.1" customHeight="1" x14ac:dyDescent="0.2">
      <c r="A42" s="306">
        <v>52</v>
      </c>
      <c r="B42" s="307" t="s">
        <v>262</v>
      </c>
      <c r="C42" s="308"/>
      <c r="D42" s="113">
        <v>5.2047586364676279</v>
      </c>
      <c r="E42" s="115">
        <v>910</v>
      </c>
      <c r="F42" s="114">
        <v>973</v>
      </c>
      <c r="G42" s="114">
        <v>995</v>
      </c>
      <c r="H42" s="114">
        <v>970</v>
      </c>
      <c r="I42" s="140">
        <v>934</v>
      </c>
      <c r="J42" s="115">
        <v>-24</v>
      </c>
      <c r="K42" s="116">
        <v>-2.5695931477516059</v>
      </c>
    </row>
    <row r="43" spans="1:11" ht="14.1" customHeight="1" x14ac:dyDescent="0.2">
      <c r="A43" s="306" t="s">
        <v>263</v>
      </c>
      <c r="B43" s="307" t="s">
        <v>264</v>
      </c>
      <c r="C43" s="308"/>
      <c r="D43" s="113">
        <v>4.495538778311599</v>
      </c>
      <c r="E43" s="115">
        <v>786</v>
      </c>
      <c r="F43" s="114">
        <v>812</v>
      </c>
      <c r="G43" s="114">
        <v>821</v>
      </c>
      <c r="H43" s="114">
        <v>812</v>
      </c>
      <c r="I43" s="140">
        <v>809</v>
      </c>
      <c r="J43" s="115">
        <v>-23</v>
      </c>
      <c r="K43" s="116">
        <v>-2.8430160692212607</v>
      </c>
    </row>
    <row r="44" spans="1:11" ht="14.1" customHeight="1" x14ac:dyDescent="0.2">
      <c r="A44" s="306">
        <v>53</v>
      </c>
      <c r="B44" s="307" t="s">
        <v>265</v>
      </c>
      <c r="C44" s="308"/>
      <c r="D44" s="113">
        <v>1.2582932967284375</v>
      </c>
      <c r="E44" s="115">
        <v>220</v>
      </c>
      <c r="F44" s="114">
        <v>254</v>
      </c>
      <c r="G44" s="114">
        <v>286</v>
      </c>
      <c r="H44" s="114">
        <v>271</v>
      </c>
      <c r="I44" s="140">
        <v>261</v>
      </c>
      <c r="J44" s="115">
        <v>-41</v>
      </c>
      <c r="K44" s="116">
        <v>-15.708812260536398</v>
      </c>
    </row>
    <row r="45" spans="1:11" ht="14.1" customHeight="1" x14ac:dyDescent="0.2">
      <c r="A45" s="306" t="s">
        <v>266</v>
      </c>
      <c r="B45" s="307" t="s">
        <v>267</v>
      </c>
      <c r="C45" s="308"/>
      <c r="D45" s="113">
        <v>1.2010981468771449</v>
      </c>
      <c r="E45" s="115">
        <v>210</v>
      </c>
      <c r="F45" s="114">
        <v>245</v>
      </c>
      <c r="G45" s="114">
        <v>277</v>
      </c>
      <c r="H45" s="114">
        <v>262</v>
      </c>
      <c r="I45" s="140">
        <v>252</v>
      </c>
      <c r="J45" s="115">
        <v>-42</v>
      </c>
      <c r="K45" s="116">
        <v>-16.666666666666668</v>
      </c>
    </row>
    <row r="46" spans="1:11" ht="14.1" customHeight="1" x14ac:dyDescent="0.2">
      <c r="A46" s="306">
        <v>54</v>
      </c>
      <c r="B46" s="307" t="s">
        <v>268</v>
      </c>
      <c r="C46" s="308"/>
      <c r="D46" s="113">
        <v>12.239762068176619</v>
      </c>
      <c r="E46" s="115">
        <v>2140</v>
      </c>
      <c r="F46" s="114">
        <v>2209</v>
      </c>
      <c r="G46" s="114">
        <v>2287</v>
      </c>
      <c r="H46" s="114">
        <v>2267</v>
      </c>
      <c r="I46" s="140">
        <v>2234</v>
      </c>
      <c r="J46" s="115">
        <v>-94</v>
      </c>
      <c r="K46" s="116">
        <v>-4.2076991942703668</v>
      </c>
    </row>
    <row r="47" spans="1:11" ht="14.1" customHeight="1" x14ac:dyDescent="0.2">
      <c r="A47" s="306">
        <v>61</v>
      </c>
      <c r="B47" s="307" t="s">
        <v>269</v>
      </c>
      <c r="C47" s="308"/>
      <c r="D47" s="113">
        <v>0.45756119881034091</v>
      </c>
      <c r="E47" s="115">
        <v>80</v>
      </c>
      <c r="F47" s="114">
        <v>86</v>
      </c>
      <c r="G47" s="114">
        <v>85</v>
      </c>
      <c r="H47" s="114">
        <v>81</v>
      </c>
      <c r="I47" s="140">
        <v>83</v>
      </c>
      <c r="J47" s="115">
        <v>-3</v>
      </c>
      <c r="K47" s="116">
        <v>-3.6144578313253013</v>
      </c>
    </row>
    <row r="48" spans="1:11" ht="14.1" customHeight="1" x14ac:dyDescent="0.2">
      <c r="A48" s="306">
        <v>62</v>
      </c>
      <c r="B48" s="307" t="s">
        <v>270</v>
      </c>
      <c r="C48" s="308"/>
      <c r="D48" s="113">
        <v>12.720201326927477</v>
      </c>
      <c r="E48" s="115">
        <v>2224</v>
      </c>
      <c r="F48" s="114">
        <v>2255</v>
      </c>
      <c r="G48" s="114">
        <v>2344</v>
      </c>
      <c r="H48" s="114">
        <v>2376</v>
      </c>
      <c r="I48" s="140">
        <v>2310</v>
      </c>
      <c r="J48" s="115">
        <v>-86</v>
      </c>
      <c r="K48" s="116">
        <v>-3.722943722943723</v>
      </c>
    </row>
    <row r="49" spans="1:11" ht="14.1" customHeight="1" x14ac:dyDescent="0.2">
      <c r="A49" s="306">
        <v>63</v>
      </c>
      <c r="B49" s="307" t="s">
        <v>271</v>
      </c>
      <c r="C49" s="308"/>
      <c r="D49" s="113">
        <v>9.9119194692290087</v>
      </c>
      <c r="E49" s="115">
        <v>1733</v>
      </c>
      <c r="F49" s="114">
        <v>1945</v>
      </c>
      <c r="G49" s="114">
        <v>2076</v>
      </c>
      <c r="H49" s="114">
        <v>2024</v>
      </c>
      <c r="I49" s="140">
        <v>1902</v>
      </c>
      <c r="J49" s="115">
        <v>-169</v>
      </c>
      <c r="K49" s="116">
        <v>-8.885383806519453</v>
      </c>
    </row>
    <row r="50" spans="1:11" ht="14.1" customHeight="1" x14ac:dyDescent="0.2">
      <c r="A50" s="306" t="s">
        <v>272</v>
      </c>
      <c r="B50" s="307" t="s">
        <v>273</v>
      </c>
      <c r="C50" s="308"/>
      <c r="D50" s="113">
        <v>0.82361015785861358</v>
      </c>
      <c r="E50" s="115">
        <v>144</v>
      </c>
      <c r="F50" s="114">
        <v>153</v>
      </c>
      <c r="G50" s="114">
        <v>167</v>
      </c>
      <c r="H50" s="114">
        <v>149</v>
      </c>
      <c r="I50" s="140">
        <v>116</v>
      </c>
      <c r="J50" s="115">
        <v>28</v>
      </c>
      <c r="K50" s="116">
        <v>24.137931034482758</v>
      </c>
    </row>
    <row r="51" spans="1:11" ht="14.1" customHeight="1" x14ac:dyDescent="0.2">
      <c r="A51" s="306" t="s">
        <v>274</v>
      </c>
      <c r="B51" s="307" t="s">
        <v>275</v>
      </c>
      <c r="C51" s="308"/>
      <c r="D51" s="113">
        <v>8.7394188972775115</v>
      </c>
      <c r="E51" s="115">
        <v>1528</v>
      </c>
      <c r="F51" s="114">
        <v>1720</v>
      </c>
      <c r="G51" s="114">
        <v>1822</v>
      </c>
      <c r="H51" s="114">
        <v>1790</v>
      </c>
      <c r="I51" s="140">
        <v>1712</v>
      </c>
      <c r="J51" s="115">
        <v>-184</v>
      </c>
      <c r="K51" s="116">
        <v>-10.747663551401869</v>
      </c>
    </row>
    <row r="52" spans="1:11" ht="14.1" customHeight="1" x14ac:dyDescent="0.2">
      <c r="A52" s="306">
        <v>71</v>
      </c>
      <c r="B52" s="307" t="s">
        <v>276</v>
      </c>
      <c r="C52" s="308"/>
      <c r="D52" s="113">
        <v>10.815602836879433</v>
      </c>
      <c r="E52" s="115">
        <v>1891</v>
      </c>
      <c r="F52" s="114">
        <v>1902</v>
      </c>
      <c r="G52" s="114">
        <v>1935</v>
      </c>
      <c r="H52" s="114">
        <v>1920</v>
      </c>
      <c r="I52" s="140">
        <v>1887</v>
      </c>
      <c r="J52" s="115">
        <v>4</v>
      </c>
      <c r="K52" s="116">
        <v>0.21197668256491786</v>
      </c>
    </row>
    <row r="53" spans="1:11" ht="14.1" customHeight="1" x14ac:dyDescent="0.2">
      <c r="A53" s="306" t="s">
        <v>277</v>
      </c>
      <c r="B53" s="307" t="s">
        <v>278</v>
      </c>
      <c r="C53" s="308"/>
      <c r="D53" s="113">
        <v>0.6234271333790895</v>
      </c>
      <c r="E53" s="115">
        <v>109</v>
      </c>
      <c r="F53" s="114">
        <v>107</v>
      </c>
      <c r="G53" s="114">
        <v>108</v>
      </c>
      <c r="H53" s="114">
        <v>109</v>
      </c>
      <c r="I53" s="140">
        <v>105</v>
      </c>
      <c r="J53" s="115">
        <v>4</v>
      </c>
      <c r="K53" s="116">
        <v>3.8095238095238093</v>
      </c>
    </row>
    <row r="54" spans="1:11" ht="14.1" customHeight="1" x14ac:dyDescent="0.2">
      <c r="A54" s="306" t="s">
        <v>279</v>
      </c>
      <c r="B54" s="307" t="s">
        <v>280</v>
      </c>
      <c r="C54" s="308"/>
      <c r="D54" s="113">
        <v>9.2255776710134985</v>
      </c>
      <c r="E54" s="115">
        <v>1613</v>
      </c>
      <c r="F54" s="114">
        <v>1624</v>
      </c>
      <c r="G54" s="114">
        <v>1655</v>
      </c>
      <c r="H54" s="114">
        <v>1642</v>
      </c>
      <c r="I54" s="140">
        <v>1613</v>
      </c>
      <c r="J54" s="115">
        <v>0</v>
      </c>
      <c r="K54" s="116">
        <v>0</v>
      </c>
    </row>
    <row r="55" spans="1:11" ht="14.1" customHeight="1" x14ac:dyDescent="0.2">
      <c r="A55" s="306">
        <v>72</v>
      </c>
      <c r="B55" s="307" t="s">
        <v>281</v>
      </c>
      <c r="C55" s="308"/>
      <c r="D55" s="113">
        <v>1.601464195836193</v>
      </c>
      <c r="E55" s="115">
        <v>280</v>
      </c>
      <c r="F55" s="114">
        <v>284</v>
      </c>
      <c r="G55" s="114">
        <v>280</v>
      </c>
      <c r="H55" s="114">
        <v>290</v>
      </c>
      <c r="I55" s="140">
        <v>291</v>
      </c>
      <c r="J55" s="115">
        <v>-11</v>
      </c>
      <c r="K55" s="116">
        <v>-3.7800687285223367</v>
      </c>
    </row>
    <row r="56" spans="1:11" ht="14.1" customHeight="1" x14ac:dyDescent="0.2">
      <c r="A56" s="306" t="s">
        <v>282</v>
      </c>
      <c r="B56" s="307" t="s">
        <v>283</v>
      </c>
      <c r="C56" s="308"/>
      <c r="D56" s="113">
        <v>0.13726835964310227</v>
      </c>
      <c r="E56" s="115">
        <v>24</v>
      </c>
      <c r="F56" s="114">
        <v>24</v>
      </c>
      <c r="G56" s="114">
        <v>24</v>
      </c>
      <c r="H56" s="114">
        <v>26</v>
      </c>
      <c r="I56" s="140">
        <v>24</v>
      </c>
      <c r="J56" s="115">
        <v>0</v>
      </c>
      <c r="K56" s="116">
        <v>0</v>
      </c>
    </row>
    <row r="57" spans="1:11" ht="14.1" customHeight="1" x14ac:dyDescent="0.2">
      <c r="A57" s="306" t="s">
        <v>284</v>
      </c>
      <c r="B57" s="307" t="s">
        <v>285</v>
      </c>
      <c r="C57" s="308"/>
      <c r="D57" s="113">
        <v>0.8693662777396477</v>
      </c>
      <c r="E57" s="115">
        <v>152</v>
      </c>
      <c r="F57" s="114">
        <v>159</v>
      </c>
      <c r="G57" s="114">
        <v>152</v>
      </c>
      <c r="H57" s="114">
        <v>155</v>
      </c>
      <c r="I57" s="140">
        <v>162</v>
      </c>
      <c r="J57" s="115">
        <v>-10</v>
      </c>
      <c r="K57" s="116">
        <v>-6.1728395061728394</v>
      </c>
    </row>
    <row r="58" spans="1:11" ht="14.1" customHeight="1" x14ac:dyDescent="0.2">
      <c r="A58" s="306">
        <v>73</v>
      </c>
      <c r="B58" s="307" t="s">
        <v>286</v>
      </c>
      <c r="C58" s="308"/>
      <c r="D58" s="113">
        <v>0.78357355296270881</v>
      </c>
      <c r="E58" s="115">
        <v>137</v>
      </c>
      <c r="F58" s="114">
        <v>134</v>
      </c>
      <c r="G58" s="114">
        <v>139</v>
      </c>
      <c r="H58" s="114">
        <v>132</v>
      </c>
      <c r="I58" s="140">
        <v>128</v>
      </c>
      <c r="J58" s="115">
        <v>9</v>
      </c>
      <c r="K58" s="116">
        <v>7.03125</v>
      </c>
    </row>
    <row r="59" spans="1:11" ht="14.1" customHeight="1" x14ac:dyDescent="0.2">
      <c r="A59" s="306" t="s">
        <v>287</v>
      </c>
      <c r="B59" s="307" t="s">
        <v>288</v>
      </c>
      <c r="C59" s="308"/>
      <c r="D59" s="113">
        <v>0.60626858842370168</v>
      </c>
      <c r="E59" s="115">
        <v>106</v>
      </c>
      <c r="F59" s="114">
        <v>101</v>
      </c>
      <c r="G59" s="114">
        <v>104</v>
      </c>
      <c r="H59" s="114">
        <v>97</v>
      </c>
      <c r="I59" s="140">
        <v>96</v>
      </c>
      <c r="J59" s="115">
        <v>10</v>
      </c>
      <c r="K59" s="116">
        <v>10.416666666666666</v>
      </c>
    </row>
    <row r="60" spans="1:11" ht="14.1" customHeight="1" x14ac:dyDescent="0.2">
      <c r="A60" s="306">
        <v>81</v>
      </c>
      <c r="B60" s="307" t="s">
        <v>289</v>
      </c>
      <c r="C60" s="308"/>
      <c r="D60" s="113">
        <v>3.677648135438115</v>
      </c>
      <c r="E60" s="115">
        <v>643</v>
      </c>
      <c r="F60" s="114">
        <v>638</v>
      </c>
      <c r="G60" s="114">
        <v>636</v>
      </c>
      <c r="H60" s="114">
        <v>610</v>
      </c>
      <c r="I60" s="140">
        <v>604</v>
      </c>
      <c r="J60" s="115">
        <v>39</v>
      </c>
      <c r="K60" s="116">
        <v>6.4569536423841063</v>
      </c>
    </row>
    <row r="61" spans="1:11" ht="14.1" customHeight="1" x14ac:dyDescent="0.2">
      <c r="A61" s="306" t="s">
        <v>290</v>
      </c>
      <c r="B61" s="307" t="s">
        <v>291</v>
      </c>
      <c r="C61" s="308"/>
      <c r="D61" s="113">
        <v>0.8407687028140014</v>
      </c>
      <c r="E61" s="115">
        <v>147</v>
      </c>
      <c r="F61" s="114">
        <v>145</v>
      </c>
      <c r="G61" s="114">
        <v>147</v>
      </c>
      <c r="H61" s="114">
        <v>143</v>
      </c>
      <c r="I61" s="140">
        <v>142</v>
      </c>
      <c r="J61" s="115">
        <v>5</v>
      </c>
      <c r="K61" s="116">
        <v>3.5211267605633805</v>
      </c>
    </row>
    <row r="62" spans="1:11" ht="14.1" customHeight="1" x14ac:dyDescent="0.2">
      <c r="A62" s="306" t="s">
        <v>292</v>
      </c>
      <c r="B62" s="307" t="s">
        <v>293</v>
      </c>
      <c r="C62" s="308"/>
      <c r="D62" s="113">
        <v>2.0933424845573096</v>
      </c>
      <c r="E62" s="115">
        <v>366</v>
      </c>
      <c r="F62" s="114">
        <v>367</v>
      </c>
      <c r="G62" s="114">
        <v>371</v>
      </c>
      <c r="H62" s="114">
        <v>344</v>
      </c>
      <c r="I62" s="140">
        <v>336</v>
      </c>
      <c r="J62" s="115">
        <v>30</v>
      </c>
      <c r="K62" s="116">
        <v>8.9285714285714288</v>
      </c>
    </row>
    <row r="63" spans="1:11" ht="14.1" customHeight="1" x14ac:dyDescent="0.2">
      <c r="A63" s="306"/>
      <c r="B63" s="307" t="s">
        <v>294</v>
      </c>
      <c r="C63" s="308"/>
      <c r="D63" s="113">
        <v>1.7387325554792954</v>
      </c>
      <c r="E63" s="115">
        <v>304</v>
      </c>
      <c r="F63" s="114">
        <v>309</v>
      </c>
      <c r="G63" s="114">
        <v>321</v>
      </c>
      <c r="H63" s="114">
        <v>299</v>
      </c>
      <c r="I63" s="140">
        <v>288</v>
      </c>
      <c r="J63" s="115">
        <v>16</v>
      </c>
      <c r="K63" s="116">
        <v>5.5555555555555554</v>
      </c>
    </row>
    <row r="64" spans="1:11" ht="14.1" customHeight="1" x14ac:dyDescent="0.2">
      <c r="A64" s="306" t="s">
        <v>295</v>
      </c>
      <c r="B64" s="307" t="s">
        <v>296</v>
      </c>
      <c r="C64" s="308"/>
      <c r="D64" s="113">
        <v>5.1475634866163349E-2</v>
      </c>
      <c r="E64" s="115">
        <v>9</v>
      </c>
      <c r="F64" s="114">
        <v>8</v>
      </c>
      <c r="G64" s="114">
        <v>8</v>
      </c>
      <c r="H64" s="114">
        <v>8</v>
      </c>
      <c r="I64" s="140">
        <v>10</v>
      </c>
      <c r="J64" s="115">
        <v>-1</v>
      </c>
      <c r="K64" s="116">
        <v>-10</v>
      </c>
    </row>
    <row r="65" spans="1:11" ht="14.1" customHeight="1" x14ac:dyDescent="0.2">
      <c r="A65" s="306" t="s">
        <v>297</v>
      </c>
      <c r="B65" s="307" t="s">
        <v>298</v>
      </c>
      <c r="C65" s="308"/>
      <c r="D65" s="113">
        <v>0.50331731869137497</v>
      </c>
      <c r="E65" s="115">
        <v>88</v>
      </c>
      <c r="F65" s="114">
        <v>87</v>
      </c>
      <c r="G65" s="114">
        <v>84</v>
      </c>
      <c r="H65" s="114">
        <v>85</v>
      </c>
      <c r="I65" s="140">
        <v>86</v>
      </c>
      <c r="J65" s="115">
        <v>2</v>
      </c>
      <c r="K65" s="116">
        <v>2.3255813953488373</v>
      </c>
    </row>
    <row r="66" spans="1:11" ht="14.1" customHeight="1" x14ac:dyDescent="0.2">
      <c r="A66" s="306">
        <v>82</v>
      </c>
      <c r="B66" s="307" t="s">
        <v>299</v>
      </c>
      <c r="C66" s="308"/>
      <c r="D66" s="113">
        <v>1.710134980553649</v>
      </c>
      <c r="E66" s="115">
        <v>299</v>
      </c>
      <c r="F66" s="114">
        <v>310</v>
      </c>
      <c r="G66" s="114">
        <v>311</v>
      </c>
      <c r="H66" s="114">
        <v>305</v>
      </c>
      <c r="I66" s="140">
        <v>303</v>
      </c>
      <c r="J66" s="115">
        <v>-4</v>
      </c>
      <c r="K66" s="116">
        <v>-1.3201320132013201</v>
      </c>
    </row>
    <row r="67" spans="1:11" ht="14.1" customHeight="1" x14ac:dyDescent="0.2">
      <c r="A67" s="306" t="s">
        <v>300</v>
      </c>
      <c r="B67" s="307" t="s">
        <v>301</v>
      </c>
      <c r="C67" s="308"/>
      <c r="D67" s="113">
        <v>0.93228094257606953</v>
      </c>
      <c r="E67" s="115">
        <v>163</v>
      </c>
      <c r="F67" s="114">
        <v>173</v>
      </c>
      <c r="G67" s="114">
        <v>171</v>
      </c>
      <c r="H67" s="114">
        <v>158</v>
      </c>
      <c r="I67" s="140">
        <v>162</v>
      </c>
      <c r="J67" s="115">
        <v>1</v>
      </c>
      <c r="K67" s="116">
        <v>0.61728395061728392</v>
      </c>
    </row>
    <row r="68" spans="1:11" ht="14.1" customHeight="1" x14ac:dyDescent="0.2">
      <c r="A68" s="306" t="s">
        <v>302</v>
      </c>
      <c r="B68" s="307" t="s">
        <v>303</v>
      </c>
      <c r="C68" s="308"/>
      <c r="D68" s="113">
        <v>0.37748798901853126</v>
      </c>
      <c r="E68" s="115">
        <v>66</v>
      </c>
      <c r="F68" s="114">
        <v>74</v>
      </c>
      <c r="G68" s="114">
        <v>75</v>
      </c>
      <c r="H68" s="114">
        <v>82</v>
      </c>
      <c r="I68" s="140">
        <v>79</v>
      </c>
      <c r="J68" s="115">
        <v>-13</v>
      </c>
      <c r="K68" s="116">
        <v>-16.455696202531644</v>
      </c>
    </row>
    <row r="69" spans="1:11" ht="14.1" customHeight="1" x14ac:dyDescent="0.2">
      <c r="A69" s="306">
        <v>83</v>
      </c>
      <c r="B69" s="307" t="s">
        <v>304</v>
      </c>
      <c r="C69" s="308"/>
      <c r="D69" s="113">
        <v>3.7920384351407002</v>
      </c>
      <c r="E69" s="115">
        <v>663</v>
      </c>
      <c r="F69" s="114">
        <v>666</v>
      </c>
      <c r="G69" s="114">
        <v>638</v>
      </c>
      <c r="H69" s="114">
        <v>647</v>
      </c>
      <c r="I69" s="140">
        <v>627</v>
      </c>
      <c r="J69" s="115">
        <v>36</v>
      </c>
      <c r="K69" s="116">
        <v>5.741626794258373</v>
      </c>
    </row>
    <row r="70" spans="1:11" ht="14.1" customHeight="1" x14ac:dyDescent="0.2">
      <c r="A70" s="306" t="s">
        <v>305</v>
      </c>
      <c r="B70" s="307" t="s">
        <v>306</v>
      </c>
      <c r="C70" s="308"/>
      <c r="D70" s="113">
        <v>2.7968428277282085</v>
      </c>
      <c r="E70" s="115">
        <v>489</v>
      </c>
      <c r="F70" s="114">
        <v>481</v>
      </c>
      <c r="G70" s="114">
        <v>448</v>
      </c>
      <c r="H70" s="114">
        <v>457</v>
      </c>
      <c r="I70" s="140">
        <v>446</v>
      </c>
      <c r="J70" s="115">
        <v>43</v>
      </c>
      <c r="K70" s="116">
        <v>9.6412556053811667</v>
      </c>
    </row>
    <row r="71" spans="1:11" ht="14.1" customHeight="1" x14ac:dyDescent="0.2">
      <c r="A71" s="306"/>
      <c r="B71" s="307" t="s">
        <v>307</v>
      </c>
      <c r="C71" s="308"/>
      <c r="D71" s="113">
        <v>1.9274765499885609</v>
      </c>
      <c r="E71" s="115">
        <v>337</v>
      </c>
      <c r="F71" s="114">
        <v>337</v>
      </c>
      <c r="G71" s="114">
        <v>317</v>
      </c>
      <c r="H71" s="114">
        <v>352</v>
      </c>
      <c r="I71" s="140">
        <v>345</v>
      </c>
      <c r="J71" s="115">
        <v>-8</v>
      </c>
      <c r="K71" s="116">
        <v>-2.318840579710145</v>
      </c>
    </row>
    <row r="72" spans="1:11" ht="14.1" customHeight="1" x14ac:dyDescent="0.2">
      <c r="A72" s="306">
        <v>84</v>
      </c>
      <c r="B72" s="307" t="s">
        <v>308</v>
      </c>
      <c r="C72" s="308"/>
      <c r="D72" s="113">
        <v>1.246854266758179</v>
      </c>
      <c r="E72" s="115">
        <v>218</v>
      </c>
      <c r="F72" s="114">
        <v>219</v>
      </c>
      <c r="G72" s="114">
        <v>224</v>
      </c>
      <c r="H72" s="114">
        <v>213</v>
      </c>
      <c r="I72" s="140">
        <v>222</v>
      </c>
      <c r="J72" s="115">
        <v>-4</v>
      </c>
      <c r="K72" s="116">
        <v>-1.8018018018018018</v>
      </c>
    </row>
    <row r="73" spans="1:11" ht="14.1" customHeight="1" x14ac:dyDescent="0.2">
      <c r="A73" s="306" t="s">
        <v>309</v>
      </c>
      <c r="B73" s="307" t="s">
        <v>310</v>
      </c>
      <c r="C73" s="308"/>
      <c r="D73" s="113">
        <v>0.13154884465797301</v>
      </c>
      <c r="E73" s="115">
        <v>23</v>
      </c>
      <c r="F73" s="114">
        <v>23</v>
      </c>
      <c r="G73" s="114">
        <v>22</v>
      </c>
      <c r="H73" s="114">
        <v>23</v>
      </c>
      <c r="I73" s="140">
        <v>24</v>
      </c>
      <c r="J73" s="115">
        <v>-1</v>
      </c>
      <c r="K73" s="116">
        <v>-4.166666666666667</v>
      </c>
    </row>
    <row r="74" spans="1:11" ht="14.1" customHeight="1" x14ac:dyDescent="0.2">
      <c r="A74" s="306" t="s">
        <v>311</v>
      </c>
      <c r="B74" s="307" t="s">
        <v>312</v>
      </c>
      <c r="C74" s="308"/>
      <c r="D74" s="113">
        <v>2.8597574925646307E-2</v>
      </c>
      <c r="E74" s="115">
        <v>5</v>
      </c>
      <c r="F74" s="114">
        <v>6</v>
      </c>
      <c r="G74" s="114">
        <v>7</v>
      </c>
      <c r="H74" s="114">
        <v>8</v>
      </c>
      <c r="I74" s="140">
        <v>8</v>
      </c>
      <c r="J74" s="115">
        <v>-3</v>
      </c>
      <c r="K74" s="116">
        <v>-37.5</v>
      </c>
    </row>
    <row r="75" spans="1:11" ht="14.1" customHeight="1" x14ac:dyDescent="0.2">
      <c r="A75" s="306" t="s">
        <v>313</v>
      </c>
      <c r="B75" s="307" t="s">
        <v>314</v>
      </c>
      <c r="C75" s="308"/>
      <c r="D75" s="113">
        <v>1.7158544955387784E-2</v>
      </c>
      <c r="E75" s="115">
        <v>3</v>
      </c>
      <c r="F75" s="114">
        <v>3</v>
      </c>
      <c r="G75" s="114" t="s">
        <v>513</v>
      </c>
      <c r="H75" s="114" t="s">
        <v>513</v>
      </c>
      <c r="I75" s="140" t="s">
        <v>513</v>
      </c>
      <c r="J75" s="115" t="s">
        <v>513</v>
      </c>
      <c r="K75" s="116" t="s">
        <v>513</v>
      </c>
    </row>
    <row r="76" spans="1:11" ht="14.1" customHeight="1" x14ac:dyDescent="0.2">
      <c r="A76" s="306">
        <v>91</v>
      </c>
      <c r="B76" s="307" t="s">
        <v>315</v>
      </c>
      <c r="C76" s="308"/>
      <c r="D76" s="113">
        <v>0.12010981468771448</v>
      </c>
      <c r="E76" s="115">
        <v>21</v>
      </c>
      <c r="F76" s="114">
        <v>23</v>
      </c>
      <c r="G76" s="114">
        <v>22</v>
      </c>
      <c r="H76" s="114">
        <v>18</v>
      </c>
      <c r="I76" s="140">
        <v>18</v>
      </c>
      <c r="J76" s="115">
        <v>3</v>
      </c>
      <c r="K76" s="116">
        <v>16.666666666666668</v>
      </c>
    </row>
    <row r="77" spans="1:11" ht="14.1" customHeight="1" x14ac:dyDescent="0.2">
      <c r="A77" s="306">
        <v>92</v>
      </c>
      <c r="B77" s="307" t="s">
        <v>316</v>
      </c>
      <c r="C77" s="308"/>
      <c r="D77" s="113">
        <v>0.22878059940517045</v>
      </c>
      <c r="E77" s="115">
        <v>40</v>
      </c>
      <c r="F77" s="114">
        <v>41</v>
      </c>
      <c r="G77" s="114">
        <v>40</v>
      </c>
      <c r="H77" s="114">
        <v>45</v>
      </c>
      <c r="I77" s="140">
        <v>43</v>
      </c>
      <c r="J77" s="115">
        <v>-3</v>
      </c>
      <c r="K77" s="116">
        <v>-6.9767441860465116</v>
      </c>
    </row>
    <row r="78" spans="1:11" ht="14.1" customHeight="1" x14ac:dyDescent="0.2">
      <c r="A78" s="306">
        <v>93</v>
      </c>
      <c r="B78" s="307" t="s">
        <v>317</v>
      </c>
      <c r="C78" s="308"/>
      <c r="D78" s="113">
        <v>9.1512239762068182E-2</v>
      </c>
      <c r="E78" s="115">
        <v>16</v>
      </c>
      <c r="F78" s="114">
        <v>14</v>
      </c>
      <c r="G78" s="114">
        <v>17</v>
      </c>
      <c r="H78" s="114">
        <v>16</v>
      </c>
      <c r="I78" s="140">
        <v>16</v>
      </c>
      <c r="J78" s="115">
        <v>0</v>
      </c>
      <c r="K78" s="116">
        <v>0</v>
      </c>
    </row>
    <row r="79" spans="1:11" ht="14.1" customHeight="1" x14ac:dyDescent="0.2">
      <c r="A79" s="306">
        <v>94</v>
      </c>
      <c r="B79" s="307" t="s">
        <v>318</v>
      </c>
      <c r="C79" s="308"/>
      <c r="D79" s="113">
        <v>0.6520247083047358</v>
      </c>
      <c r="E79" s="115">
        <v>114</v>
      </c>
      <c r="F79" s="114">
        <v>115</v>
      </c>
      <c r="G79" s="114">
        <v>117</v>
      </c>
      <c r="H79" s="114">
        <v>101</v>
      </c>
      <c r="I79" s="140">
        <v>106</v>
      </c>
      <c r="J79" s="115">
        <v>8</v>
      </c>
      <c r="K79" s="116">
        <v>7.5471698113207548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5.5765271105010292</v>
      </c>
      <c r="E81" s="143">
        <v>975</v>
      </c>
      <c r="F81" s="144">
        <v>1026</v>
      </c>
      <c r="G81" s="144">
        <v>1033</v>
      </c>
      <c r="H81" s="144">
        <v>1068</v>
      </c>
      <c r="I81" s="145">
        <v>1031</v>
      </c>
      <c r="J81" s="143">
        <v>-56</v>
      </c>
      <c r="K81" s="146">
        <v>-5.4316197866149372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4911</v>
      </c>
      <c r="G12" s="536">
        <v>3205</v>
      </c>
      <c r="H12" s="536">
        <v>6338</v>
      </c>
      <c r="I12" s="536">
        <v>4337</v>
      </c>
      <c r="J12" s="537">
        <v>4524</v>
      </c>
      <c r="K12" s="538">
        <v>387</v>
      </c>
      <c r="L12" s="349">
        <v>8.5543766578249336</v>
      </c>
    </row>
    <row r="13" spans="1:17" s="110" customFormat="1" ht="15" customHeight="1" x14ac:dyDescent="0.2">
      <c r="A13" s="350" t="s">
        <v>344</v>
      </c>
      <c r="B13" s="351" t="s">
        <v>345</v>
      </c>
      <c r="C13" s="347"/>
      <c r="D13" s="347"/>
      <c r="E13" s="348"/>
      <c r="F13" s="536">
        <v>2648</v>
      </c>
      <c r="G13" s="536">
        <v>1597</v>
      </c>
      <c r="H13" s="536">
        <v>3421</v>
      </c>
      <c r="I13" s="536">
        <v>2330</v>
      </c>
      <c r="J13" s="537">
        <v>2523</v>
      </c>
      <c r="K13" s="538">
        <v>125</v>
      </c>
      <c r="L13" s="349">
        <v>4.9544193420531117</v>
      </c>
    </row>
    <row r="14" spans="1:17" s="110" customFormat="1" ht="22.5" customHeight="1" x14ac:dyDescent="0.2">
      <c r="A14" s="350"/>
      <c r="B14" s="351" t="s">
        <v>346</v>
      </c>
      <c r="C14" s="347"/>
      <c r="D14" s="347"/>
      <c r="E14" s="348"/>
      <c r="F14" s="536">
        <v>2263</v>
      </c>
      <c r="G14" s="536">
        <v>1608</v>
      </c>
      <c r="H14" s="536">
        <v>2917</v>
      </c>
      <c r="I14" s="536">
        <v>2007</v>
      </c>
      <c r="J14" s="537">
        <v>2001</v>
      </c>
      <c r="K14" s="538">
        <v>262</v>
      </c>
      <c r="L14" s="349">
        <v>13.093453273363318</v>
      </c>
    </row>
    <row r="15" spans="1:17" s="110" customFormat="1" ht="15" customHeight="1" x14ac:dyDescent="0.2">
      <c r="A15" s="350" t="s">
        <v>347</v>
      </c>
      <c r="B15" s="351" t="s">
        <v>108</v>
      </c>
      <c r="C15" s="347"/>
      <c r="D15" s="347"/>
      <c r="E15" s="348"/>
      <c r="F15" s="536">
        <v>902</v>
      </c>
      <c r="G15" s="536">
        <v>698</v>
      </c>
      <c r="H15" s="536">
        <v>2460</v>
      </c>
      <c r="I15" s="536">
        <v>895</v>
      </c>
      <c r="J15" s="537">
        <v>904</v>
      </c>
      <c r="K15" s="538">
        <v>-2</v>
      </c>
      <c r="L15" s="349">
        <v>-0.22123893805309736</v>
      </c>
    </row>
    <row r="16" spans="1:17" s="110" customFormat="1" ht="15" customHeight="1" x14ac:dyDescent="0.2">
      <c r="A16" s="350"/>
      <c r="B16" s="351" t="s">
        <v>109</v>
      </c>
      <c r="C16" s="347"/>
      <c r="D16" s="347"/>
      <c r="E16" s="348"/>
      <c r="F16" s="536">
        <v>3366</v>
      </c>
      <c r="G16" s="536">
        <v>2163</v>
      </c>
      <c r="H16" s="536">
        <v>3340</v>
      </c>
      <c r="I16" s="536">
        <v>2890</v>
      </c>
      <c r="J16" s="537">
        <v>3055</v>
      </c>
      <c r="K16" s="538">
        <v>311</v>
      </c>
      <c r="L16" s="349">
        <v>10.180032733224223</v>
      </c>
    </row>
    <row r="17" spans="1:12" s="110" customFormat="1" ht="15" customHeight="1" x14ac:dyDescent="0.2">
      <c r="A17" s="350"/>
      <c r="B17" s="351" t="s">
        <v>110</v>
      </c>
      <c r="C17" s="347"/>
      <c r="D17" s="347"/>
      <c r="E17" s="348"/>
      <c r="F17" s="536">
        <v>578</v>
      </c>
      <c r="G17" s="536">
        <v>300</v>
      </c>
      <c r="H17" s="536">
        <v>462</v>
      </c>
      <c r="I17" s="536">
        <v>481</v>
      </c>
      <c r="J17" s="537">
        <v>498</v>
      </c>
      <c r="K17" s="538">
        <v>80</v>
      </c>
      <c r="L17" s="349">
        <v>16.064257028112451</v>
      </c>
    </row>
    <row r="18" spans="1:12" s="110" customFormat="1" ht="15" customHeight="1" x14ac:dyDescent="0.2">
      <c r="A18" s="350"/>
      <c r="B18" s="351" t="s">
        <v>111</v>
      </c>
      <c r="C18" s="347"/>
      <c r="D18" s="347"/>
      <c r="E18" s="348"/>
      <c r="F18" s="536">
        <v>65</v>
      </c>
      <c r="G18" s="536">
        <v>44</v>
      </c>
      <c r="H18" s="536">
        <v>76</v>
      </c>
      <c r="I18" s="536">
        <v>71</v>
      </c>
      <c r="J18" s="537">
        <v>67</v>
      </c>
      <c r="K18" s="538">
        <v>-2</v>
      </c>
      <c r="L18" s="349">
        <v>-2.9850746268656718</v>
      </c>
    </row>
    <row r="19" spans="1:12" s="110" customFormat="1" ht="15" customHeight="1" x14ac:dyDescent="0.2">
      <c r="A19" s="118" t="s">
        <v>113</v>
      </c>
      <c r="B19" s="119" t="s">
        <v>181</v>
      </c>
      <c r="C19" s="347"/>
      <c r="D19" s="347"/>
      <c r="E19" s="348"/>
      <c r="F19" s="536">
        <v>2989</v>
      </c>
      <c r="G19" s="536">
        <v>1863</v>
      </c>
      <c r="H19" s="536">
        <v>4259</v>
      </c>
      <c r="I19" s="536">
        <v>2645</v>
      </c>
      <c r="J19" s="537">
        <v>2817</v>
      </c>
      <c r="K19" s="538">
        <v>172</v>
      </c>
      <c r="L19" s="349">
        <v>6.1057862974795878</v>
      </c>
    </row>
    <row r="20" spans="1:12" s="110" customFormat="1" ht="15" customHeight="1" x14ac:dyDescent="0.2">
      <c r="A20" s="118"/>
      <c r="B20" s="119" t="s">
        <v>182</v>
      </c>
      <c r="C20" s="347"/>
      <c r="D20" s="347"/>
      <c r="E20" s="348"/>
      <c r="F20" s="536">
        <v>1922</v>
      </c>
      <c r="G20" s="536">
        <v>1342</v>
      </c>
      <c r="H20" s="536">
        <v>2079</v>
      </c>
      <c r="I20" s="536">
        <v>1692</v>
      </c>
      <c r="J20" s="537">
        <v>1707</v>
      </c>
      <c r="K20" s="538">
        <v>215</v>
      </c>
      <c r="L20" s="349">
        <v>12.595196250732279</v>
      </c>
    </row>
    <row r="21" spans="1:12" s="110" customFormat="1" ht="15" customHeight="1" x14ac:dyDescent="0.2">
      <c r="A21" s="118" t="s">
        <v>113</v>
      </c>
      <c r="B21" s="119" t="s">
        <v>116</v>
      </c>
      <c r="C21" s="347"/>
      <c r="D21" s="347"/>
      <c r="E21" s="348"/>
      <c r="F21" s="536">
        <v>4292</v>
      </c>
      <c r="G21" s="536">
        <v>2769</v>
      </c>
      <c r="H21" s="536">
        <v>5537</v>
      </c>
      <c r="I21" s="536">
        <v>3747</v>
      </c>
      <c r="J21" s="537">
        <v>4024</v>
      </c>
      <c r="K21" s="538">
        <v>268</v>
      </c>
      <c r="L21" s="349">
        <v>6.6600397614314115</v>
      </c>
    </row>
    <row r="22" spans="1:12" s="110" customFormat="1" ht="15" customHeight="1" x14ac:dyDescent="0.2">
      <c r="A22" s="118"/>
      <c r="B22" s="119" t="s">
        <v>117</v>
      </c>
      <c r="C22" s="347"/>
      <c r="D22" s="347"/>
      <c r="E22" s="348"/>
      <c r="F22" s="536">
        <v>618</v>
      </c>
      <c r="G22" s="536">
        <v>436</v>
      </c>
      <c r="H22" s="536">
        <v>799</v>
      </c>
      <c r="I22" s="536">
        <v>587</v>
      </c>
      <c r="J22" s="537">
        <v>499</v>
      </c>
      <c r="K22" s="538">
        <v>119</v>
      </c>
      <c r="L22" s="349">
        <v>23.847695390781563</v>
      </c>
    </row>
    <row r="23" spans="1:12" s="110" customFormat="1" ht="15" customHeight="1" x14ac:dyDescent="0.2">
      <c r="A23" s="352" t="s">
        <v>347</v>
      </c>
      <c r="B23" s="353" t="s">
        <v>193</v>
      </c>
      <c r="C23" s="354"/>
      <c r="D23" s="354"/>
      <c r="E23" s="355"/>
      <c r="F23" s="539">
        <v>180</v>
      </c>
      <c r="G23" s="539">
        <v>167</v>
      </c>
      <c r="H23" s="539">
        <v>1266</v>
      </c>
      <c r="I23" s="539">
        <v>81</v>
      </c>
      <c r="J23" s="540">
        <v>140</v>
      </c>
      <c r="K23" s="541">
        <v>40</v>
      </c>
      <c r="L23" s="356">
        <v>28.571428571428573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25.2</v>
      </c>
      <c r="G25" s="542">
        <v>33</v>
      </c>
      <c r="H25" s="542">
        <v>31.4</v>
      </c>
      <c r="I25" s="542">
        <v>31.8</v>
      </c>
      <c r="J25" s="542">
        <v>28.3</v>
      </c>
      <c r="K25" s="543" t="s">
        <v>349</v>
      </c>
      <c r="L25" s="364">
        <v>-3.1000000000000014</v>
      </c>
    </row>
    <row r="26" spans="1:12" s="110" customFormat="1" ht="15" customHeight="1" x14ac:dyDescent="0.2">
      <c r="A26" s="365" t="s">
        <v>105</v>
      </c>
      <c r="B26" s="366" t="s">
        <v>345</v>
      </c>
      <c r="C26" s="362"/>
      <c r="D26" s="362"/>
      <c r="E26" s="363"/>
      <c r="F26" s="542">
        <v>21.8</v>
      </c>
      <c r="G26" s="542">
        <v>28.8</v>
      </c>
      <c r="H26" s="542">
        <v>29</v>
      </c>
      <c r="I26" s="542">
        <v>27.8</v>
      </c>
      <c r="J26" s="544">
        <v>24.3</v>
      </c>
      <c r="K26" s="543" t="s">
        <v>349</v>
      </c>
      <c r="L26" s="364">
        <v>-2.5</v>
      </c>
    </row>
    <row r="27" spans="1:12" s="110" customFormat="1" ht="15" customHeight="1" x14ac:dyDescent="0.2">
      <c r="A27" s="365"/>
      <c r="B27" s="366" t="s">
        <v>346</v>
      </c>
      <c r="C27" s="362"/>
      <c r="D27" s="362"/>
      <c r="E27" s="363"/>
      <c r="F27" s="542">
        <v>29.3</v>
      </c>
      <c r="G27" s="542">
        <v>37.1</v>
      </c>
      <c r="H27" s="542">
        <v>33.9</v>
      </c>
      <c r="I27" s="542">
        <v>36.4</v>
      </c>
      <c r="J27" s="542">
        <v>33.4</v>
      </c>
      <c r="K27" s="543" t="s">
        <v>349</v>
      </c>
      <c r="L27" s="364">
        <v>-4.0999999999999979</v>
      </c>
    </row>
    <row r="28" spans="1:12" s="110" customFormat="1" ht="15" customHeight="1" x14ac:dyDescent="0.2">
      <c r="A28" s="365" t="s">
        <v>113</v>
      </c>
      <c r="B28" s="366" t="s">
        <v>108</v>
      </c>
      <c r="C28" s="362"/>
      <c r="D28" s="362"/>
      <c r="E28" s="363"/>
      <c r="F28" s="542">
        <v>36</v>
      </c>
      <c r="G28" s="542">
        <v>40.5</v>
      </c>
      <c r="H28" s="542">
        <v>39.1</v>
      </c>
      <c r="I28" s="542">
        <v>41.6</v>
      </c>
      <c r="J28" s="542">
        <v>39</v>
      </c>
      <c r="K28" s="543" t="s">
        <v>349</v>
      </c>
      <c r="L28" s="364">
        <v>-3</v>
      </c>
    </row>
    <row r="29" spans="1:12" s="110" customFormat="1" ht="11.25" x14ac:dyDescent="0.2">
      <c r="A29" s="365"/>
      <c r="B29" s="366" t="s">
        <v>109</v>
      </c>
      <c r="C29" s="362"/>
      <c r="D29" s="362"/>
      <c r="E29" s="363"/>
      <c r="F29" s="542">
        <v>23.8</v>
      </c>
      <c r="G29" s="542">
        <v>30.6</v>
      </c>
      <c r="H29" s="542">
        <v>29.2</v>
      </c>
      <c r="I29" s="542">
        <v>29.4</v>
      </c>
      <c r="J29" s="544">
        <v>26.5</v>
      </c>
      <c r="K29" s="543" t="s">
        <v>349</v>
      </c>
      <c r="L29" s="364">
        <v>-2.6999999999999993</v>
      </c>
    </row>
    <row r="30" spans="1:12" s="110" customFormat="1" ht="15" customHeight="1" x14ac:dyDescent="0.2">
      <c r="A30" s="365"/>
      <c r="B30" s="366" t="s">
        <v>110</v>
      </c>
      <c r="C30" s="362"/>
      <c r="D30" s="362"/>
      <c r="E30" s="363"/>
      <c r="F30" s="542">
        <v>19.8</v>
      </c>
      <c r="G30" s="542">
        <v>35.200000000000003</v>
      </c>
      <c r="H30" s="542">
        <v>26.3</v>
      </c>
      <c r="I30" s="542">
        <v>29.3</v>
      </c>
      <c r="J30" s="542">
        <v>22.7</v>
      </c>
      <c r="K30" s="543" t="s">
        <v>349</v>
      </c>
      <c r="L30" s="364">
        <v>-2.8999999999999986</v>
      </c>
    </row>
    <row r="31" spans="1:12" s="110" customFormat="1" ht="15" customHeight="1" x14ac:dyDescent="0.2">
      <c r="A31" s="365"/>
      <c r="B31" s="366" t="s">
        <v>111</v>
      </c>
      <c r="C31" s="362"/>
      <c r="D31" s="362"/>
      <c r="E31" s="363"/>
      <c r="F31" s="542">
        <v>23.1</v>
      </c>
      <c r="G31" s="542">
        <v>40.9</v>
      </c>
      <c r="H31" s="542">
        <v>34.200000000000003</v>
      </c>
      <c r="I31" s="542">
        <v>29.6</v>
      </c>
      <c r="J31" s="542">
        <v>26.9</v>
      </c>
      <c r="K31" s="543" t="s">
        <v>349</v>
      </c>
      <c r="L31" s="364">
        <v>-3.7999999999999972</v>
      </c>
    </row>
    <row r="32" spans="1:12" s="110" customFormat="1" ht="15" customHeight="1" x14ac:dyDescent="0.2">
      <c r="A32" s="367" t="s">
        <v>113</v>
      </c>
      <c r="B32" s="368" t="s">
        <v>181</v>
      </c>
      <c r="C32" s="362"/>
      <c r="D32" s="362"/>
      <c r="E32" s="363"/>
      <c r="F32" s="542">
        <v>20.8</v>
      </c>
      <c r="G32" s="542">
        <v>29.4</v>
      </c>
      <c r="H32" s="542">
        <v>29.7</v>
      </c>
      <c r="I32" s="542">
        <v>28.1</v>
      </c>
      <c r="J32" s="544">
        <v>24.3</v>
      </c>
      <c r="K32" s="543" t="s">
        <v>349</v>
      </c>
      <c r="L32" s="364">
        <v>-3.5</v>
      </c>
    </row>
    <row r="33" spans="1:12" s="110" customFormat="1" ht="15" customHeight="1" x14ac:dyDescent="0.2">
      <c r="A33" s="367"/>
      <c r="B33" s="368" t="s">
        <v>182</v>
      </c>
      <c r="C33" s="362"/>
      <c r="D33" s="362"/>
      <c r="E33" s="363"/>
      <c r="F33" s="542">
        <v>31.7</v>
      </c>
      <c r="G33" s="542">
        <v>37.6</v>
      </c>
      <c r="H33" s="542">
        <v>33.6</v>
      </c>
      <c r="I33" s="542">
        <v>37.200000000000003</v>
      </c>
      <c r="J33" s="542">
        <v>34.6</v>
      </c>
      <c r="K33" s="543" t="s">
        <v>349</v>
      </c>
      <c r="L33" s="364">
        <v>-2.9000000000000021</v>
      </c>
    </row>
    <row r="34" spans="1:12" s="369" customFormat="1" ht="15" customHeight="1" x14ac:dyDescent="0.2">
      <c r="A34" s="367" t="s">
        <v>113</v>
      </c>
      <c r="B34" s="368" t="s">
        <v>116</v>
      </c>
      <c r="C34" s="362"/>
      <c r="D34" s="362"/>
      <c r="E34" s="363"/>
      <c r="F34" s="542">
        <v>25.2</v>
      </c>
      <c r="G34" s="542">
        <v>30.9</v>
      </c>
      <c r="H34" s="542">
        <v>30.1</v>
      </c>
      <c r="I34" s="542">
        <v>31.5</v>
      </c>
      <c r="J34" s="542">
        <v>28.5</v>
      </c>
      <c r="K34" s="543" t="s">
        <v>349</v>
      </c>
      <c r="L34" s="364">
        <v>-3.3000000000000007</v>
      </c>
    </row>
    <row r="35" spans="1:12" s="369" customFormat="1" ht="11.25" x14ac:dyDescent="0.2">
      <c r="A35" s="370"/>
      <c r="B35" s="371" t="s">
        <v>117</v>
      </c>
      <c r="C35" s="372"/>
      <c r="D35" s="372"/>
      <c r="E35" s="373"/>
      <c r="F35" s="545">
        <v>25.3</v>
      </c>
      <c r="G35" s="545">
        <v>46.2</v>
      </c>
      <c r="H35" s="545">
        <v>39.200000000000003</v>
      </c>
      <c r="I35" s="545">
        <v>33.299999999999997</v>
      </c>
      <c r="J35" s="546">
        <v>26.8</v>
      </c>
      <c r="K35" s="547" t="s">
        <v>349</v>
      </c>
      <c r="L35" s="374">
        <v>-1.5</v>
      </c>
    </row>
    <row r="36" spans="1:12" s="369" customFormat="1" ht="15.95" customHeight="1" x14ac:dyDescent="0.2">
      <c r="A36" s="375" t="s">
        <v>350</v>
      </c>
      <c r="B36" s="376"/>
      <c r="C36" s="377"/>
      <c r="D36" s="376"/>
      <c r="E36" s="378"/>
      <c r="F36" s="548">
        <v>4712</v>
      </c>
      <c r="G36" s="548">
        <v>3002</v>
      </c>
      <c r="H36" s="548">
        <v>4855</v>
      </c>
      <c r="I36" s="548">
        <v>4217</v>
      </c>
      <c r="J36" s="548">
        <v>4355</v>
      </c>
      <c r="K36" s="549">
        <v>357</v>
      </c>
      <c r="L36" s="380">
        <v>8.1974741676234206</v>
      </c>
    </row>
    <row r="37" spans="1:12" s="369" customFormat="1" ht="15.95" customHeight="1" x14ac:dyDescent="0.2">
      <c r="A37" s="381"/>
      <c r="B37" s="382" t="s">
        <v>113</v>
      </c>
      <c r="C37" s="382" t="s">
        <v>351</v>
      </c>
      <c r="D37" s="382"/>
      <c r="E37" s="383"/>
      <c r="F37" s="548">
        <v>1189</v>
      </c>
      <c r="G37" s="548">
        <v>991</v>
      </c>
      <c r="H37" s="548">
        <v>1523</v>
      </c>
      <c r="I37" s="548">
        <v>1339</v>
      </c>
      <c r="J37" s="548">
        <v>1233</v>
      </c>
      <c r="K37" s="549">
        <v>-44</v>
      </c>
      <c r="L37" s="380">
        <v>-3.5685320356853203</v>
      </c>
    </row>
    <row r="38" spans="1:12" s="369" customFormat="1" ht="15.95" customHeight="1" x14ac:dyDescent="0.2">
      <c r="A38" s="381"/>
      <c r="B38" s="384" t="s">
        <v>105</v>
      </c>
      <c r="C38" s="384" t="s">
        <v>106</v>
      </c>
      <c r="D38" s="385"/>
      <c r="E38" s="383"/>
      <c r="F38" s="548">
        <v>2536</v>
      </c>
      <c r="G38" s="548">
        <v>1489</v>
      </c>
      <c r="H38" s="548">
        <v>2534</v>
      </c>
      <c r="I38" s="548">
        <v>2273</v>
      </c>
      <c r="J38" s="550">
        <v>2418</v>
      </c>
      <c r="K38" s="549">
        <v>118</v>
      </c>
      <c r="L38" s="380">
        <v>4.8800661703887513</v>
      </c>
    </row>
    <row r="39" spans="1:12" s="369" customFormat="1" ht="15.95" customHeight="1" x14ac:dyDescent="0.2">
      <c r="A39" s="381"/>
      <c r="B39" s="385"/>
      <c r="C39" s="382" t="s">
        <v>352</v>
      </c>
      <c r="D39" s="385"/>
      <c r="E39" s="383"/>
      <c r="F39" s="548">
        <v>552</v>
      </c>
      <c r="G39" s="548">
        <v>429</v>
      </c>
      <c r="H39" s="548">
        <v>736</v>
      </c>
      <c r="I39" s="548">
        <v>632</v>
      </c>
      <c r="J39" s="548">
        <v>587</v>
      </c>
      <c r="K39" s="549">
        <v>-35</v>
      </c>
      <c r="L39" s="380">
        <v>-5.9625212947189095</v>
      </c>
    </row>
    <row r="40" spans="1:12" s="369" customFormat="1" ht="15.95" customHeight="1" x14ac:dyDescent="0.2">
      <c r="A40" s="381"/>
      <c r="B40" s="384"/>
      <c r="C40" s="384" t="s">
        <v>107</v>
      </c>
      <c r="D40" s="385"/>
      <c r="E40" s="383"/>
      <c r="F40" s="548">
        <v>2176</v>
      </c>
      <c r="G40" s="548">
        <v>1513</v>
      </c>
      <c r="H40" s="548">
        <v>2321</v>
      </c>
      <c r="I40" s="548">
        <v>1944</v>
      </c>
      <c r="J40" s="548">
        <v>1937</v>
      </c>
      <c r="K40" s="549">
        <v>239</v>
      </c>
      <c r="L40" s="380">
        <v>12.338668043366029</v>
      </c>
    </row>
    <row r="41" spans="1:12" s="369" customFormat="1" ht="24" customHeight="1" x14ac:dyDescent="0.2">
      <c r="A41" s="381"/>
      <c r="B41" s="385"/>
      <c r="C41" s="382" t="s">
        <v>352</v>
      </c>
      <c r="D41" s="385"/>
      <c r="E41" s="383"/>
      <c r="F41" s="548">
        <v>637</v>
      </c>
      <c r="G41" s="548">
        <v>562</v>
      </c>
      <c r="H41" s="548">
        <v>787</v>
      </c>
      <c r="I41" s="548">
        <v>707</v>
      </c>
      <c r="J41" s="550">
        <v>646</v>
      </c>
      <c r="K41" s="549">
        <v>-9</v>
      </c>
      <c r="L41" s="380">
        <v>-1.3931888544891642</v>
      </c>
    </row>
    <row r="42" spans="1:12" s="110" customFormat="1" ht="15" customHeight="1" x14ac:dyDescent="0.2">
      <c r="A42" s="381"/>
      <c r="B42" s="384" t="s">
        <v>113</v>
      </c>
      <c r="C42" s="384" t="s">
        <v>353</v>
      </c>
      <c r="D42" s="385"/>
      <c r="E42" s="383"/>
      <c r="F42" s="548">
        <v>752</v>
      </c>
      <c r="G42" s="548">
        <v>551</v>
      </c>
      <c r="H42" s="548">
        <v>1171</v>
      </c>
      <c r="I42" s="548">
        <v>810</v>
      </c>
      <c r="J42" s="548">
        <v>783</v>
      </c>
      <c r="K42" s="549">
        <v>-31</v>
      </c>
      <c r="L42" s="380">
        <v>-3.9591315453384417</v>
      </c>
    </row>
    <row r="43" spans="1:12" s="110" customFormat="1" ht="15" customHeight="1" x14ac:dyDescent="0.2">
      <c r="A43" s="381"/>
      <c r="B43" s="385"/>
      <c r="C43" s="382" t="s">
        <v>352</v>
      </c>
      <c r="D43" s="385"/>
      <c r="E43" s="383"/>
      <c r="F43" s="548">
        <v>271</v>
      </c>
      <c r="G43" s="548">
        <v>223</v>
      </c>
      <c r="H43" s="548">
        <v>458</v>
      </c>
      <c r="I43" s="548">
        <v>337</v>
      </c>
      <c r="J43" s="548">
        <v>305</v>
      </c>
      <c r="K43" s="549">
        <v>-34</v>
      </c>
      <c r="L43" s="380">
        <v>-11.147540983606557</v>
      </c>
    </row>
    <row r="44" spans="1:12" s="110" customFormat="1" ht="15" customHeight="1" x14ac:dyDescent="0.2">
      <c r="A44" s="381"/>
      <c r="B44" s="384"/>
      <c r="C44" s="366" t="s">
        <v>109</v>
      </c>
      <c r="D44" s="385"/>
      <c r="E44" s="383"/>
      <c r="F44" s="548">
        <v>3318</v>
      </c>
      <c r="G44" s="548">
        <v>2109</v>
      </c>
      <c r="H44" s="548">
        <v>3151</v>
      </c>
      <c r="I44" s="548">
        <v>2855</v>
      </c>
      <c r="J44" s="550">
        <v>3007</v>
      </c>
      <c r="K44" s="549">
        <v>311</v>
      </c>
      <c r="L44" s="380">
        <v>10.34253408713003</v>
      </c>
    </row>
    <row r="45" spans="1:12" s="110" customFormat="1" ht="15" customHeight="1" x14ac:dyDescent="0.2">
      <c r="A45" s="381"/>
      <c r="B45" s="385"/>
      <c r="C45" s="382" t="s">
        <v>352</v>
      </c>
      <c r="D45" s="385"/>
      <c r="E45" s="383"/>
      <c r="F45" s="548">
        <v>789</v>
      </c>
      <c r="G45" s="548">
        <v>645</v>
      </c>
      <c r="H45" s="548">
        <v>919</v>
      </c>
      <c r="I45" s="548">
        <v>840</v>
      </c>
      <c r="J45" s="548">
        <v>797</v>
      </c>
      <c r="K45" s="549">
        <v>-8</v>
      </c>
      <c r="L45" s="380">
        <v>-1.0037641154328734</v>
      </c>
    </row>
    <row r="46" spans="1:12" s="110" customFormat="1" ht="15" customHeight="1" x14ac:dyDescent="0.2">
      <c r="A46" s="381"/>
      <c r="B46" s="384"/>
      <c r="C46" s="366" t="s">
        <v>110</v>
      </c>
      <c r="D46" s="385"/>
      <c r="E46" s="383"/>
      <c r="F46" s="548">
        <v>577</v>
      </c>
      <c r="G46" s="548">
        <v>298</v>
      </c>
      <c r="H46" s="548">
        <v>457</v>
      </c>
      <c r="I46" s="548">
        <v>481</v>
      </c>
      <c r="J46" s="548">
        <v>498</v>
      </c>
      <c r="K46" s="549">
        <v>79</v>
      </c>
      <c r="L46" s="380">
        <v>15.863453815261044</v>
      </c>
    </row>
    <row r="47" spans="1:12" s="110" customFormat="1" ht="15" customHeight="1" x14ac:dyDescent="0.2">
      <c r="A47" s="381"/>
      <c r="B47" s="385"/>
      <c r="C47" s="382" t="s">
        <v>352</v>
      </c>
      <c r="D47" s="385"/>
      <c r="E47" s="383"/>
      <c r="F47" s="548">
        <v>114</v>
      </c>
      <c r="G47" s="548">
        <v>105</v>
      </c>
      <c r="H47" s="548">
        <v>120</v>
      </c>
      <c r="I47" s="548">
        <v>141</v>
      </c>
      <c r="J47" s="550">
        <v>113</v>
      </c>
      <c r="K47" s="549">
        <v>1</v>
      </c>
      <c r="L47" s="380">
        <v>0.88495575221238942</v>
      </c>
    </row>
    <row r="48" spans="1:12" s="110" customFormat="1" ht="15" customHeight="1" x14ac:dyDescent="0.2">
      <c r="A48" s="381"/>
      <c r="B48" s="385"/>
      <c r="C48" s="366" t="s">
        <v>111</v>
      </c>
      <c r="D48" s="386"/>
      <c r="E48" s="387"/>
      <c r="F48" s="548">
        <v>65</v>
      </c>
      <c r="G48" s="548">
        <v>44</v>
      </c>
      <c r="H48" s="548">
        <v>76</v>
      </c>
      <c r="I48" s="548">
        <v>71</v>
      </c>
      <c r="J48" s="548">
        <v>67</v>
      </c>
      <c r="K48" s="549">
        <v>-2</v>
      </c>
      <c r="L48" s="380">
        <v>-2.9850746268656718</v>
      </c>
    </row>
    <row r="49" spans="1:12" s="110" customFormat="1" ht="15" customHeight="1" x14ac:dyDescent="0.2">
      <c r="A49" s="381"/>
      <c r="B49" s="385"/>
      <c r="C49" s="382" t="s">
        <v>352</v>
      </c>
      <c r="D49" s="385"/>
      <c r="E49" s="383"/>
      <c r="F49" s="548">
        <v>15</v>
      </c>
      <c r="G49" s="548">
        <v>18</v>
      </c>
      <c r="H49" s="548">
        <v>26</v>
      </c>
      <c r="I49" s="548">
        <v>21</v>
      </c>
      <c r="J49" s="548">
        <v>18</v>
      </c>
      <c r="K49" s="549">
        <v>-3</v>
      </c>
      <c r="L49" s="380">
        <v>-16.666666666666668</v>
      </c>
    </row>
    <row r="50" spans="1:12" s="110" customFormat="1" ht="15" customHeight="1" x14ac:dyDescent="0.2">
      <c r="A50" s="381"/>
      <c r="B50" s="384" t="s">
        <v>113</v>
      </c>
      <c r="C50" s="382" t="s">
        <v>181</v>
      </c>
      <c r="D50" s="385"/>
      <c r="E50" s="383"/>
      <c r="F50" s="548">
        <v>2797</v>
      </c>
      <c r="G50" s="548">
        <v>1676</v>
      </c>
      <c r="H50" s="548">
        <v>2825</v>
      </c>
      <c r="I50" s="548">
        <v>2537</v>
      </c>
      <c r="J50" s="550">
        <v>2657</v>
      </c>
      <c r="K50" s="549">
        <v>140</v>
      </c>
      <c r="L50" s="380">
        <v>5.2691004892736171</v>
      </c>
    </row>
    <row r="51" spans="1:12" s="110" customFormat="1" ht="15" customHeight="1" x14ac:dyDescent="0.2">
      <c r="A51" s="381"/>
      <c r="B51" s="385"/>
      <c r="C51" s="382" t="s">
        <v>352</v>
      </c>
      <c r="D51" s="385"/>
      <c r="E51" s="383"/>
      <c r="F51" s="548">
        <v>582</v>
      </c>
      <c r="G51" s="548">
        <v>493</v>
      </c>
      <c r="H51" s="548">
        <v>840</v>
      </c>
      <c r="I51" s="548">
        <v>714</v>
      </c>
      <c r="J51" s="548">
        <v>645</v>
      </c>
      <c r="K51" s="549">
        <v>-63</v>
      </c>
      <c r="L51" s="380">
        <v>-9.7674418604651159</v>
      </c>
    </row>
    <row r="52" spans="1:12" s="110" customFormat="1" ht="15" customHeight="1" x14ac:dyDescent="0.2">
      <c r="A52" s="381"/>
      <c r="B52" s="384"/>
      <c r="C52" s="382" t="s">
        <v>182</v>
      </c>
      <c r="D52" s="385"/>
      <c r="E52" s="383"/>
      <c r="F52" s="548">
        <v>1915</v>
      </c>
      <c r="G52" s="548">
        <v>1326</v>
      </c>
      <c r="H52" s="548">
        <v>2030</v>
      </c>
      <c r="I52" s="548">
        <v>1680</v>
      </c>
      <c r="J52" s="548">
        <v>1698</v>
      </c>
      <c r="K52" s="549">
        <v>217</v>
      </c>
      <c r="L52" s="380">
        <v>12.779740871613663</v>
      </c>
    </row>
    <row r="53" spans="1:12" s="269" customFormat="1" ht="11.25" customHeight="1" x14ac:dyDescent="0.2">
      <c r="A53" s="381"/>
      <c r="B53" s="385"/>
      <c r="C53" s="382" t="s">
        <v>352</v>
      </c>
      <c r="D53" s="385"/>
      <c r="E53" s="383"/>
      <c r="F53" s="548">
        <v>607</v>
      </c>
      <c r="G53" s="548">
        <v>498</v>
      </c>
      <c r="H53" s="548">
        <v>683</v>
      </c>
      <c r="I53" s="548">
        <v>625</v>
      </c>
      <c r="J53" s="550">
        <v>588</v>
      </c>
      <c r="K53" s="549">
        <v>19</v>
      </c>
      <c r="L53" s="380">
        <v>3.2312925170068025</v>
      </c>
    </row>
    <row r="54" spans="1:12" s="151" customFormat="1" ht="12.75" customHeight="1" x14ac:dyDescent="0.2">
      <c r="A54" s="381"/>
      <c r="B54" s="384" t="s">
        <v>113</v>
      </c>
      <c r="C54" s="384" t="s">
        <v>116</v>
      </c>
      <c r="D54" s="385"/>
      <c r="E54" s="383"/>
      <c r="F54" s="548">
        <v>4115</v>
      </c>
      <c r="G54" s="548">
        <v>2593</v>
      </c>
      <c r="H54" s="548">
        <v>4162</v>
      </c>
      <c r="I54" s="548">
        <v>3640</v>
      </c>
      <c r="J54" s="548">
        <v>3873</v>
      </c>
      <c r="K54" s="549">
        <v>242</v>
      </c>
      <c r="L54" s="380">
        <v>6.2483862638781309</v>
      </c>
    </row>
    <row r="55" spans="1:12" ht="11.25" x14ac:dyDescent="0.2">
      <c r="A55" s="381"/>
      <c r="B55" s="385"/>
      <c r="C55" s="382" t="s">
        <v>352</v>
      </c>
      <c r="D55" s="385"/>
      <c r="E55" s="383"/>
      <c r="F55" s="548">
        <v>1037</v>
      </c>
      <c r="G55" s="548">
        <v>802</v>
      </c>
      <c r="H55" s="548">
        <v>1252</v>
      </c>
      <c r="I55" s="548">
        <v>1147</v>
      </c>
      <c r="J55" s="548">
        <v>1104</v>
      </c>
      <c r="K55" s="549">
        <v>-67</v>
      </c>
      <c r="L55" s="380">
        <v>-6.0688405797101446</v>
      </c>
    </row>
    <row r="56" spans="1:12" ht="14.25" customHeight="1" x14ac:dyDescent="0.2">
      <c r="A56" s="381"/>
      <c r="B56" s="385"/>
      <c r="C56" s="384" t="s">
        <v>117</v>
      </c>
      <c r="D56" s="385"/>
      <c r="E56" s="383"/>
      <c r="F56" s="548">
        <v>596</v>
      </c>
      <c r="G56" s="548">
        <v>409</v>
      </c>
      <c r="H56" s="548">
        <v>691</v>
      </c>
      <c r="I56" s="548">
        <v>574</v>
      </c>
      <c r="J56" s="548">
        <v>481</v>
      </c>
      <c r="K56" s="549">
        <v>115</v>
      </c>
      <c r="L56" s="380">
        <v>23.908523908523907</v>
      </c>
    </row>
    <row r="57" spans="1:12" ht="18.75" customHeight="1" x14ac:dyDescent="0.2">
      <c r="A57" s="388"/>
      <c r="B57" s="389"/>
      <c r="C57" s="390" t="s">
        <v>352</v>
      </c>
      <c r="D57" s="389"/>
      <c r="E57" s="391"/>
      <c r="F57" s="551">
        <v>151</v>
      </c>
      <c r="G57" s="552">
        <v>189</v>
      </c>
      <c r="H57" s="552">
        <v>271</v>
      </c>
      <c r="I57" s="552">
        <v>191</v>
      </c>
      <c r="J57" s="552">
        <v>129</v>
      </c>
      <c r="K57" s="553">
        <f t="shared" ref="K57" si="0">IF(OR(F57=".",J57=".")=TRUE,".",IF(OR(F57="*",J57="*")=TRUE,"*",IF(AND(F57="-",J57="-")=TRUE,"-",IF(AND(ISNUMBER(J57),ISNUMBER(F57))=TRUE,IF(F57-J57=0,0,F57-J57),IF(ISNUMBER(F57)=TRUE,F57,-J57)))))</f>
        <v>22</v>
      </c>
      <c r="L57" s="392">
        <f t="shared" ref="L57" si="1">IF(K57 =".",".",IF(K57 ="*","*",IF(K57="-","-",IF(K57=0,0,IF(OR(J57="-",J57=".",F57="-",F57=".")=TRUE,"X",IF(J57=0,"0,0",IF(ABS(K57*100/J57)&gt;250,".X",(K57*100/J57))))))))</f>
        <v>17.054263565891471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4911</v>
      </c>
      <c r="E11" s="114">
        <v>3205</v>
      </c>
      <c r="F11" s="114">
        <v>6338</v>
      </c>
      <c r="G11" s="114">
        <v>4337</v>
      </c>
      <c r="H11" s="140">
        <v>4524</v>
      </c>
      <c r="I11" s="115">
        <v>387</v>
      </c>
      <c r="J11" s="116">
        <v>8.5543766578249336</v>
      </c>
    </row>
    <row r="12" spans="1:15" s="110" customFormat="1" ht="24.95" customHeight="1" x14ac:dyDescent="0.2">
      <c r="A12" s="193" t="s">
        <v>132</v>
      </c>
      <c r="B12" s="194" t="s">
        <v>133</v>
      </c>
      <c r="C12" s="113">
        <v>3.2376298106291999</v>
      </c>
      <c r="D12" s="115">
        <v>159</v>
      </c>
      <c r="E12" s="114">
        <v>125</v>
      </c>
      <c r="F12" s="114">
        <v>324</v>
      </c>
      <c r="G12" s="114">
        <v>168</v>
      </c>
      <c r="H12" s="140">
        <v>168</v>
      </c>
      <c r="I12" s="115">
        <v>-9</v>
      </c>
      <c r="J12" s="116">
        <v>-5.3571428571428568</v>
      </c>
    </row>
    <row r="13" spans="1:15" s="110" customFormat="1" ht="24.95" customHeight="1" x14ac:dyDescent="0.2">
      <c r="A13" s="193" t="s">
        <v>134</v>
      </c>
      <c r="B13" s="199" t="s">
        <v>214</v>
      </c>
      <c r="C13" s="113">
        <v>0.97739767868051308</v>
      </c>
      <c r="D13" s="115">
        <v>48</v>
      </c>
      <c r="E13" s="114">
        <v>18</v>
      </c>
      <c r="F13" s="114">
        <v>36</v>
      </c>
      <c r="G13" s="114">
        <v>51</v>
      </c>
      <c r="H13" s="140">
        <v>47</v>
      </c>
      <c r="I13" s="115">
        <v>1</v>
      </c>
      <c r="J13" s="116">
        <v>2.1276595744680851</v>
      </c>
    </row>
    <row r="14" spans="1:15" s="287" customFormat="1" ht="24.95" customHeight="1" x14ac:dyDescent="0.2">
      <c r="A14" s="193" t="s">
        <v>215</v>
      </c>
      <c r="B14" s="199" t="s">
        <v>137</v>
      </c>
      <c r="C14" s="113">
        <v>6.9843209122378331</v>
      </c>
      <c r="D14" s="115">
        <v>343</v>
      </c>
      <c r="E14" s="114">
        <v>226</v>
      </c>
      <c r="F14" s="114">
        <v>433</v>
      </c>
      <c r="G14" s="114">
        <v>295</v>
      </c>
      <c r="H14" s="140">
        <v>342</v>
      </c>
      <c r="I14" s="115">
        <v>1</v>
      </c>
      <c r="J14" s="116">
        <v>0.29239766081871343</v>
      </c>
      <c r="K14" s="110"/>
      <c r="L14" s="110"/>
      <c r="M14" s="110"/>
      <c r="N14" s="110"/>
      <c r="O14" s="110"/>
    </row>
    <row r="15" spans="1:15" s="110" customFormat="1" ht="24.95" customHeight="1" x14ac:dyDescent="0.2">
      <c r="A15" s="193" t="s">
        <v>216</v>
      </c>
      <c r="B15" s="199" t="s">
        <v>217</v>
      </c>
      <c r="C15" s="113">
        <v>2.9932803909590713</v>
      </c>
      <c r="D15" s="115">
        <v>147</v>
      </c>
      <c r="E15" s="114">
        <v>109</v>
      </c>
      <c r="F15" s="114">
        <v>172</v>
      </c>
      <c r="G15" s="114">
        <v>140</v>
      </c>
      <c r="H15" s="140">
        <v>132</v>
      </c>
      <c r="I15" s="115">
        <v>15</v>
      </c>
      <c r="J15" s="116">
        <v>11.363636363636363</v>
      </c>
    </row>
    <row r="16" spans="1:15" s="287" customFormat="1" ht="24.95" customHeight="1" x14ac:dyDescent="0.2">
      <c r="A16" s="193" t="s">
        <v>218</v>
      </c>
      <c r="B16" s="199" t="s">
        <v>141</v>
      </c>
      <c r="C16" s="113">
        <v>3.4616167786601508</v>
      </c>
      <c r="D16" s="115">
        <v>170</v>
      </c>
      <c r="E16" s="114">
        <v>89</v>
      </c>
      <c r="F16" s="114">
        <v>196</v>
      </c>
      <c r="G16" s="114">
        <v>102</v>
      </c>
      <c r="H16" s="140">
        <v>166</v>
      </c>
      <c r="I16" s="115">
        <v>4</v>
      </c>
      <c r="J16" s="116">
        <v>2.4096385542168677</v>
      </c>
      <c r="K16" s="110"/>
      <c r="L16" s="110"/>
      <c r="M16" s="110"/>
      <c r="N16" s="110"/>
      <c r="O16" s="110"/>
    </row>
    <row r="17" spans="1:15" s="110" customFormat="1" ht="24.95" customHeight="1" x14ac:dyDescent="0.2">
      <c r="A17" s="193" t="s">
        <v>142</v>
      </c>
      <c r="B17" s="199" t="s">
        <v>220</v>
      </c>
      <c r="C17" s="113">
        <v>0.52942374261861125</v>
      </c>
      <c r="D17" s="115">
        <v>26</v>
      </c>
      <c r="E17" s="114">
        <v>28</v>
      </c>
      <c r="F17" s="114">
        <v>65</v>
      </c>
      <c r="G17" s="114">
        <v>53</v>
      </c>
      <c r="H17" s="140">
        <v>44</v>
      </c>
      <c r="I17" s="115">
        <v>-18</v>
      </c>
      <c r="J17" s="116">
        <v>-40.909090909090907</v>
      </c>
    </row>
    <row r="18" spans="1:15" s="287" customFormat="1" ht="24.95" customHeight="1" x14ac:dyDescent="0.2">
      <c r="A18" s="201" t="s">
        <v>144</v>
      </c>
      <c r="B18" s="202" t="s">
        <v>145</v>
      </c>
      <c r="C18" s="113">
        <v>9.4074526572999382</v>
      </c>
      <c r="D18" s="115">
        <v>462</v>
      </c>
      <c r="E18" s="114">
        <v>275</v>
      </c>
      <c r="F18" s="114">
        <v>679</v>
      </c>
      <c r="G18" s="114">
        <v>405</v>
      </c>
      <c r="H18" s="140">
        <v>441</v>
      </c>
      <c r="I18" s="115">
        <v>21</v>
      </c>
      <c r="J18" s="116">
        <v>4.7619047619047619</v>
      </c>
      <c r="K18" s="110"/>
      <c r="L18" s="110"/>
      <c r="M18" s="110"/>
      <c r="N18" s="110"/>
      <c r="O18" s="110"/>
    </row>
    <row r="19" spans="1:15" s="110" customFormat="1" ht="24.95" customHeight="1" x14ac:dyDescent="0.2">
      <c r="A19" s="193" t="s">
        <v>146</v>
      </c>
      <c r="B19" s="199" t="s">
        <v>147</v>
      </c>
      <c r="C19" s="113">
        <v>19.283241702300955</v>
      </c>
      <c r="D19" s="115">
        <v>947</v>
      </c>
      <c r="E19" s="114">
        <v>660</v>
      </c>
      <c r="F19" s="114">
        <v>1196</v>
      </c>
      <c r="G19" s="114">
        <v>892</v>
      </c>
      <c r="H19" s="140">
        <v>828</v>
      </c>
      <c r="I19" s="115">
        <v>119</v>
      </c>
      <c r="J19" s="116">
        <v>14.371980676328503</v>
      </c>
    </row>
    <row r="20" spans="1:15" s="287" customFormat="1" ht="24.95" customHeight="1" x14ac:dyDescent="0.2">
      <c r="A20" s="193" t="s">
        <v>148</v>
      </c>
      <c r="B20" s="199" t="s">
        <v>149</v>
      </c>
      <c r="C20" s="113">
        <v>8.2467929138668303</v>
      </c>
      <c r="D20" s="115">
        <v>405</v>
      </c>
      <c r="E20" s="114">
        <v>212</v>
      </c>
      <c r="F20" s="114">
        <v>417</v>
      </c>
      <c r="G20" s="114">
        <v>399</v>
      </c>
      <c r="H20" s="140">
        <v>415</v>
      </c>
      <c r="I20" s="115">
        <v>-10</v>
      </c>
      <c r="J20" s="116">
        <v>-2.4096385542168677</v>
      </c>
      <c r="K20" s="110"/>
      <c r="L20" s="110"/>
      <c r="M20" s="110"/>
      <c r="N20" s="110"/>
      <c r="O20" s="110"/>
    </row>
    <row r="21" spans="1:15" s="110" customFormat="1" ht="24.95" customHeight="1" x14ac:dyDescent="0.2">
      <c r="A21" s="201" t="s">
        <v>150</v>
      </c>
      <c r="B21" s="202" t="s">
        <v>151</v>
      </c>
      <c r="C21" s="113">
        <v>6.0069232335573206</v>
      </c>
      <c r="D21" s="115">
        <v>295</v>
      </c>
      <c r="E21" s="114">
        <v>204</v>
      </c>
      <c r="F21" s="114">
        <v>359</v>
      </c>
      <c r="G21" s="114">
        <v>501</v>
      </c>
      <c r="H21" s="140">
        <v>324</v>
      </c>
      <c r="I21" s="115">
        <v>-29</v>
      </c>
      <c r="J21" s="116">
        <v>-8.9506172839506171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0.95703522704133581</v>
      </c>
      <c r="D23" s="115">
        <v>47</v>
      </c>
      <c r="E23" s="114">
        <v>25</v>
      </c>
      <c r="F23" s="114">
        <v>79</v>
      </c>
      <c r="G23" s="114">
        <v>58</v>
      </c>
      <c r="H23" s="140">
        <v>57</v>
      </c>
      <c r="I23" s="115">
        <v>-10</v>
      </c>
      <c r="J23" s="116">
        <v>-17.543859649122808</v>
      </c>
    </row>
    <row r="24" spans="1:15" s="110" customFormat="1" ht="24.95" customHeight="1" x14ac:dyDescent="0.2">
      <c r="A24" s="193" t="s">
        <v>156</v>
      </c>
      <c r="B24" s="199" t="s">
        <v>221</v>
      </c>
      <c r="C24" s="113">
        <v>6.9028711056811236</v>
      </c>
      <c r="D24" s="115">
        <v>339</v>
      </c>
      <c r="E24" s="114">
        <v>147</v>
      </c>
      <c r="F24" s="114">
        <v>307</v>
      </c>
      <c r="G24" s="114">
        <v>182</v>
      </c>
      <c r="H24" s="140">
        <v>238</v>
      </c>
      <c r="I24" s="115">
        <v>101</v>
      </c>
      <c r="J24" s="116">
        <v>42.436974789915965</v>
      </c>
    </row>
    <row r="25" spans="1:15" s="110" customFormat="1" ht="24.95" customHeight="1" x14ac:dyDescent="0.2">
      <c r="A25" s="193" t="s">
        <v>222</v>
      </c>
      <c r="B25" s="204" t="s">
        <v>159</v>
      </c>
      <c r="C25" s="113">
        <v>5.2535125229077577</v>
      </c>
      <c r="D25" s="115">
        <v>258</v>
      </c>
      <c r="E25" s="114">
        <v>190</v>
      </c>
      <c r="F25" s="114">
        <v>386</v>
      </c>
      <c r="G25" s="114">
        <v>244</v>
      </c>
      <c r="H25" s="140">
        <v>273</v>
      </c>
      <c r="I25" s="115">
        <v>-15</v>
      </c>
      <c r="J25" s="116">
        <v>-5.4945054945054945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3.2783547139075546</v>
      </c>
      <c r="D27" s="115">
        <v>161</v>
      </c>
      <c r="E27" s="114">
        <v>73</v>
      </c>
      <c r="F27" s="114">
        <v>226</v>
      </c>
      <c r="G27" s="114">
        <v>121</v>
      </c>
      <c r="H27" s="140">
        <v>111</v>
      </c>
      <c r="I27" s="115">
        <v>50</v>
      </c>
      <c r="J27" s="116">
        <v>45.045045045045043</v>
      </c>
    </row>
    <row r="28" spans="1:15" s="110" customFormat="1" ht="24.95" customHeight="1" x14ac:dyDescent="0.2">
      <c r="A28" s="193" t="s">
        <v>163</v>
      </c>
      <c r="B28" s="199" t="s">
        <v>164</v>
      </c>
      <c r="C28" s="113">
        <v>5.5385868458562415</v>
      </c>
      <c r="D28" s="115">
        <v>272</v>
      </c>
      <c r="E28" s="114">
        <v>146</v>
      </c>
      <c r="F28" s="114">
        <v>315</v>
      </c>
      <c r="G28" s="114">
        <v>124</v>
      </c>
      <c r="H28" s="140">
        <v>232</v>
      </c>
      <c r="I28" s="115">
        <v>40</v>
      </c>
      <c r="J28" s="116">
        <v>17.241379310344829</v>
      </c>
    </row>
    <row r="29" spans="1:15" s="110" customFormat="1" ht="24.95" customHeight="1" x14ac:dyDescent="0.2">
      <c r="A29" s="193">
        <v>86</v>
      </c>
      <c r="B29" s="199" t="s">
        <v>165</v>
      </c>
      <c r="C29" s="113">
        <v>4.6222765220932605</v>
      </c>
      <c r="D29" s="115">
        <v>227</v>
      </c>
      <c r="E29" s="114">
        <v>154</v>
      </c>
      <c r="F29" s="114">
        <v>336</v>
      </c>
      <c r="G29" s="114">
        <v>157</v>
      </c>
      <c r="H29" s="140">
        <v>212</v>
      </c>
      <c r="I29" s="115">
        <v>15</v>
      </c>
      <c r="J29" s="116">
        <v>7.0754716981132075</v>
      </c>
    </row>
    <row r="30" spans="1:15" s="110" customFormat="1" ht="24.95" customHeight="1" x14ac:dyDescent="0.2">
      <c r="A30" s="193">
        <v>87.88</v>
      </c>
      <c r="B30" s="204" t="s">
        <v>166</v>
      </c>
      <c r="C30" s="113">
        <v>12.421095499898188</v>
      </c>
      <c r="D30" s="115">
        <v>610</v>
      </c>
      <c r="E30" s="114">
        <v>536</v>
      </c>
      <c r="F30" s="114">
        <v>892</v>
      </c>
      <c r="G30" s="114">
        <v>479</v>
      </c>
      <c r="H30" s="140">
        <v>546</v>
      </c>
      <c r="I30" s="115">
        <v>64</v>
      </c>
      <c r="J30" s="116">
        <v>11.721611721611721</v>
      </c>
    </row>
    <row r="31" spans="1:15" s="110" customFormat="1" ht="24.95" customHeight="1" x14ac:dyDescent="0.2">
      <c r="A31" s="193" t="s">
        <v>167</v>
      </c>
      <c r="B31" s="199" t="s">
        <v>168</v>
      </c>
      <c r="C31" s="113">
        <v>3.257992262268377</v>
      </c>
      <c r="D31" s="115">
        <v>160</v>
      </c>
      <c r="E31" s="114">
        <v>149</v>
      </c>
      <c r="F31" s="114">
        <v>266</v>
      </c>
      <c r="G31" s="114">
        <v>181</v>
      </c>
      <c r="H31" s="140">
        <v>187</v>
      </c>
      <c r="I31" s="115">
        <v>-27</v>
      </c>
      <c r="J31" s="116">
        <v>-14.438502673796792</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3.2376298106291999</v>
      </c>
      <c r="D34" s="115">
        <v>159</v>
      </c>
      <c r="E34" s="114">
        <v>125</v>
      </c>
      <c r="F34" s="114">
        <v>324</v>
      </c>
      <c r="G34" s="114">
        <v>168</v>
      </c>
      <c r="H34" s="140">
        <v>168</v>
      </c>
      <c r="I34" s="115">
        <v>-9</v>
      </c>
      <c r="J34" s="116">
        <v>-5.3571428571428568</v>
      </c>
    </row>
    <row r="35" spans="1:10" s="110" customFormat="1" ht="24.95" customHeight="1" x14ac:dyDescent="0.2">
      <c r="A35" s="292" t="s">
        <v>171</v>
      </c>
      <c r="B35" s="293" t="s">
        <v>172</v>
      </c>
      <c r="C35" s="113">
        <v>17.369171248218287</v>
      </c>
      <c r="D35" s="115">
        <v>853</v>
      </c>
      <c r="E35" s="114">
        <v>519</v>
      </c>
      <c r="F35" s="114">
        <v>1148</v>
      </c>
      <c r="G35" s="114">
        <v>751</v>
      </c>
      <c r="H35" s="140">
        <v>830</v>
      </c>
      <c r="I35" s="115">
        <v>23</v>
      </c>
      <c r="J35" s="116">
        <v>2.7710843373493974</v>
      </c>
    </row>
    <row r="36" spans="1:10" s="110" customFormat="1" ht="24.95" customHeight="1" x14ac:dyDescent="0.2">
      <c r="A36" s="294" t="s">
        <v>173</v>
      </c>
      <c r="B36" s="295" t="s">
        <v>174</v>
      </c>
      <c r="C36" s="125">
        <v>79.372836489513332</v>
      </c>
      <c r="D36" s="143">
        <v>3898</v>
      </c>
      <c r="E36" s="144">
        <v>2561</v>
      </c>
      <c r="F36" s="144">
        <v>4866</v>
      </c>
      <c r="G36" s="144">
        <v>3418</v>
      </c>
      <c r="H36" s="145">
        <v>3526</v>
      </c>
      <c r="I36" s="143">
        <v>372</v>
      </c>
      <c r="J36" s="146">
        <v>10.550198525241067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4911</v>
      </c>
      <c r="F11" s="264">
        <v>3205</v>
      </c>
      <c r="G11" s="264">
        <v>6338</v>
      </c>
      <c r="H11" s="264">
        <v>4337</v>
      </c>
      <c r="I11" s="265">
        <v>4524</v>
      </c>
      <c r="J11" s="263">
        <v>387</v>
      </c>
      <c r="K11" s="266">
        <v>8.5543766578249336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21.787823253919772</v>
      </c>
      <c r="E13" s="115">
        <v>1070</v>
      </c>
      <c r="F13" s="114">
        <v>902</v>
      </c>
      <c r="G13" s="114">
        <v>1629</v>
      </c>
      <c r="H13" s="114">
        <v>1171</v>
      </c>
      <c r="I13" s="140">
        <v>973</v>
      </c>
      <c r="J13" s="115">
        <v>97</v>
      </c>
      <c r="K13" s="116">
        <v>9.9691675231243568</v>
      </c>
    </row>
    <row r="14" spans="1:15" ht="15.95" customHeight="1" x14ac:dyDescent="0.2">
      <c r="A14" s="306" t="s">
        <v>230</v>
      </c>
      <c r="B14" s="307"/>
      <c r="C14" s="308"/>
      <c r="D14" s="113">
        <v>62.268377112604355</v>
      </c>
      <c r="E14" s="115">
        <v>3058</v>
      </c>
      <c r="F14" s="114">
        <v>1845</v>
      </c>
      <c r="G14" s="114">
        <v>3955</v>
      </c>
      <c r="H14" s="114">
        <v>2633</v>
      </c>
      <c r="I14" s="140">
        <v>2839</v>
      </c>
      <c r="J14" s="115">
        <v>219</v>
      </c>
      <c r="K14" s="116">
        <v>7.7139837971116592</v>
      </c>
    </row>
    <row r="15" spans="1:15" ht="15.95" customHeight="1" x14ac:dyDescent="0.2">
      <c r="A15" s="306" t="s">
        <v>231</v>
      </c>
      <c r="B15" s="307"/>
      <c r="C15" s="308"/>
      <c r="D15" s="113">
        <v>7.2490327835471389</v>
      </c>
      <c r="E15" s="115">
        <v>356</v>
      </c>
      <c r="F15" s="114">
        <v>194</v>
      </c>
      <c r="G15" s="114">
        <v>323</v>
      </c>
      <c r="H15" s="114">
        <v>260</v>
      </c>
      <c r="I15" s="140">
        <v>313</v>
      </c>
      <c r="J15" s="115">
        <v>43</v>
      </c>
      <c r="K15" s="116">
        <v>13.738019169329073</v>
      </c>
    </row>
    <row r="16" spans="1:15" ht="15.95" customHeight="1" x14ac:dyDescent="0.2">
      <c r="A16" s="306" t="s">
        <v>232</v>
      </c>
      <c r="B16" s="307"/>
      <c r="C16" s="308"/>
      <c r="D16" s="113">
        <v>8.4300549786194257</v>
      </c>
      <c r="E16" s="115">
        <v>414</v>
      </c>
      <c r="F16" s="114">
        <v>257</v>
      </c>
      <c r="G16" s="114">
        <v>408</v>
      </c>
      <c r="H16" s="114">
        <v>267</v>
      </c>
      <c r="I16" s="140">
        <v>392</v>
      </c>
      <c r="J16" s="115">
        <v>22</v>
      </c>
      <c r="K16" s="116">
        <v>5.6122448979591839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2.7896558745672979</v>
      </c>
      <c r="E18" s="115">
        <v>137</v>
      </c>
      <c r="F18" s="114">
        <v>128</v>
      </c>
      <c r="G18" s="114">
        <v>323</v>
      </c>
      <c r="H18" s="114">
        <v>134</v>
      </c>
      <c r="I18" s="140">
        <v>124</v>
      </c>
      <c r="J18" s="115">
        <v>13</v>
      </c>
      <c r="K18" s="116">
        <v>10.483870967741936</v>
      </c>
    </row>
    <row r="19" spans="1:11" ht="14.1" customHeight="1" x14ac:dyDescent="0.2">
      <c r="A19" s="306" t="s">
        <v>235</v>
      </c>
      <c r="B19" s="307" t="s">
        <v>236</v>
      </c>
      <c r="C19" s="308"/>
      <c r="D19" s="113">
        <v>2.1991447770311545</v>
      </c>
      <c r="E19" s="115">
        <v>108</v>
      </c>
      <c r="F19" s="114">
        <v>101</v>
      </c>
      <c r="G19" s="114">
        <v>293</v>
      </c>
      <c r="H19" s="114">
        <v>119</v>
      </c>
      <c r="I19" s="140">
        <v>101</v>
      </c>
      <c r="J19" s="115">
        <v>7</v>
      </c>
      <c r="K19" s="116">
        <v>6.9306930693069306</v>
      </c>
    </row>
    <row r="20" spans="1:11" ht="14.1" customHeight="1" x14ac:dyDescent="0.2">
      <c r="A20" s="306">
        <v>12</v>
      </c>
      <c r="B20" s="307" t="s">
        <v>237</v>
      </c>
      <c r="C20" s="308"/>
      <c r="D20" s="113">
        <v>1.7918957442476073</v>
      </c>
      <c r="E20" s="115">
        <v>88</v>
      </c>
      <c r="F20" s="114">
        <v>38</v>
      </c>
      <c r="G20" s="114">
        <v>79</v>
      </c>
      <c r="H20" s="114">
        <v>78</v>
      </c>
      <c r="I20" s="140">
        <v>93</v>
      </c>
      <c r="J20" s="115">
        <v>-5</v>
      </c>
      <c r="K20" s="116">
        <v>-5.376344086021505</v>
      </c>
    </row>
    <row r="21" spans="1:11" ht="14.1" customHeight="1" x14ac:dyDescent="0.2">
      <c r="A21" s="306">
        <v>21</v>
      </c>
      <c r="B21" s="307" t="s">
        <v>238</v>
      </c>
      <c r="C21" s="308"/>
      <c r="D21" s="113">
        <v>0.57014864589696601</v>
      </c>
      <c r="E21" s="115">
        <v>28</v>
      </c>
      <c r="F21" s="114">
        <v>15</v>
      </c>
      <c r="G21" s="114">
        <v>20</v>
      </c>
      <c r="H21" s="114">
        <v>12</v>
      </c>
      <c r="I21" s="140">
        <v>16</v>
      </c>
      <c r="J21" s="115">
        <v>12</v>
      </c>
      <c r="K21" s="116">
        <v>75</v>
      </c>
    </row>
    <row r="22" spans="1:11" ht="14.1" customHeight="1" x14ac:dyDescent="0.2">
      <c r="A22" s="306">
        <v>22</v>
      </c>
      <c r="B22" s="307" t="s">
        <v>239</v>
      </c>
      <c r="C22" s="308"/>
      <c r="D22" s="113">
        <v>0.65159845245367543</v>
      </c>
      <c r="E22" s="115">
        <v>32</v>
      </c>
      <c r="F22" s="114">
        <v>36</v>
      </c>
      <c r="G22" s="114">
        <v>89</v>
      </c>
      <c r="H22" s="114">
        <v>49</v>
      </c>
      <c r="I22" s="140">
        <v>58</v>
      </c>
      <c r="J22" s="115">
        <v>-26</v>
      </c>
      <c r="K22" s="116">
        <v>-44.827586206896555</v>
      </c>
    </row>
    <row r="23" spans="1:11" ht="14.1" customHeight="1" x14ac:dyDescent="0.2">
      <c r="A23" s="306">
        <v>23</v>
      </c>
      <c r="B23" s="307" t="s">
        <v>240</v>
      </c>
      <c r="C23" s="308"/>
      <c r="D23" s="113">
        <v>0.24434941967012827</v>
      </c>
      <c r="E23" s="115">
        <v>12</v>
      </c>
      <c r="F23" s="114">
        <v>13</v>
      </c>
      <c r="G23" s="114">
        <v>18</v>
      </c>
      <c r="H23" s="114">
        <v>22</v>
      </c>
      <c r="I23" s="140">
        <v>21</v>
      </c>
      <c r="J23" s="115">
        <v>-9</v>
      </c>
      <c r="K23" s="116">
        <v>-42.857142857142854</v>
      </c>
    </row>
    <row r="24" spans="1:11" ht="14.1" customHeight="1" x14ac:dyDescent="0.2">
      <c r="A24" s="306">
        <v>24</v>
      </c>
      <c r="B24" s="307" t="s">
        <v>241</v>
      </c>
      <c r="C24" s="308"/>
      <c r="D24" s="113">
        <v>1.5271838729383018</v>
      </c>
      <c r="E24" s="115">
        <v>75</v>
      </c>
      <c r="F24" s="114">
        <v>32</v>
      </c>
      <c r="G24" s="114">
        <v>78</v>
      </c>
      <c r="H24" s="114">
        <v>70</v>
      </c>
      <c r="I24" s="140">
        <v>74</v>
      </c>
      <c r="J24" s="115">
        <v>1</v>
      </c>
      <c r="K24" s="116">
        <v>1.3513513513513513</v>
      </c>
    </row>
    <row r="25" spans="1:11" ht="14.1" customHeight="1" x14ac:dyDescent="0.2">
      <c r="A25" s="306">
        <v>25</v>
      </c>
      <c r="B25" s="307" t="s">
        <v>242</v>
      </c>
      <c r="C25" s="308"/>
      <c r="D25" s="113">
        <v>2.8914681327631846</v>
      </c>
      <c r="E25" s="115">
        <v>142</v>
      </c>
      <c r="F25" s="114">
        <v>61</v>
      </c>
      <c r="G25" s="114">
        <v>175</v>
      </c>
      <c r="H25" s="114">
        <v>116</v>
      </c>
      <c r="I25" s="140">
        <v>170</v>
      </c>
      <c r="J25" s="115">
        <v>-28</v>
      </c>
      <c r="K25" s="116">
        <v>-16.470588235294116</v>
      </c>
    </row>
    <row r="26" spans="1:11" ht="14.1" customHeight="1" x14ac:dyDescent="0.2">
      <c r="A26" s="306">
        <v>26</v>
      </c>
      <c r="B26" s="307" t="s">
        <v>243</v>
      </c>
      <c r="C26" s="308"/>
      <c r="D26" s="113">
        <v>1.8122581958867847</v>
      </c>
      <c r="E26" s="115">
        <v>89</v>
      </c>
      <c r="F26" s="114">
        <v>48</v>
      </c>
      <c r="G26" s="114">
        <v>113</v>
      </c>
      <c r="H26" s="114">
        <v>53</v>
      </c>
      <c r="I26" s="140">
        <v>105</v>
      </c>
      <c r="J26" s="115">
        <v>-16</v>
      </c>
      <c r="K26" s="116">
        <v>-15.238095238095237</v>
      </c>
    </row>
    <row r="27" spans="1:11" ht="14.1" customHeight="1" x14ac:dyDescent="0.2">
      <c r="A27" s="306">
        <v>27</v>
      </c>
      <c r="B27" s="307" t="s">
        <v>244</v>
      </c>
      <c r="C27" s="308"/>
      <c r="D27" s="113">
        <v>0.85522296884544902</v>
      </c>
      <c r="E27" s="115">
        <v>42</v>
      </c>
      <c r="F27" s="114">
        <v>20</v>
      </c>
      <c r="G27" s="114">
        <v>38</v>
      </c>
      <c r="H27" s="114">
        <v>30</v>
      </c>
      <c r="I27" s="140">
        <v>27</v>
      </c>
      <c r="J27" s="115">
        <v>15</v>
      </c>
      <c r="K27" s="116">
        <v>55.555555555555557</v>
      </c>
    </row>
    <row r="28" spans="1:11" ht="14.1" customHeight="1" x14ac:dyDescent="0.2">
      <c r="A28" s="306">
        <v>28</v>
      </c>
      <c r="B28" s="307" t="s">
        <v>245</v>
      </c>
      <c r="C28" s="308"/>
      <c r="D28" s="113">
        <v>0.42761148442272451</v>
      </c>
      <c r="E28" s="115">
        <v>21</v>
      </c>
      <c r="F28" s="114">
        <v>7</v>
      </c>
      <c r="G28" s="114">
        <v>20</v>
      </c>
      <c r="H28" s="114">
        <v>11</v>
      </c>
      <c r="I28" s="140">
        <v>10</v>
      </c>
      <c r="J28" s="115">
        <v>11</v>
      </c>
      <c r="K28" s="116">
        <v>110</v>
      </c>
    </row>
    <row r="29" spans="1:11" ht="14.1" customHeight="1" x14ac:dyDescent="0.2">
      <c r="A29" s="306">
        <v>29</v>
      </c>
      <c r="B29" s="307" t="s">
        <v>246</v>
      </c>
      <c r="C29" s="308"/>
      <c r="D29" s="113">
        <v>3.7874160048869885</v>
      </c>
      <c r="E29" s="115">
        <v>186</v>
      </c>
      <c r="F29" s="114">
        <v>182</v>
      </c>
      <c r="G29" s="114">
        <v>272</v>
      </c>
      <c r="H29" s="114">
        <v>230</v>
      </c>
      <c r="I29" s="140">
        <v>202</v>
      </c>
      <c r="J29" s="115">
        <v>-16</v>
      </c>
      <c r="K29" s="116">
        <v>-7.9207920792079207</v>
      </c>
    </row>
    <row r="30" spans="1:11" ht="14.1" customHeight="1" x14ac:dyDescent="0.2">
      <c r="A30" s="306" t="s">
        <v>247</v>
      </c>
      <c r="B30" s="307" t="s">
        <v>248</v>
      </c>
      <c r="C30" s="308"/>
      <c r="D30" s="113" t="s">
        <v>513</v>
      </c>
      <c r="E30" s="115" t="s">
        <v>513</v>
      </c>
      <c r="F30" s="114">
        <v>87</v>
      </c>
      <c r="G30" s="114">
        <v>127</v>
      </c>
      <c r="H30" s="114">
        <v>57</v>
      </c>
      <c r="I30" s="140">
        <v>64</v>
      </c>
      <c r="J30" s="115" t="s">
        <v>513</v>
      </c>
      <c r="K30" s="116" t="s">
        <v>513</v>
      </c>
    </row>
    <row r="31" spans="1:11" ht="14.1" customHeight="1" x14ac:dyDescent="0.2">
      <c r="A31" s="306" t="s">
        <v>249</v>
      </c>
      <c r="B31" s="307" t="s">
        <v>250</v>
      </c>
      <c r="C31" s="308"/>
      <c r="D31" s="113">
        <v>2.2602321319486864</v>
      </c>
      <c r="E31" s="115">
        <v>111</v>
      </c>
      <c r="F31" s="114">
        <v>95</v>
      </c>
      <c r="G31" s="114">
        <v>145</v>
      </c>
      <c r="H31" s="114">
        <v>173</v>
      </c>
      <c r="I31" s="140">
        <v>138</v>
      </c>
      <c r="J31" s="115">
        <v>-27</v>
      </c>
      <c r="K31" s="116">
        <v>-19.565217391304348</v>
      </c>
    </row>
    <row r="32" spans="1:11" ht="14.1" customHeight="1" x14ac:dyDescent="0.2">
      <c r="A32" s="306">
        <v>31</v>
      </c>
      <c r="B32" s="307" t="s">
        <v>251</v>
      </c>
      <c r="C32" s="308"/>
      <c r="D32" s="113">
        <v>0.32579922622683771</v>
      </c>
      <c r="E32" s="115">
        <v>16</v>
      </c>
      <c r="F32" s="114">
        <v>15</v>
      </c>
      <c r="G32" s="114">
        <v>24</v>
      </c>
      <c r="H32" s="114">
        <v>17</v>
      </c>
      <c r="I32" s="140">
        <v>19</v>
      </c>
      <c r="J32" s="115">
        <v>-3</v>
      </c>
      <c r="K32" s="116">
        <v>-15.789473684210526</v>
      </c>
    </row>
    <row r="33" spans="1:11" ht="14.1" customHeight="1" x14ac:dyDescent="0.2">
      <c r="A33" s="306">
        <v>32</v>
      </c>
      <c r="B33" s="307" t="s">
        <v>252</v>
      </c>
      <c r="C33" s="308"/>
      <c r="D33" s="113">
        <v>3.9095907147220523</v>
      </c>
      <c r="E33" s="115">
        <v>192</v>
      </c>
      <c r="F33" s="114">
        <v>127</v>
      </c>
      <c r="G33" s="114">
        <v>304</v>
      </c>
      <c r="H33" s="114">
        <v>238</v>
      </c>
      <c r="I33" s="140">
        <v>177</v>
      </c>
      <c r="J33" s="115">
        <v>15</v>
      </c>
      <c r="K33" s="116">
        <v>8.4745762711864412</v>
      </c>
    </row>
    <row r="34" spans="1:11" ht="14.1" customHeight="1" x14ac:dyDescent="0.2">
      <c r="A34" s="306">
        <v>33</v>
      </c>
      <c r="B34" s="307" t="s">
        <v>253</v>
      </c>
      <c r="C34" s="308"/>
      <c r="D34" s="113">
        <v>2.9932803909590713</v>
      </c>
      <c r="E34" s="115">
        <v>147</v>
      </c>
      <c r="F34" s="114">
        <v>59</v>
      </c>
      <c r="G34" s="114">
        <v>200</v>
      </c>
      <c r="H34" s="114">
        <v>79</v>
      </c>
      <c r="I34" s="140">
        <v>98</v>
      </c>
      <c r="J34" s="115">
        <v>49</v>
      </c>
      <c r="K34" s="116">
        <v>50</v>
      </c>
    </row>
    <row r="35" spans="1:11" ht="14.1" customHeight="1" x14ac:dyDescent="0.2">
      <c r="A35" s="306">
        <v>34</v>
      </c>
      <c r="B35" s="307" t="s">
        <v>254</v>
      </c>
      <c r="C35" s="308"/>
      <c r="D35" s="113">
        <v>3.2172673589900223</v>
      </c>
      <c r="E35" s="115">
        <v>158</v>
      </c>
      <c r="F35" s="114">
        <v>69</v>
      </c>
      <c r="G35" s="114">
        <v>143</v>
      </c>
      <c r="H35" s="114">
        <v>72</v>
      </c>
      <c r="I35" s="140">
        <v>146</v>
      </c>
      <c r="J35" s="115">
        <v>12</v>
      </c>
      <c r="K35" s="116">
        <v>8.2191780821917817</v>
      </c>
    </row>
    <row r="36" spans="1:11" ht="14.1" customHeight="1" x14ac:dyDescent="0.2">
      <c r="A36" s="306">
        <v>41</v>
      </c>
      <c r="B36" s="307" t="s">
        <v>255</v>
      </c>
      <c r="C36" s="308"/>
      <c r="D36" s="113">
        <v>0.12217470983506414</v>
      </c>
      <c r="E36" s="115">
        <v>6</v>
      </c>
      <c r="F36" s="114" t="s">
        <v>513</v>
      </c>
      <c r="G36" s="114">
        <v>12</v>
      </c>
      <c r="H36" s="114">
        <v>7</v>
      </c>
      <c r="I36" s="140">
        <v>5</v>
      </c>
      <c r="J36" s="115">
        <v>1</v>
      </c>
      <c r="K36" s="116">
        <v>20</v>
      </c>
    </row>
    <row r="37" spans="1:11" ht="14.1" customHeight="1" x14ac:dyDescent="0.2">
      <c r="A37" s="306">
        <v>42</v>
      </c>
      <c r="B37" s="307" t="s">
        <v>256</v>
      </c>
      <c r="C37" s="308"/>
      <c r="D37" s="113" t="s">
        <v>513</v>
      </c>
      <c r="E37" s="115" t="s">
        <v>513</v>
      </c>
      <c r="F37" s="114" t="s">
        <v>513</v>
      </c>
      <c r="G37" s="114" t="s">
        <v>513</v>
      </c>
      <c r="H37" s="114">
        <v>4</v>
      </c>
      <c r="I37" s="140">
        <v>5</v>
      </c>
      <c r="J37" s="115" t="s">
        <v>513</v>
      </c>
      <c r="K37" s="116" t="s">
        <v>513</v>
      </c>
    </row>
    <row r="38" spans="1:11" ht="14.1" customHeight="1" x14ac:dyDescent="0.2">
      <c r="A38" s="306">
        <v>43</v>
      </c>
      <c r="B38" s="307" t="s">
        <v>257</v>
      </c>
      <c r="C38" s="308"/>
      <c r="D38" s="113">
        <v>0.75341071064956222</v>
      </c>
      <c r="E38" s="115">
        <v>37</v>
      </c>
      <c r="F38" s="114">
        <v>27</v>
      </c>
      <c r="G38" s="114">
        <v>40</v>
      </c>
      <c r="H38" s="114">
        <v>35</v>
      </c>
      <c r="I38" s="140">
        <v>38</v>
      </c>
      <c r="J38" s="115">
        <v>-1</v>
      </c>
      <c r="K38" s="116">
        <v>-2.6315789473684212</v>
      </c>
    </row>
    <row r="39" spans="1:11" ht="14.1" customHeight="1" x14ac:dyDescent="0.2">
      <c r="A39" s="306">
        <v>51</v>
      </c>
      <c r="B39" s="307" t="s">
        <v>258</v>
      </c>
      <c r="C39" s="308"/>
      <c r="D39" s="113">
        <v>3.6041539401343923</v>
      </c>
      <c r="E39" s="115">
        <v>177</v>
      </c>
      <c r="F39" s="114">
        <v>170</v>
      </c>
      <c r="G39" s="114">
        <v>291</v>
      </c>
      <c r="H39" s="114">
        <v>246</v>
      </c>
      <c r="I39" s="140">
        <v>208</v>
      </c>
      <c r="J39" s="115">
        <v>-31</v>
      </c>
      <c r="K39" s="116">
        <v>-14.903846153846153</v>
      </c>
    </row>
    <row r="40" spans="1:11" ht="14.1" customHeight="1" x14ac:dyDescent="0.2">
      <c r="A40" s="306" t="s">
        <v>259</v>
      </c>
      <c r="B40" s="307" t="s">
        <v>260</v>
      </c>
      <c r="C40" s="308"/>
      <c r="D40" s="113">
        <v>3.0136428425982489</v>
      </c>
      <c r="E40" s="115">
        <v>148</v>
      </c>
      <c r="F40" s="114">
        <v>158</v>
      </c>
      <c r="G40" s="114">
        <v>248</v>
      </c>
      <c r="H40" s="114">
        <v>217</v>
      </c>
      <c r="I40" s="140">
        <v>176</v>
      </c>
      <c r="J40" s="115">
        <v>-28</v>
      </c>
      <c r="K40" s="116">
        <v>-15.909090909090908</v>
      </c>
    </row>
    <row r="41" spans="1:11" ht="14.1" customHeight="1" x14ac:dyDescent="0.2">
      <c r="A41" s="306"/>
      <c r="B41" s="307" t="s">
        <v>261</v>
      </c>
      <c r="C41" s="308"/>
      <c r="D41" s="113">
        <v>2.504581551618815</v>
      </c>
      <c r="E41" s="115">
        <v>123</v>
      </c>
      <c r="F41" s="114">
        <v>127</v>
      </c>
      <c r="G41" s="114">
        <v>206</v>
      </c>
      <c r="H41" s="114">
        <v>179</v>
      </c>
      <c r="I41" s="140">
        <v>146</v>
      </c>
      <c r="J41" s="115">
        <v>-23</v>
      </c>
      <c r="K41" s="116">
        <v>-15.753424657534246</v>
      </c>
    </row>
    <row r="42" spans="1:11" ht="14.1" customHeight="1" x14ac:dyDescent="0.2">
      <c r="A42" s="306">
        <v>52</v>
      </c>
      <c r="B42" s="307" t="s">
        <v>262</v>
      </c>
      <c r="C42" s="308"/>
      <c r="D42" s="113">
        <v>8.3893300753410713</v>
      </c>
      <c r="E42" s="115">
        <v>412</v>
      </c>
      <c r="F42" s="114">
        <v>194</v>
      </c>
      <c r="G42" s="114">
        <v>359</v>
      </c>
      <c r="H42" s="114">
        <v>371</v>
      </c>
      <c r="I42" s="140">
        <v>413</v>
      </c>
      <c r="J42" s="115">
        <v>-1</v>
      </c>
      <c r="K42" s="116">
        <v>-0.24213075060532688</v>
      </c>
    </row>
    <row r="43" spans="1:11" ht="14.1" customHeight="1" x14ac:dyDescent="0.2">
      <c r="A43" s="306" t="s">
        <v>263</v>
      </c>
      <c r="B43" s="307" t="s">
        <v>264</v>
      </c>
      <c r="C43" s="308"/>
      <c r="D43" s="113">
        <v>7.737731622887396</v>
      </c>
      <c r="E43" s="115">
        <v>380</v>
      </c>
      <c r="F43" s="114">
        <v>181</v>
      </c>
      <c r="G43" s="114">
        <v>329</v>
      </c>
      <c r="H43" s="114">
        <v>332</v>
      </c>
      <c r="I43" s="140">
        <v>369</v>
      </c>
      <c r="J43" s="115">
        <v>11</v>
      </c>
      <c r="K43" s="116">
        <v>2.9810298102981028</v>
      </c>
    </row>
    <row r="44" spans="1:11" ht="14.1" customHeight="1" x14ac:dyDescent="0.2">
      <c r="A44" s="306">
        <v>53</v>
      </c>
      <c r="B44" s="307" t="s">
        <v>265</v>
      </c>
      <c r="C44" s="308"/>
      <c r="D44" s="113">
        <v>1.140297291793932</v>
      </c>
      <c r="E44" s="115">
        <v>56</v>
      </c>
      <c r="F44" s="114">
        <v>63</v>
      </c>
      <c r="G44" s="114">
        <v>95</v>
      </c>
      <c r="H44" s="114">
        <v>66</v>
      </c>
      <c r="I44" s="140">
        <v>82</v>
      </c>
      <c r="J44" s="115">
        <v>-26</v>
      </c>
      <c r="K44" s="116">
        <v>-31.707317073170731</v>
      </c>
    </row>
    <row r="45" spans="1:11" ht="14.1" customHeight="1" x14ac:dyDescent="0.2">
      <c r="A45" s="306" t="s">
        <v>266</v>
      </c>
      <c r="B45" s="307" t="s">
        <v>267</v>
      </c>
      <c r="C45" s="308"/>
      <c r="D45" s="113">
        <v>1.0995723885155773</v>
      </c>
      <c r="E45" s="115">
        <v>54</v>
      </c>
      <c r="F45" s="114">
        <v>60</v>
      </c>
      <c r="G45" s="114">
        <v>94</v>
      </c>
      <c r="H45" s="114">
        <v>64</v>
      </c>
      <c r="I45" s="140">
        <v>82</v>
      </c>
      <c r="J45" s="115">
        <v>-28</v>
      </c>
      <c r="K45" s="116">
        <v>-34.146341463414636</v>
      </c>
    </row>
    <row r="46" spans="1:11" ht="14.1" customHeight="1" x14ac:dyDescent="0.2">
      <c r="A46" s="306">
        <v>54</v>
      </c>
      <c r="B46" s="307" t="s">
        <v>268</v>
      </c>
      <c r="C46" s="308"/>
      <c r="D46" s="113">
        <v>4.7648136835675015</v>
      </c>
      <c r="E46" s="115">
        <v>234</v>
      </c>
      <c r="F46" s="114">
        <v>172</v>
      </c>
      <c r="G46" s="114">
        <v>211</v>
      </c>
      <c r="H46" s="114">
        <v>224</v>
      </c>
      <c r="I46" s="140">
        <v>205</v>
      </c>
      <c r="J46" s="115">
        <v>29</v>
      </c>
      <c r="K46" s="116">
        <v>14.146341463414634</v>
      </c>
    </row>
    <row r="47" spans="1:11" ht="14.1" customHeight="1" x14ac:dyDescent="0.2">
      <c r="A47" s="306">
        <v>61</v>
      </c>
      <c r="B47" s="307" t="s">
        <v>269</v>
      </c>
      <c r="C47" s="308"/>
      <c r="D47" s="113">
        <v>2.0158827122785583</v>
      </c>
      <c r="E47" s="115">
        <v>99</v>
      </c>
      <c r="F47" s="114">
        <v>50</v>
      </c>
      <c r="G47" s="114">
        <v>111</v>
      </c>
      <c r="H47" s="114">
        <v>65</v>
      </c>
      <c r="I47" s="140">
        <v>118</v>
      </c>
      <c r="J47" s="115">
        <v>-19</v>
      </c>
      <c r="K47" s="116">
        <v>-16.101694915254239</v>
      </c>
    </row>
    <row r="48" spans="1:11" ht="14.1" customHeight="1" x14ac:dyDescent="0.2">
      <c r="A48" s="306">
        <v>62</v>
      </c>
      <c r="B48" s="307" t="s">
        <v>270</v>
      </c>
      <c r="C48" s="308"/>
      <c r="D48" s="113">
        <v>10.93463653023824</v>
      </c>
      <c r="E48" s="115">
        <v>537</v>
      </c>
      <c r="F48" s="114">
        <v>352</v>
      </c>
      <c r="G48" s="114">
        <v>600</v>
      </c>
      <c r="H48" s="114">
        <v>523</v>
      </c>
      <c r="I48" s="140">
        <v>343</v>
      </c>
      <c r="J48" s="115">
        <v>194</v>
      </c>
      <c r="K48" s="116">
        <v>56.559766763848394</v>
      </c>
    </row>
    <row r="49" spans="1:11" ht="14.1" customHeight="1" x14ac:dyDescent="0.2">
      <c r="A49" s="306">
        <v>63</v>
      </c>
      <c r="B49" s="307" t="s">
        <v>271</v>
      </c>
      <c r="C49" s="308"/>
      <c r="D49" s="113">
        <v>4.092852779474649</v>
      </c>
      <c r="E49" s="115">
        <v>201</v>
      </c>
      <c r="F49" s="114">
        <v>128</v>
      </c>
      <c r="G49" s="114">
        <v>370</v>
      </c>
      <c r="H49" s="114">
        <v>329</v>
      </c>
      <c r="I49" s="140">
        <v>192</v>
      </c>
      <c r="J49" s="115">
        <v>9</v>
      </c>
      <c r="K49" s="116">
        <v>4.6875</v>
      </c>
    </row>
    <row r="50" spans="1:11" ht="14.1" customHeight="1" x14ac:dyDescent="0.2">
      <c r="A50" s="306" t="s">
        <v>272</v>
      </c>
      <c r="B50" s="307" t="s">
        <v>273</v>
      </c>
      <c r="C50" s="308"/>
      <c r="D50" s="113">
        <v>1.1199348401547546</v>
      </c>
      <c r="E50" s="115">
        <v>55</v>
      </c>
      <c r="F50" s="114">
        <v>22</v>
      </c>
      <c r="G50" s="114">
        <v>166</v>
      </c>
      <c r="H50" s="114">
        <v>69</v>
      </c>
      <c r="I50" s="140">
        <v>32</v>
      </c>
      <c r="J50" s="115">
        <v>23</v>
      </c>
      <c r="K50" s="116">
        <v>71.875</v>
      </c>
    </row>
    <row r="51" spans="1:11" ht="14.1" customHeight="1" x14ac:dyDescent="0.2">
      <c r="A51" s="306" t="s">
        <v>274</v>
      </c>
      <c r="B51" s="307" t="s">
        <v>275</v>
      </c>
      <c r="C51" s="308"/>
      <c r="D51" s="113">
        <v>2.7692934229281208</v>
      </c>
      <c r="E51" s="115">
        <v>136</v>
      </c>
      <c r="F51" s="114">
        <v>94</v>
      </c>
      <c r="G51" s="114">
        <v>169</v>
      </c>
      <c r="H51" s="114">
        <v>242</v>
      </c>
      <c r="I51" s="140">
        <v>146</v>
      </c>
      <c r="J51" s="115">
        <v>-10</v>
      </c>
      <c r="K51" s="116">
        <v>-6.8493150684931505</v>
      </c>
    </row>
    <row r="52" spans="1:11" ht="14.1" customHeight="1" x14ac:dyDescent="0.2">
      <c r="A52" s="306">
        <v>71</v>
      </c>
      <c r="B52" s="307" t="s">
        <v>276</v>
      </c>
      <c r="C52" s="308"/>
      <c r="D52" s="113">
        <v>8.7558542048462638</v>
      </c>
      <c r="E52" s="115">
        <v>430</v>
      </c>
      <c r="F52" s="114">
        <v>219</v>
      </c>
      <c r="G52" s="114">
        <v>340</v>
      </c>
      <c r="H52" s="114">
        <v>261</v>
      </c>
      <c r="I52" s="140">
        <v>358</v>
      </c>
      <c r="J52" s="115">
        <v>72</v>
      </c>
      <c r="K52" s="116">
        <v>20.11173184357542</v>
      </c>
    </row>
    <row r="53" spans="1:11" ht="14.1" customHeight="1" x14ac:dyDescent="0.2">
      <c r="A53" s="306" t="s">
        <v>277</v>
      </c>
      <c r="B53" s="307" t="s">
        <v>278</v>
      </c>
      <c r="C53" s="308"/>
      <c r="D53" s="113">
        <v>3.1765424557116675</v>
      </c>
      <c r="E53" s="115">
        <v>156</v>
      </c>
      <c r="F53" s="114">
        <v>55</v>
      </c>
      <c r="G53" s="114">
        <v>79</v>
      </c>
      <c r="H53" s="114">
        <v>68</v>
      </c>
      <c r="I53" s="140">
        <v>107</v>
      </c>
      <c r="J53" s="115">
        <v>49</v>
      </c>
      <c r="K53" s="116">
        <v>45.794392523364486</v>
      </c>
    </row>
    <row r="54" spans="1:11" ht="14.1" customHeight="1" x14ac:dyDescent="0.2">
      <c r="A54" s="306" t="s">
        <v>279</v>
      </c>
      <c r="B54" s="307" t="s">
        <v>280</v>
      </c>
      <c r="C54" s="308"/>
      <c r="D54" s="113">
        <v>4.6630014253716148</v>
      </c>
      <c r="E54" s="115">
        <v>229</v>
      </c>
      <c r="F54" s="114">
        <v>141</v>
      </c>
      <c r="G54" s="114">
        <v>241</v>
      </c>
      <c r="H54" s="114">
        <v>170</v>
      </c>
      <c r="I54" s="140">
        <v>228</v>
      </c>
      <c r="J54" s="115">
        <v>1</v>
      </c>
      <c r="K54" s="116">
        <v>0.43859649122807015</v>
      </c>
    </row>
    <row r="55" spans="1:11" ht="14.1" customHeight="1" x14ac:dyDescent="0.2">
      <c r="A55" s="306">
        <v>72</v>
      </c>
      <c r="B55" s="307" t="s">
        <v>281</v>
      </c>
      <c r="C55" s="308"/>
      <c r="D55" s="113">
        <v>1.8529830991651395</v>
      </c>
      <c r="E55" s="115">
        <v>91</v>
      </c>
      <c r="F55" s="114">
        <v>61</v>
      </c>
      <c r="G55" s="114">
        <v>142</v>
      </c>
      <c r="H55" s="114">
        <v>83</v>
      </c>
      <c r="I55" s="140">
        <v>76</v>
      </c>
      <c r="J55" s="115">
        <v>15</v>
      </c>
      <c r="K55" s="116">
        <v>19.736842105263158</v>
      </c>
    </row>
    <row r="56" spans="1:11" ht="14.1" customHeight="1" x14ac:dyDescent="0.2">
      <c r="A56" s="306" t="s">
        <v>282</v>
      </c>
      <c r="B56" s="307" t="s">
        <v>283</v>
      </c>
      <c r="C56" s="308"/>
      <c r="D56" s="113">
        <v>0.59051109753614339</v>
      </c>
      <c r="E56" s="115">
        <v>29</v>
      </c>
      <c r="F56" s="114">
        <v>16</v>
      </c>
      <c r="G56" s="114">
        <v>61</v>
      </c>
      <c r="H56" s="114">
        <v>30</v>
      </c>
      <c r="I56" s="140">
        <v>28</v>
      </c>
      <c r="J56" s="115">
        <v>1</v>
      </c>
      <c r="K56" s="116">
        <v>3.5714285714285716</v>
      </c>
    </row>
    <row r="57" spans="1:11" ht="14.1" customHeight="1" x14ac:dyDescent="0.2">
      <c r="A57" s="306" t="s">
        <v>284</v>
      </c>
      <c r="B57" s="307" t="s">
        <v>285</v>
      </c>
      <c r="C57" s="308"/>
      <c r="D57" s="113">
        <v>0.73304825901038484</v>
      </c>
      <c r="E57" s="115">
        <v>36</v>
      </c>
      <c r="F57" s="114">
        <v>26</v>
      </c>
      <c r="G57" s="114">
        <v>26</v>
      </c>
      <c r="H57" s="114">
        <v>32</v>
      </c>
      <c r="I57" s="140">
        <v>25</v>
      </c>
      <c r="J57" s="115">
        <v>11</v>
      </c>
      <c r="K57" s="116">
        <v>44</v>
      </c>
    </row>
    <row r="58" spans="1:11" ht="14.1" customHeight="1" x14ac:dyDescent="0.2">
      <c r="A58" s="306">
        <v>73</v>
      </c>
      <c r="B58" s="307" t="s">
        <v>286</v>
      </c>
      <c r="C58" s="308"/>
      <c r="D58" s="113">
        <v>2.1787823253919774</v>
      </c>
      <c r="E58" s="115">
        <v>107</v>
      </c>
      <c r="F58" s="114">
        <v>47</v>
      </c>
      <c r="G58" s="114">
        <v>97</v>
      </c>
      <c r="H58" s="114">
        <v>78</v>
      </c>
      <c r="I58" s="140">
        <v>62</v>
      </c>
      <c r="J58" s="115">
        <v>45</v>
      </c>
      <c r="K58" s="116">
        <v>72.58064516129032</v>
      </c>
    </row>
    <row r="59" spans="1:11" ht="14.1" customHeight="1" x14ac:dyDescent="0.2">
      <c r="A59" s="306" t="s">
        <v>287</v>
      </c>
      <c r="B59" s="307" t="s">
        <v>288</v>
      </c>
      <c r="C59" s="308"/>
      <c r="D59" s="113">
        <v>1.7308083893300754</v>
      </c>
      <c r="E59" s="115">
        <v>85</v>
      </c>
      <c r="F59" s="114">
        <v>35</v>
      </c>
      <c r="G59" s="114">
        <v>92</v>
      </c>
      <c r="H59" s="114">
        <v>64</v>
      </c>
      <c r="I59" s="140">
        <v>52</v>
      </c>
      <c r="J59" s="115">
        <v>33</v>
      </c>
      <c r="K59" s="116">
        <v>63.46153846153846</v>
      </c>
    </row>
    <row r="60" spans="1:11" ht="14.1" customHeight="1" x14ac:dyDescent="0.2">
      <c r="A60" s="306">
        <v>81</v>
      </c>
      <c r="B60" s="307" t="s">
        <v>289</v>
      </c>
      <c r="C60" s="308"/>
      <c r="D60" s="113">
        <v>7.5137446548564446</v>
      </c>
      <c r="E60" s="115">
        <v>369</v>
      </c>
      <c r="F60" s="114">
        <v>264</v>
      </c>
      <c r="G60" s="114">
        <v>482</v>
      </c>
      <c r="H60" s="114">
        <v>279</v>
      </c>
      <c r="I60" s="140">
        <v>340</v>
      </c>
      <c r="J60" s="115">
        <v>29</v>
      </c>
      <c r="K60" s="116">
        <v>8.5294117647058822</v>
      </c>
    </row>
    <row r="61" spans="1:11" ht="14.1" customHeight="1" x14ac:dyDescent="0.2">
      <c r="A61" s="306" t="s">
        <v>290</v>
      </c>
      <c r="B61" s="307" t="s">
        <v>291</v>
      </c>
      <c r="C61" s="308"/>
      <c r="D61" s="113">
        <v>1.5475463245774792</v>
      </c>
      <c r="E61" s="115">
        <v>76</v>
      </c>
      <c r="F61" s="114">
        <v>71</v>
      </c>
      <c r="G61" s="114">
        <v>162</v>
      </c>
      <c r="H61" s="114">
        <v>87</v>
      </c>
      <c r="I61" s="140">
        <v>91</v>
      </c>
      <c r="J61" s="115">
        <v>-15</v>
      </c>
      <c r="K61" s="116">
        <v>-16.483516483516482</v>
      </c>
    </row>
    <row r="62" spans="1:11" ht="14.1" customHeight="1" x14ac:dyDescent="0.2">
      <c r="A62" s="306" t="s">
        <v>292</v>
      </c>
      <c r="B62" s="307" t="s">
        <v>293</v>
      </c>
      <c r="C62" s="308"/>
      <c r="D62" s="113">
        <v>3.9095907147220523</v>
      </c>
      <c r="E62" s="115">
        <v>192</v>
      </c>
      <c r="F62" s="114">
        <v>124</v>
      </c>
      <c r="G62" s="114">
        <v>237</v>
      </c>
      <c r="H62" s="114">
        <v>122</v>
      </c>
      <c r="I62" s="140">
        <v>168</v>
      </c>
      <c r="J62" s="115">
        <v>24</v>
      </c>
      <c r="K62" s="116">
        <v>14.285714285714286</v>
      </c>
    </row>
    <row r="63" spans="1:11" ht="14.1" customHeight="1" x14ac:dyDescent="0.2">
      <c r="A63" s="306"/>
      <c r="B63" s="307" t="s">
        <v>294</v>
      </c>
      <c r="C63" s="308"/>
      <c r="D63" s="113">
        <v>3.034005294237426</v>
      </c>
      <c r="E63" s="115">
        <v>149</v>
      </c>
      <c r="F63" s="114">
        <v>115</v>
      </c>
      <c r="G63" s="114">
        <v>205</v>
      </c>
      <c r="H63" s="114">
        <v>104</v>
      </c>
      <c r="I63" s="140">
        <v>150</v>
      </c>
      <c r="J63" s="115">
        <v>-1</v>
      </c>
      <c r="K63" s="116">
        <v>-0.66666666666666663</v>
      </c>
    </row>
    <row r="64" spans="1:11" ht="14.1" customHeight="1" x14ac:dyDescent="0.2">
      <c r="A64" s="306" t="s">
        <v>295</v>
      </c>
      <c r="B64" s="307" t="s">
        <v>296</v>
      </c>
      <c r="C64" s="308"/>
      <c r="D64" s="113">
        <v>0.52942374261861125</v>
      </c>
      <c r="E64" s="115">
        <v>26</v>
      </c>
      <c r="F64" s="114">
        <v>21</v>
      </c>
      <c r="G64" s="114">
        <v>29</v>
      </c>
      <c r="H64" s="114">
        <v>16</v>
      </c>
      <c r="I64" s="140">
        <v>27</v>
      </c>
      <c r="J64" s="115">
        <v>-1</v>
      </c>
      <c r="K64" s="116">
        <v>-3.7037037037037037</v>
      </c>
    </row>
    <row r="65" spans="1:11" ht="14.1" customHeight="1" x14ac:dyDescent="0.2">
      <c r="A65" s="306" t="s">
        <v>297</v>
      </c>
      <c r="B65" s="307" t="s">
        <v>298</v>
      </c>
      <c r="C65" s="308"/>
      <c r="D65" s="113">
        <v>0.65159845245367543</v>
      </c>
      <c r="E65" s="115">
        <v>32</v>
      </c>
      <c r="F65" s="114">
        <v>27</v>
      </c>
      <c r="G65" s="114">
        <v>31</v>
      </c>
      <c r="H65" s="114">
        <v>22</v>
      </c>
      <c r="I65" s="140">
        <v>20</v>
      </c>
      <c r="J65" s="115">
        <v>12</v>
      </c>
      <c r="K65" s="116">
        <v>60</v>
      </c>
    </row>
    <row r="66" spans="1:11" ht="14.1" customHeight="1" x14ac:dyDescent="0.2">
      <c r="A66" s="306">
        <v>82</v>
      </c>
      <c r="B66" s="307" t="s">
        <v>299</v>
      </c>
      <c r="C66" s="308"/>
      <c r="D66" s="113">
        <v>3.705966198330279</v>
      </c>
      <c r="E66" s="115">
        <v>182</v>
      </c>
      <c r="F66" s="114">
        <v>218</v>
      </c>
      <c r="G66" s="114">
        <v>245</v>
      </c>
      <c r="H66" s="114">
        <v>149</v>
      </c>
      <c r="I66" s="140">
        <v>156</v>
      </c>
      <c r="J66" s="115">
        <v>26</v>
      </c>
      <c r="K66" s="116">
        <v>16.666666666666668</v>
      </c>
    </row>
    <row r="67" spans="1:11" ht="14.1" customHeight="1" x14ac:dyDescent="0.2">
      <c r="A67" s="306" t="s">
        <v>300</v>
      </c>
      <c r="B67" s="307" t="s">
        <v>301</v>
      </c>
      <c r="C67" s="308"/>
      <c r="D67" s="113">
        <v>2.5860313581755245</v>
      </c>
      <c r="E67" s="115">
        <v>127</v>
      </c>
      <c r="F67" s="114">
        <v>187</v>
      </c>
      <c r="G67" s="114">
        <v>158</v>
      </c>
      <c r="H67" s="114">
        <v>115</v>
      </c>
      <c r="I67" s="140">
        <v>104</v>
      </c>
      <c r="J67" s="115">
        <v>23</v>
      </c>
      <c r="K67" s="116">
        <v>22.115384615384617</v>
      </c>
    </row>
    <row r="68" spans="1:11" ht="14.1" customHeight="1" x14ac:dyDescent="0.2">
      <c r="A68" s="306" t="s">
        <v>302</v>
      </c>
      <c r="B68" s="307" t="s">
        <v>303</v>
      </c>
      <c r="C68" s="308"/>
      <c r="D68" s="113">
        <v>0.65159845245367543</v>
      </c>
      <c r="E68" s="115">
        <v>32</v>
      </c>
      <c r="F68" s="114">
        <v>20</v>
      </c>
      <c r="G68" s="114">
        <v>48</v>
      </c>
      <c r="H68" s="114">
        <v>25</v>
      </c>
      <c r="I68" s="140">
        <v>35</v>
      </c>
      <c r="J68" s="115">
        <v>-3</v>
      </c>
      <c r="K68" s="116">
        <v>-8.5714285714285712</v>
      </c>
    </row>
    <row r="69" spans="1:11" ht="14.1" customHeight="1" x14ac:dyDescent="0.2">
      <c r="A69" s="306">
        <v>83</v>
      </c>
      <c r="B69" s="307" t="s">
        <v>304</v>
      </c>
      <c r="C69" s="308"/>
      <c r="D69" s="113">
        <v>7.9006312360008142</v>
      </c>
      <c r="E69" s="115">
        <v>388</v>
      </c>
      <c r="F69" s="114">
        <v>278</v>
      </c>
      <c r="G69" s="114">
        <v>737</v>
      </c>
      <c r="H69" s="114">
        <v>268</v>
      </c>
      <c r="I69" s="140">
        <v>341</v>
      </c>
      <c r="J69" s="115">
        <v>47</v>
      </c>
      <c r="K69" s="116">
        <v>13.782991202346041</v>
      </c>
    </row>
    <row r="70" spans="1:11" ht="14.1" customHeight="1" x14ac:dyDescent="0.2">
      <c r="A70" s="306" t="s">
        <v>305</v>
      </c>
      <c r="B70" s="307" t="s">
        <v>306</v>
      </c>
      <c r="C70" s="308"/>
      <c r="D70" s="113">
        <v>6.7603339442068826</v>
      </c>
      <c r="E70" s="115">
        <v>332</v>
      </c>
      <c r="F70" s="114">
        <v>241</v>
      </c>
      <c r="G70" s="114">
        <v>666</v>
      </c>
      <c r="H70" s="114">
        <v>233</v>
      </c>
      <c r="I70" s="140">
        <v>296</v>
      </c>
      <c r="J70" s="115">
        <v>36</v>
      </c>
      <c r="K70" s="116">
        <v>12.162162162162161</v>
      </c>
    </row>
    <row r="71" spans="1:11" ht="14.1" customHeight="1" x14ac:dyDescent="0.2">
      <c r="A71" s="306"/>
      <c r="B71" s="307" t="s">
        <v>307</v>
      </c>
      <c r="C71" s="308"/>
      <c r="D71" s="113">
        <v>4.5408267155365509</v>
      </c>
      <c r="E71" s="115">
        <v>223</v>
      </c>
      <c r="F71" s="114">
        <v>154</v>
      </c>
      <c r="G71" s="114">
        <v>348</v>
      </c>
      <c r="H71" s="114">
        <v>157</v>
      </c>
      <c r="I71" s="140">
        <v>193</v>
      </c>
      <c r="J71" s="115">
        <v>30</v>
      </c>
      <c r="K71" s="116">
        <v>15.544041450777202</v>
      </c>
    </row>
    <row r="72" spans="1:11" ht="14.1" customHeight="1" x14ac:dyDescent="0.2">
      <c r="A72" s="306">
        <v>84</v>
      </c>
      <c r="B72" s="307" t="s">
        <v>308</v>
      </c>
      <c r="C72" s="308"/>
      <c r="D72" s="113">
        <v>2.504581551618815</v>
      </c>
      <c r="E72" s="115">
        <v>123</v>
      </c>
      <c r="F72" s="114">
        <v>48</v>
      </c>
      <c r="G72" s="114">
        <v>165</v>
      </c>
      <c r="H72" s="114">
        <v>62</v>
      </c>
      <c r="I72" s="140">
        <v>139</v>
      </c>
      <c r="J72" s="115">
        <v>-16</v>
      </c>
      <c r="K72" s="116">
        <v>-11.510791366906474</v>
      </c>
    </row>
    <row r="73" spans="1:11" ht="14.1" customHeight="1" x14ac:dyDescent="0.2">
      <c r="A73" s="306" t="s">
        <v>309</v>
      </c>
      <c r="B73" s="307" t="s">
        <v>310</v>
      </c>
      <c r="C73" s="308"/>
      <c r="D73" s="113">
        <v>1.8937080024434942</v>
      </c>
      <c r="E73" s="115">
        <v>93</v>
      </c>
      <c r="F73" s="114">
        <v>26</v>
      </c>
      <c r="G73" s="114">
        <v>103</v>
      </c>
      <c r="H73" s="114">
        <v>19</v>
      </c>
      <c r="I73" s="140">
        <v>96</v>
      </c>
      <c r="J73" s="115">
        <v>-3</v>
      </c>
      <c r="K73" s="116">
        <v>-3.125</v>
      </c>
    </row>
    <row r="74" spans="1:11" ht="14.1" customHeight="1" x14ac:dyDescent="0.2">
      <c r="A74" s="306" t="s">
        <v>311</v>
      </c>
      <c r="B74" s="307" t="s">
        <v>312</v>
      </c>
      <c r="C74" s="308"/>
      <c r="D74" s="113">
        <v>0.24434941967012827</v>
      </c>
      <c r="E74" s="115">
        <v>12</v>
      </c>
      <c r="F74" s="114">
        <v>4</v>
      </c>
      <c r="G74" s="114">
        <v>14</v>
      </c>
      <c r="H74" s="114">
        <v>6</v>
      </c>
      <c r="I74" s="140">
        <v>9</v>
      </c>
      <c r="J74" s="115">
        <v>3</v>
      </c>
      <c r="K74" s="116">
        <v>33.333333333333336</v>
      </c>
    </row>
    <row r="75" spans="1:11" ht="14.1" customHeight="1" x14ac:dyDescent="0.2">
      <c r="A75" s="306" t="s">
        <v>313</v>
      </c>
      <c r="B75" s="307" t="s">
        <v>314</v>
      </c>
      <c r="C75" s="308"/>
      <c r="D75" s="113" t="s">
        <v>513</v>
      </c>
      <c r="E75" s="115" t="s">
        <v>513</v>
      </c>
      <c r="F75" s="114">
        <v>0</v>
      </c>
      <c r="G75" s="114" t="s">
        <v>513</v>
      </c>
      <c r="H75" s="114" t="s">
        <v>513</v>
      </c>
      <c r="I75" s="140">
        <v>3</v>
      </c>
      <c r="J75" s="115" t="s">
        <v>513</v>
      </c>
      <c r="K75" s="116" t="s">
        <v>513</v>
      </c>
    </row>
    <row r="76" spans="1:11" ht="14.1" customHeight="1" x14ac:dyDescent="0.2">
      <c r="A76" s="306">
        <v>91</v>
      </c>
      <c r="B76" s="307" t="s">
        <v>315</v>
      </c>
      <c r="C76" s="308"/>
      <c r="D76" s="113">
        <v>0.81449806556709425</v>
      </c>
      <c r="E76" s="115">
        <v>40</v>
      </c>
      <c r="F76" s="114">
        <v>34</v>
      </c>
      <c r="G76" s="114">
        <v>71</v>
      </c>
      <c r="H76" s="114">
        <v>39</v>
      </c>
      <c r="I76" s="140">
        <v>45</v>
      </c>
      <c r="J76" s="115">
        <v>-5</v>
      </c>
      <c r="K76" s="116">
        <v>-11.111111111111111</v>
      </c>
    </row>
    <row r="77" spans="1:11" ht="14.1" customHeight="1" x14ac:dyDescent="0.2">
      <c r="A77" s="306">
        <v>92</v>
      </c>
      <c r="B77" s="307" t="s">
        <v>316</v>
      </c>
      <c r="C77" s="308"/>
      <c r="D77" s="113">
        <v>0.65159845245367543</v>
      </c>
      <c r="E77" s="115">
        <v>32</v>
      </c>
      <c r="F77" s="114">
        <v>15</v>
      </c>
      <c r="G77" s="114">
        <v>31</v>
      </c>
      <c r="H77" s="114">
        <v>19</v>
      </c>
      <c r="I77" s="140">
        <v>36</v>
      </c>
      <c r="J77" s="115">
        <v>-4</v>
      </c>
      <c r="K77" s="116">
        <v>-11.111111111111111</v>
      </c>
    </row>
    <row r="78" spans="1:11" ht="14.1" customHeight="1" x14ac:dyDescent="0.2">
      <c r="A78" s="306">
        <v>93</v>
      </c>
      <c r="B78" s="307" t="s">
        <v>317</v>
      </c>
      <c r="C78" s="308"/>
      <c r="D78" s="113">
        <v>0.1425371614742415</v>
      </c>
      <c r="E78" s="115">
        <v>7</v>
      </c>
      <c r="F78" s="114" t="s">
        <v>513</v>
      </c>
      <c r="G78" s="114">
        <v>11</v>
      </c>
      <c r="H78" s="114">
        <v>7</v>
      </c>
      <c r="I78" s="140">
        <v>7</v>
      </c>
      <c r="J78" s="115">
        <v>0</v>
      </c>
      <c r="K78" s="116">
        <v>0</v>
      </c>
    </row>
    <row r="79" spans="1:11" ht="14.1" customHeight="1" x14ac:dyDescent="0.2">
      <c r="A79" s="306">
        <v>94</v>
      </c>
      <c r="B79" s="307" t="s">
        <v>318</v>
      </c>
      <c r="C79" s="308"/>
      <c r="D79" s="113" t="s">
        <v>513</v>
      </c>
      <c r="E79" s="115" t="s">
        <v>513</v>
      </c>
      <c r="F79" s="114" t="s">
        <v>513</v>
      </c>
      <c r="G79" s="114" t="s">
        <v>513</v>
      </c>
      <c r="H79" s="114">
        <v>5</v>
      </c>
      <c r="I79" s="140">
        <v>8</v>
      </c>
      <c r="J79" s="115" t="s">
        <v>513</v>
      </c>
      <c r="K79" s="116" t="s">
        <v>513</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0.26471187130930562</v>
      </c>
      <c r="E81" s="143">
        <v>13</v>
      </c>
      <c r="F81" s="144">
        <v>7</v>
      </c>
      <c r="G81" s="144">
        <v>23</v>
      </c>
      <c r="H81" s="144">
        <v>6</v>
      </c>
      <c r="I81" s="145">
        <v>7</v>
      </c>
      <c r="J81" s="143">
        <v>6</v>
      </c>
      <c r="K81" s="146">
        <v>85.714285714285708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5314</v>
      </c>
      <c r="E11" s="114">
        <v>3901</v>
      </c>
      <c r="F11" s="114">
        <v>5292</v>
      </c>
      <c r="G11" s="114">
        <v>3791</v>
      </c>
      <c r="H11" s="140">
        <v>4437</v>
      </c>
      <c r="I11" s="115">
        <v>877</v>
      </c>
      <c r="J11" s="116">
        <v>19.76560739238224</v>
      </c>
    </row>
    <row r="12" spans="1:15" s="110" customFormat="1" ht="24.95" customHeight="1" x14ac:dyDescent="0.2">
      <c r="A12" s="193" t="s">
        <v>132</v>
      </c>
      <c r="B12" s="194" t="s">
        <v>133</v>
      </c>
      <c r="C12" s="113">
        <v>2.6345502446368085</v>
      </c>
      <c r="D12" s="115">
        <v>140</v>
      </c>
      <c r="E12" s="114">
        <v>180</v>
      </c>
      <c r="F12" s="114">
        <v>320</v>
      </c>
      <c r="G12" s="114">
        <v>166</v>
      </c>
      <c r="H12" s="140">
        <v>160</v>
      </c>
      <c r="I12" s="115">
        <v>-20</v>
      </c>
      <c r="J12" s="116">
        <v>-12.5</v>
      </c>
    </row>
    <row r="13" spans="1:15" s="110" customFormat="1" ht="24.95" customHeight="1" x14ac:dyDescent="0.2">
      <c r="A13" s="193" t="s">
        <v>134</v>
      </c>
      <c r="B13" s="199" t="s">
        <v>214</v>
      </c>
      <c r="C13" s="113">
        <v>0.8656379375235228</v>
      </c>
      <c r="D13" s="115">
        <v>46</v>
      </c>
      <c r="E13" s="114">
        <v>36</v>
      </c>
      <c r="F13" s="114">
        <v>34</v>
      </c>
      <c r="G13" s="114">
        <v>37</v>
      </c>
      <c r="H13" s="140">
        <v>46</v>
      </c>
      <c r="I13" s="115">
        <v>0</v>
      </c>
      <c r="J13" s="116">
        <v>0</v>
      </c>
    </row>
    <row r="14" spans="1:15" s="287" customFormat="1" ht="24.95" customHeight="1" x14ac:dyDescent="0.2">
      <c r="A14" s="193" t="s">
        <v>215</v>
      </c>
      <c r="B14" s="199" t="s">
        <v>137</v>
      </c>
      <c r="C14" s="113">
        <v>8.2423786225065871</v>
      </c>
      <c r="D14" s="115">
        <v>438</v>
      </c>
      <c r="E14" s="114">
        <v>305</v>
      </c>
      <c r="F14" s="114">
        <v>353</v>
      </c>
      <c r="G14" s="114">
        <v>348</v>
      </c>
      <c r="H14" s="140">
        <v>346</v>
      </c>
      <c r="I14" s="115">
        <v>92</v>
      </c>
      <c r="J14" s="116">
        <v>26.589595375722542</v>
      </c>
      <c r="K14" s="110"/>
      <c r="L14" s="110"/>
      <c r="M14" s="110"/>
      <c r="N14" s="110"/>
      <c r="O14" s="110"/>
    </row>
    <row r="15" spans="1:15" s="110" customFormat="1" ht="24.95" customHeight="1" x14ac:dyDescent="0.2">
      <c r="A15" s="193" t="s">
        <v>216</v>
      </c>
      <c r="B15" s="199" t="s">
        <v>217</v>
      </c>
      <c r="C15" s="113">
        <v>3.2555513737297703</v>
      </c>
      <c r="D15" s="115">
        <v>173</v>
      </c>
      <c r="E15" s="114">
        <v>158</v>
      </c>
      <c r="F15" s="114">
        <v>153</v>
      </c>
      <c r="G15" s="114">
        <v>176</v>
      </c>
      <c r="H15" s="140">
        <v>147</v>
      </c>
      <c r="I15" s="115">
        <v>26</v>
      </c>
      <c r="J15" s="116">
        <v>17.687074829931973</v>
      </c>
    </row>
    <row r="16" spans="1:15" s="287" customFormat="1" ht="24.95" customHeight="1" x14ac:dyDescent="0.2">
      <c r="A16" s="193" t="s">
        <v>218</v>
      </c>
      <c r="B16" s="199" t="s">
        <v>141</v>
      </c>
      <c r="C16" s="113">
        <v>3.8389160707564924</v>
      </c>
      <c r="D16" s="115">
        <v>204</v>
      </c>
      <c r="E16" s="114">
        <v>115</v>
      </c>
      <c r="F16" s="114">
        <v>141</v>
      </c>
      <c r="G16" s="114">
        <v>127</v>
      </c>
      <c r="H16" s="140">
        <v>151</v>
      </c>
      <c r="I16" s="115">
        <v>53</v>
      </c>
      <c r="J16" s="116">
        <v>35.099337748344368</v>
      </c>
      <c r="K16" s="110"/>
      <c r="L16" s="110"/>
      <c r="M16" s="110"/>
      <c r="N16" s="110"/>
      <c r="O16" s="110"/>
    </row>
    <row r="17" spans="1:15" s="110" customFormat="1" ht="24.95" customHeight="1" x14ac:dyDescent="0.2">
      <c r="A17" s="193" t="s">
        <v>142</v>
      </c>
      <c r="B17" s="199" t="s">
        <v>220</v>
      </c>
      <c r="C17" s="113">
        <v>1.1479111780203237</v>
      </c>
      <c r="D17" s="115">
        <v>61</v>
      </c>
      <c r="E17" s="114">
        <v>32</v>
      </c>
      <c r="F17" s="114">
        <v>59</v>
      </c>
      <c r="G17" s="114">
        <v>45</v>
      </c>
      <c r="H17" s="140">
        <v>48</v>
      </c>
      <c r="I17" s="115">
        <v>13</v>
      </c>
      <c r="J17" s="116">
        <v>27.083333333333332</v>
      </c>
    </row>
    <row r="18" spans="1:15" s="287" customFormat="1" ht="24.95" customHeight="1" x14ac:dyDescent="0.2">
      <c r="A18" s="201" t="s">
        <v>144</v>
      </c>
      <c r="B18" s="202" t="s">
        <v>145</v>
      </c>
      <c r="C18" s="113">
        <v>9.2961987203613106</v>
      </c>
      <c r="D18" s="115">
        <v>494</v>
      </c>
      <c r="E18" s="114">
        <v>350</v>
      </c>
      <c r="F18" s="114">
        <v>496</v>
      </c>
      <c r="G18" s="114">
        <v>343</v>
      </c>
      <c r="H18" s="140">
        <v>419</v>
      </c>
      <c r="I18" s="115">
        <v>75</v>
      </c>
      <c r="J18" s="116">
        <v>17.899761336515514</v>
      </c>
      <c r="K18" s="110"/>
      <c r="L18" s="110"/>
      <c r="M18" s="110"/>
      <c r="N18" s="110"/>
      <c r="O18" s="110"/>
    </row>
    <row r="19" spans="1:15" s="110" customFormat="1" ht="24.95" customHeight="1" x14ac:dyDescent="0.2">
      <c r="A19" s="193" t="s">
        <v>146</v>
      </c>
      <c r="B19" s="199" t="s">
        <v>147</v>
      </c>
      <c r="C19" s="113">
        <v>20.248400451637185</v>
      </c>
      <c r="D19" s="115">
        <v>1076</v>
      </c>
      <c r="E19" s="114">
        <v>783</v>
      </c>
      <c r="F19" s="114">
        <v>1003</v>
      </c>
      <c r="G19" s="114">
        <v>844</v>
      </c>
      <c r="H19" s="140">
        <v>845</v>
      </c>
      <c r="I19" s="115">
        <v>231</v>
      </c>
      <c r="J19" s="116">
        <v>27.337278106508876</v>
      </c>
    </row>
    <row r="20" spans="1:15" s="287" customFormat="1" ht="24.95" customHeight="1" x14ac:dyDescent="0.2">
      <c r="A20" s="193" t="s">
        <v>148</v>
      </c>
      <c r="B20" s="199" t="s">
        <v>149</v>
      </c>
      <c r="C20" s="113">
        <v>9.4843808806925107</v>
      </c>
      <c r="D20" s="115">
        <v>504</v>
      </c>
      <c r="E20" s="114">
        <v>261</v>
      </c>
      <c r="F20" s="114">
        <v>317</v>
      </c>
      <c r="G20" s="114">
        <v>303</v>
      </c>
      <c r="H20" s="140">
        <v>399</v>
      </c>
      <c r="I20" s="115">
        <v>105</v>
      </c>
      <c r="J20" s="116">
        <v>26.315789473684209</v>
      </c>
      <c r="K20" s="110"/>
      <c r="L20" s="110"/>
      <c r="M20" s="110"/>
      <c r="N20" s="110"/>
      <c r="O20" s="110"/>
    </row>
    <row r="21" spans="1:15" s="110" customFormat="1" ht="24.95" customHeight="1" x14ac:dyDescent="0.2">
      <c r="A21" s="201" t="s">
        <v>150</v>
      </c>
      <c r="B21" s="202" t="s">
        <v>151</v>
      </c>
      <c r="C21" s="113">
        <v>6.4358298833270604</v>
      </c>
      <c r="D21" s="115">
        <v>342</v>
      </c>
      <c r="E21" s="114">
        <v>367</v>
      </c>
      <c r="F21" s="114">
        <v>370</v>
      </c>
      <c r="G21" s="114">
        <v>283</v>
      </c>
      <c r="H21" s="140">
        <v>297</v>
      </c>
      <c r="I21" s="115">
        <v>45</v>
      </c>
      <c r="J21" s="116">
        <v>15.151515151515152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1.2984569062852842</v>
      </c>
      <c r="D23" s="115">
        <v>69</v>
      </c>
      <c r="E23" s="114">
        <v>53</v>
      </c>
      <c r="F23" s="114">
        <v>64</v>
      </c>
      <c r="G23" s="114">
        <v>73</v>
      </c>
      <c r="H23" s="140">
        <v>85</v>
      </c>
      <c r="I23" s="115">
        <v>-16</v>
      </c>
      <c r="J23" s="116">
        <v>-18.823529411764707</v>
      </c>
    </row>
    <row r="24" spans="1:15" s="110" customFormat="1" ht="24.95" customHeight="1" x14ac:dyDescent="0.2">
      <c r="A24" s="193" t="s">
        <v>156</v>
      </c>
      <c r="B24" s="199" t="s">
        <v>221</v>
      </c>
      <c r="C24" s="113">
        <v>6.2288295069627395</v>
      </c>
      <c r="D24" s="115">
        <v>331</v>
      </c>
      <c r="E24" s="114">
        <v>151</v>
      </c>
      <c r="F24" s="114">
        <v>233</v>
      </c>
      <c r="G24" s="114">
        <v>185</v>
      </c>
      <c r="H24" s="140">
        <v>179</v>
      </c>
      <c r="I24" s="115">
        <v>152</v>
      </c>
      <c r="J24" s="116">
        <v>84.916201117318437</v>
      </c>
    </row>
    <row r="25" spans="1:15" s="110" customFormat="1" ht="24.95" customHeight="1" x14ac:dyDescent="0.2">
      <c r="A25" s="193" t="s">
        <v>222</v>
      </c>
      <c r="B25" s="204" t="s">
        <v>159</v>
      </c>
      <c r="C25" s="113">
        <v>4.9491908167105763</v>
      </c>
      <c r="D25" s="115">
        <v>263</v>
      </c>
      <c r="E25" s="114">
        <v>313</v>
      </c>
      <c r="F25" s="114">
        <v>329</v>
      </c>
      <c r="G25" s="114">
        <v>189</v>
      </c>
      <c r="H25" s="140">
        <v>263</v>
      </c>
      <c r="I25" s="115">
        <v>0</v>
      </c>
      <c r="J25" s="116">
        <v>0</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2.3522770041400074</v>
      </c>
      <c r="D27" s="115">
        <v>125</v>
      </c>
      <c r="E27" s="114">
        <v>77</v>
      </c>
      <c r="F27" s="114">
        <v>142</v>
      </c>
      <c r="G27" s="114">
        <v>91</v>
      </c>
      <c r="H27" s="140">
        <v>117</v>
      </c>
      <c r="I27" s="115">
        <v>8</v>
      </c>
      <c r="J27" s="116">
        <v>6.8376068376068373</v>
      </c>
    </row>
    <row r="28" spans="1:15" s="110" customFormat="1" ht="24.95" customHeight="1" x14ac:dyDescent="0.2">
      <c r="A28" s="193" t="s">
        <v>163</v>
      </c>
      <c r="B28" s="199" t="s">
        <v>164</v>
      </c>
      <c r="C28" s="113">
        <v>4.0270982310876926</v>
      </c>
      <c r="D28" s="115">
        <v>214</v>
      </c>
      <c r="E28" s="114">
        <v>115</v>
      </c>
      <c r="F28" s="114">
        <v>309</v>
      </c>
      <c r="G28" s="114">
        <v>138</v>
      </c>
      <c r="H28" s="140">
        <v>208</v>
      </c>
      <c r="I28" s="115">
        <v>6</v>
      </c>
      <c r="J28" s="116">
        <v>2.8846153846153846</v>
      </c>
    </row>
    <row r="29" spans="1:15" s="110" customFormat="1" ht="24.95" customHeight="1" x14ac:dyDescent="0.2">
      <c r="A29" s="193">
        <v>86</v>
      </c>
      <c r="B29" s="199" t="s">
        <v>165</v>
      </c>
      <c r="C29" s="113">
        <v>3.8577342867896123</v>
      </c>
      <c r="D29" s="115">
        <v>205</v>
      </c>
      <c r="E29" s="114">
        <v>155</v>
      </c>
      <c r="F29" s="114">
        <v>247</v>
      </c>
      <c r="G29" s="114">
        <v>176</v>
      </c>
      <c r="H29" s="140">
        <v>224</v>
      </c>
      <c r="I29" s="115">
        <v>-19</v>
      </c>
      <c r="J29" s="116">
        <v>-8.4821428571428577</v>
      </c>
    </row>
    <row r="30" spans="1:15" s="110" customFormat="1" ht="24.95" customHeight="1" x14ac:dyDescent="0.2">
      <c r="A30" s="193">
        <v>87.88</v>
      </c>
      <c r="B30" s="204" t="s">
        <v>166</v>
      </c>
      <c r="C30" s="113">
        <v>10.444109898381633</v>
      </c>
      <c r="D30" s="115">
        <v>555</v>
      </c>
      <c r="E30" s="114">
        <v>532</v>
      </c>
      <c r="F30" s="114">
        <v>804</v>
      </c>
      <c r="G30" s="114">
        <v>415</v>
      </c>
      <c r="H30" s="140">
        <v>526</v>
      </c>
      <c r="I30" s="115">
        <v>29</v>
      </c>
      <c r="J30" s="116">
        <v>5.5133079847908748</v>
      </c>
    </row>
    <row r="31" spans="1:15" s="110" customFormat="1" ht="24.95" customHeight="1" x14ac:dyDescent="0.2">
      <c r="A31" s="193" t="s">
        <v>167</v>
      </c>
      <c r="B31" s="199" t="s">
        <v>168</v>
      </c>
      <c r="C31" s="113">
        <v>6.2664659390289801</v>
      </c>
      <c r="D31" s="115">
        <v>333</v>
      </c>
      <c r="E31" s="114">
        <v>161</v>
      </c>
      <c r="F31" s="114">
        <v>214</v>
      </c>
      <c r="G31" s="114">
        <v>134</v>
      </c>
      <c r="H31" s="140">
        <v>206</v>
      </c>
      <c r="I31" s="115">
        <v>127</v>
      </c>
      <c r="J31" s="116">
        <v>61.650485436893206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2.6345502446368085</v>
      </c>
      <c r="D34" s="115">
        <v>140</v>
      </c>
      <c r="E34" s="114">
        <v>180</v>
      </c>
      <c r="F34" s="114">
        <v>320</v>
      </c>
      <c r="G34" s="114">
        <v>166</v>
      </c>
      <c r="H34" s="140">
        <v>160</v>
      </c>
      <c r="I34" s="115">
        <v>-20</v>
      </c>
      <c r="J34" s="116">
        <v>-12.5</v>
      </c>
    </row>
    <row r="35" spans="1:10" s="110" customFormat="1" ht="24.95" customHeight="1" x14ac:dyDescent="0.2">
      <c r="A35" s="292" t="s">
        <v>171</v>
      </c>
      <c r="B35" s="293" t="s">
        <v>172</v>
      </c>
      <c r="C35" s="113">
        <v>18.404215280391419</v>
      </c>
      <c r="D35" s="115">
        <v>978</v>
      </c>
      <c r="E35" s="114">
        <v>691</v>
      </c>
      <c r="F35" s="114">
        <v>883</v>
      </c>
      <c r="G35" s="114">
        <v>728</v>
      </c>
      <c r="H35" s="140">
        <v>811</v>
      </c>
      <c r="I35" s="115">
        <v>167</v>
      </c>
      <c r="J35" s="116">
        <v>20.591861898890258</v>
      </c>
    </row>
    <row r="36" spans="1:10" s="110" customFormat="1" ht="24.95" customHeight="1" x14ac:dyDescent="0.2">
      <c r="A36" s="294" t="s">
        <v>173</v>
      </c>
      <c r="B36" s="295" t="s">
        <v>174</v>
      </c>
      <c r="C36" s="125">
        <v>78.961234474971775</v>
      </c>
      <c r="D36" s="143">
        <v>4196</v>
      </c>
      <c r="E36" s="144">
        <v>3030</v>
      </c>
      <c r="F36" s="144">
        <v>4089</v>
      </c>
      <c r="G36" s="144">
        <v>2897</v>
      </c>
      <c r="H36" s="145">
        <v>3466</v>
      </c>
      <c r="I36" s="143">
        <v>730</v>
      </c>
      <c r="J36" s="146">
        <v>21.061742642815926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5314</v>
      </c>
      <c r="F11" s="264">
        <v>3901</v>
      </c>
      <c r="G11" s="264">
        <v>5292</v>
      </c>
      <c r="H11" s="264">
        <v>3791</v>
      </c>
      <c r="I11" s="265">
        <v>4437</v>
      </c>
      <c r="J11" s="263">
        <v>877</v>
      </c>
      <c r="K11" s="266">
        <v>19.76560739238224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19.777945050809183</v>
      </c>
      <c r="E13" s="115">
        <v>1051</v>
      </c>
      <c r="F13" s="114">
        <v>1018</v>
      </c>
      <c r="G13" s="114">
        <v>1415</v>
      </c>
      <c r="H13" s="114">
        <v>789</v>
      </c>
      <c r="I13" s="140">
        <v>919</v>
      </c>
      <c r="J13" s="115">
        <v>132</v>
      </c>
      <c r="K13" s="116">
        <v>14.363438520130577</v>
      </c>
    </row>
    <row r="14" spans="1:17" ht="15.95" customHeight="1" x14ac:dyDescent="0.2">
      <c r="A14" s="306" t="s">
        <v>230</v>
      </c>
      <c r="B14" s="307"/>
      <c r="C14" s="308"/>
      <c r="D14" s="113">
        <v>65.261573202860376</v>
      </c>
      <c r="E14" s="115">
        <v>3468</v>
      </c>
      <c r="F14" s="114">
        <v>2454</v>
      </c>
      <c r="G14" s="114">
        <v>3193</v>
      </c>
      <c r="H14" s="114">
        <v>2543</v>
      </c>
      <c r="I14" s="140">
        <v>2875</v>
      </c>
      <c r="J14" s="115">
        <v>593</v>
      </c>
      <c r="K14" s="116">
        <v>20.626086956521739</v>
      </c>
    </row>
    <row r="15" spans="1:17" ht="15.95" customHeight="1" x14ac:dyDescent="0.2">
      <c r="A15" s="306" t="s">
        <v>231</v>
      </c>
      <c r="B15" s="307"/>
      <c r="C15" s="308"/>
      <c r="D15" s="113">
        <v>7.2450131727512233</v>
      </c>
      <c r="E15" s="115">
        <v>385</v>
      </c>
      <c r="F15" s="114">
        <v>205</v>
      </c>
      <c r="G15" s="114">
        <v>290</v>
      </c>
      <c r="H15" s="114">
        <v>244</v>
      </c>
      <c r="I15" s="140">
        <v>270</v>
      </c>
      <c r="J15" s="115">
        <v>115</v>
      </c>
      <c r="K15" s="116">
        <v>42.592592592592595</v>
      </c>
    </row>
    <row r="16" spans="1:17" ht="15.95" customHeight="1" x14ac:dyDescent="0.2">
      <c r="A16" s="306" t="s">
        <v>232</v>
      </c>
      <c r="B16" s="307"/>
      <c r="C16" s="308"/>
      <c r="D16" s="113">
        <v>7.5272864132480244</v>
      </c>
      <c r="E16" s="115">
        <v>400</v>
      </c>
      <c r="F16" s="114">
        <v>213</v>
      </c>
      <c r="G16" s="114">
        <v>376</v>
      </c>
      <c r="H16" s="114">
        <v>209</v>
      </c>
      <c r="I16" s="140">
        <v>361</v>
      </c>
      <c r="J16" s="115">
        <v>39</v>
      </c>
      <c r="K16" s="116">
        <v>10.803324099722992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2.3710952201731277</v>
      </c>
      <c r="E18" s="115">
        <v>126</v>
      </c>
      <c r="F18" s="114">
        <v>142</v>
      </c>
      <c r="G18" s="114">
        <v>319</v>
      </c>
      <c r="H18" s="114">
        <v>143</v>
      </c>
      <c r="I18" s="140">
        <v>115</v>
      </c>
      <c r="J18" s="115">
        <v>11</v>
      </c>
      <c r="K18" s="116">
        <v>9.5652173913043477</v>
      </c>
    </row>
    <row r="19" spans="1:11" ht="14.1" customHeight="1" x14ac:dyDescent="0.2">
      <c r="A19" s="306" t="s">
        <v>235</v>
      </c>
      <c r="B19" s="307" t="s">
        <v>236</v>
      </c>
      <c r="C19" s="308"/>
      <c r="D19" s="113">
        <v>1.7500940910801657</v>
      </c>
      <c r="E19" s="115">
        <v>93</v>
      </c>
      <c r="F19" s="114">
        <v>119</v>
      </c>
      <c r="G19" s="114">
        <v>288</v>
      </c>
      <c r="H19" s="114">
        <v>115</v>
      </c>
      <c r="I19" s="140">
        <v>93</v>
      </c>
      <c r="J19" s="115">
        <v>0</v>
      </c>
      <c r="K19" s="116">
        <v>0</v>
      </c>
    </row>
    <row r="20" spans="1:11" ht="14.1" customHeight="1" x14ac:dyDescent="0.2">
      <c r="A20" s="306">
        <v>12</v>
      </c>
      <c r="B20" s="307" t="s">
        <v>237</v>
      </c>
      <c r="C20" s="308"/>
      <c r="D20" s="113">
        <v>1.2608204742190441</v>
      </c>
      <c r="E20" s="115">
        <v>67</v>
      </c>
      <c r="F20" s="114">
        <v>96</v>
      </c>
      <c r="G20" s="114">
        <v>75</v>
      </c>
      <c r="H20" s="114">
        <v>51</v>
      </c>
      <c r="I20" s="140">
        <v>73</v>
      </c>
      <c r="J20" s="115">
        <v>-6</v>
      </c>
      <c r="K20" s="116">
        <v>-8.2191780821917817</v>
      </c>
    </row>
    <row r="21" spans="1:11" ht="14.1" customHeight="1" x14ac:dyDescent="0.2">
      <c r="A21" s="306">
        <v>21</v>
      </c>
      <c r="B21" s="307" t="s">
        <v>238</v>
      </c>
      <c r="C21" s="308"/>
      <c r="D21" s="113">
        <v>0.3387278885961611</v>
      </c>
      <c r="E21" s="115">
        <v>18</v>
      </c>
      <c r="F21" s="114">
        <v>12</v>
      </c>
      <c r="G21" s="114">
        <v>18</v>
      </c>
      <c r="H21" s="114">
        <v>10</v>
      </c>
      <c r="I21" s="140">
        <v>9</v>
      </c>
      <c r="J21" s="115">
        <v>9</v>
      </c>
      <c r="K21" s="116">
        <v>100</v>
      </c>
    </row>
    <row r="22" spans="1:11" ht="14.1" customHeight="1" x14ac:dyDescent="0.2">
      <c r="A22" s="306">
        <v>22</v>
      </c>
      <c r="B22" s="307" t="s">
        <v>239</v>
      </c>
      <c r="C22" s="308"/>
      <c r="D22" s="113">
        <v>0.99736544975536323</v>
      </c>
      <c r="E22" s="115">
        <v>53</v>
      </c>
      <c r="F22" s="114">
        <v>51</v>
      </c>
      <c r="G22" s="114">
        <v>67</v>
      </c>
      <c r="H22" s="114">
        <v>45</v>
      </c>
      <c r="I22" s="140">
        <v>72</v>
      </c>
      <c r="J22" s="115">
        <v>-19</v>
      </c>
      <c r="K22" s="116">
        <v>-26.388888888888889</v>
      </c>
    </row>
    <row r="23" spans="1:11" ht="14.1" customHeight="1" x14ac:dyDescent="0.2">
      <c r="A23" s="306">
        <v>23</v>
      </c>
      <c r="B23" s="307" t="s">
        <v>240</v>
      </c>
      <c r="C23" s="308"/>
      <c r="D23" s="113">
        <v>0.30109145652992098</v>
      </c>
      <c r="E23" s="115">
        <v>16</v>
      </c>
      <c r="F23" s="114">
        <v>22</v>
      </c>
      <c r="G23" s="114">
        <v>14</v>
      </c>
      <c r="H23" s="114">
        <v>20</v>
      </c>
      <c r="I23" s="140">
        <v>13</v>
      </c>
      <c r="J23" s="115">
        <v>3</v>
      </c>
      <c r="K23" s="116">
        <v>23.076923076923077</v>
      </c>
    </row>
    <row r="24" spans="1:11" ht="14.1" customHeight="1" x14ac:dyDescent="0.2">
      <c r="A24" s="306">
        <v>24</v>
      </c>
      <c r="B24" s="307" t="s">
        <v>241</v>
      </c>
      <c r="C24" s="308"/>
      <c r="D24" s="113">
        <v>2.1076401957094468</v>
      </c>
      <c r="E24" s="115">
        <v>112</v>
      </c>
      <c r="F24" s="114">
        <v>56</v>
      </c>
      <c r="G24" s="114">
        <v>72</v>
      </c>
      <c r="H24" s="114">
        <v>55</v>
      </c>
      <c r="I24" s="140">
        <v>71</v>
      </c>
      <c r="J24" s="115">
        <v>41</v>
      </c>
      <c r="K24" s="116">
        <v>57.74647887323944</v>
      </c>
    </row>
    <row r="25" spans="1:11" ht="14.1" customHeight="1" x14ac:dyDescent="0.2">
      <c r="A25" s="306">
        <v>25</v>
      </c>
      <c r="B25" s="307" t="s">
        <v>242</v>
      </c>
      <c r="C25" s="308"/>
      <c r="D25" s="113">
        <v>3.2367331576966505</v>
      </c>
      <c r="E25" s="115">
        <v>172</v>
      </c>
      <c r="F25" s="114">
        <v>108</v>
      </c>
      <c r="G25" s="114">
        <v>113</v>
      </c>
      <c r="H25" s="114">
        <v>122</v>
      </c>
      <c r="I25" s="140">
        <v>171</v>
      </c>
      <c r="J25" s="115">
        <v>1</v>
      </c>
      <c r="K25" s="116">
        <v>0.58479532163742687</v>
      </c>
    </row>
    <row r="26" spans="1:11" ht="14.1" customHeight="1" x14ac:dyDescent="0.2">
      <c r="A26" s="306">
        <v>26</v>
      </c>
      <c r="B26" s="307" t="s">
        <v>243</v>
      </c>
      <c r="C26" s="308"/>
      <c r="D26" s="113">
        <v>2.5592773805043283</v>
      </c>
      <c r="E26" s="115">
        <v>136</v>
      </c>
      <c r="F26" s="114">
        <v>60</v>
      </c>
      <c r="G26" s="114">
        <v>101</v>
      </c>
      <c r="H26" s="114">
        <v>67</v>
      </c>
      <c r="I26" s="140">
        <v>109</v>
      </c>
      <c r="J26" s="115">
        <v>27</v>
      </c>
      <c r="K26" s="116">
        <v>24.770642201834864</v>
      </c>
    </row>
    <row r="27" spans="1:11" ht="14.1" customHeight="1" x14ac:dyDescent="0.2">
      <c r="A27" s="306">
        <v>27</v>
      </c>
      <c r="B27" s="307" t="s">
        <v>244</v>
      </c>
      <c r="C27" s="308"/>
      <c r="D27" s="113">
        <v>0.90327436958976293</v>
      </c>
      <c r="E27" s="115">
        <v>48</v>
      </c>
      <c r="F27" s="114">
        <v>19</v>
      </c>
      <c r="G27" s="114">
        <v>28</v>
      </c>
      <c r="H27" s="114">
        <v>18</v>
      </c>
      <c r="I27" s="140">
        <v>22</v>
      </c>
      <c r="J27" s="115">
        <v>26</v>
      </c>
      <c r="K27" s="116">
        <v>118.18181818181819</v>
      </c>
    </row>
    <row r="28" spans="1:11" ht="14.1" customHeight="1" x14ac:dyDescent="0.2">
      <c r="A28" s="306">
        <v>28</v>
      </c>
      <c r="B28" s="307" t="s">
        <v>245</v>
      </c>
      <c r="C28" s="308"/>
      <c r="D28" s="113">
        <v>0.30109145652992098</v>
      </c>
      <c r="E28" s="115">
        <v>16</v>
      </c>
      <c r="F28" s="114">
        <v>19</v>
      </c>
      <c r="G28" s="114">
        <v>16</v>
      </c>
      <c r="H28" s="114">
        <v>11</v>
      </c>
      <c r="I28" s="140">
        <v>10</v>
      </c>
      <c r="J28" s="115">
        <v>6</v>
      </c>
      <c r="K28" s="116">
        <v>60</v>
      </c>
    </row>
    <row r="29" spans="1:11" ht="14.1" customHeight="1" x14ac:dyDescent="0.2">
      <c r="A29" s="306">
        <v>29</v>
      </c>
      <c r="B29" s="307" t="s">
        <v>246</v>
      </c>
      <c r="C29" s="308"/>
      <c r="D29" s="113">
        <v>4.1400075272864134</v>
      </c>
      <c r="E29" s="115">
        <v>220</v>
      </c>
      <c r="F29" s="114">
        <v>289</v>
      </c>
      <c r="G29" s="114">
        <v>240</v>
      </c>
      <c r="H29" s="114">
        <v>201</v>
      </c>
      <c r="I29" s="140">
        <v>187</v>
      </c>
      <c r="J29" s="115">
        <v>33</v>
      </c>
      <c r="K29" s="116">
        <v>17.647058823529413</v>
      </c>
    </row>
    <row r="30" spans="1:11" ht="14.1" customHeight="1" x14ac:dyDescent="0.2">
      <c r="A30" s="306" t="s">
        <v>247</v>
      </c>
      <c r="B30" s="307" t="s">
        <v>248</v>
      </c>
      <c r="C30" s="308"/>
      <c r="D30" s="113">
        <v>1.7312758750470456</v>
      </c>
      <c r="E30" s="115">
        <v>92</v>
      </c>
      <c r="F30" s="114">
        <v>150</v>
      </c>
      <c r="G30" s="114">
        <v>91</v>
      </c>
      <c r="H30" s="114">
        <v>91</v>
      </c>
      <c r="I30" s="140">
        <v>61</v>
      </c>
      <c r="J30" s="115">
        <v>31</v>
      </c>
      <c r="K30" s="116">
        <v>50.819672131147541</v>
      </c>
    </row>
    <row r="31" spans="1:11" ht="14.1" customHeight="1" x14ac:dyDescent="0.2">
      <c r="A31" s="306" t="s">
        <v>249</v>
      </c>
      <c r="B31" s="307" t="s">
        <v>250</v>
      </c>
      <c r="C31" s="308"/>
      <c r="D31" s="113">
        <v>2.4087316522393678</v>
      </c>
      <c r="E31" s="115">
        <v>128</v>
      </c>
      <c r="F31" s="114">
        <v>139</v>
      </c>
      <c r="G31" s="114">
        <v>149</v>
      </c>
      <c r="H31" s="114">
        <v>110</v>
      </c>
      <c r="I31" s="140">
        <v>126</v>
      </c>
      <c r="J31" s="115">
        <v>2</v>
      </c>
      <c r="K31" s="116">
        <v>1.5873015873015872</v>
      </c>
    </row>
    <row r="32" spans="1:11" ht="14.1" customHeight="1" x14ac:dyDescent="0.2">
      <c r="A32" s="306">
        <v>31</v>
      </c>
      <c r="B32" s="307" t="s">
        <v>251</v>
      </c>
      <c r="C32" s="308"/>
      <c r="D32" s="113">
        <v>0.45163718479488146</v>
      </c>
      <c r="E32" s="115">
        <v>24</v>
      </c>
      <c r="F32" s="114">
        <v>14</v>
      </c>
      <c r="G32" s="114">
        <v>19</v>
      </c>
      <c r="H32" s="114">
        <v>12</v>
      </c>
      <c r="I32" s="140">
        <v>9</v>
      </c>
      <c r="J32" s="115">
        <v>15</v>
      </c>
      <c r="K32" s="116">
        <v>166.66666666666666</v>
      </c>
    </row>
    <row r="33" spans="1:11" ht="14.1" customHeight="1" x14ac:dyDescent="0.2">
      <c r="A33" s="306">
        <v>32</v>
      </c>
      <c r="B33" s="307" t="s">
        <v>252</v>
      </c>
      <c r="C33" s="308"/>
      <c r="D33" s="113">
        <v>3.9330071509220925</v>
      </c>
      <c r="E33" s="115">
        <v>209</v>
      </c>
      <c r="F33" s="114">
        <v>174</v>
      </c>
      <c r="G33" s="114">
        <v>238</v>
      </c>
      <c r="H33" s="114">
        <v>173</v>
      </c>
      <c r="I33" s="140">
        <v>167</v>
      </c>
      <c r="J33" s="115">
        <v>42</v>
      </c>
      <c r="K33" s="116">
        <v>25.149700598802394</v>
      </c>
    </row>
    <row r="34" spans="1:11" ht="14.1" customHeight="1" x14ac:dyDescent="0.2">
      <c r="A34" s="306">
        <v>33</v>
      </c>
      <c r="B34" s="307" t="s">
        <v>253</v>
      </c>
      <c r="C34" s="308"/>
      <c r="D34" s="113">
        <v>2.841550621001129</v>
      </c>
      <c r="E34" s="115">
        <v>151</v>
      </c>
      <c r="F34" s="114">
        <v>78</v>
      </c>
      <c r="G34" s="114">
        <v>144</v>
      </c>
      <c r="H34" s="114">
        <v>76</v>
      </c>
      <c r="I34" s="140">
        <v>111</v>
      </c>
      <c r="J34" s="115">
        <v>40</v>
      </c>
      <c r="K34" s="116">
        <v>36.036036036036037</v>
      </c>
    </row>
    <row r="35" spans="1:11" ht="14.1" customHeight="1" x14ac:dyDescent="0.2">
      <c r="A35" s="306">
        <v>34</v>
      </c>
      <c r="B35" s="307" t="s">
        <v>254</v>
      </c>
      <c r="C35" s="308"/>
      <c r="D35" s="113">
        <v>3.4060971019947308</v>
      </c>
      <c r="E35" s="115">
        <v>181</v>
      </c>
      <c r="F35" s="114">
        <v>84</v>
      </c>
      <c r="G35" s="114">
        <v>98</v>
      </c>
      <c r="H35" s="114">
        <v>84</v>
      </c>
      <c r="I35" s="140">
        <v>127</v>
      </c>
      <c r="J35" s="115">
        <v>54</v>
      </c>
      <c r="K35" s="116">
        <v>42.519685039370081</v>
      </c>
    </row>
    <row r="36" spans="1:11" ht="14.1" customHeight="1" x14ac:dyDescent="0.2">
      <c r="A36" s="306">
        <v>41</v>
      </c>
      <c r="B36" s="307" t="s">
        <v>255</v>
      </c>
      <c r="C36" s="308"/>
      <c r="D36" s="113">
        <v>0.26345502446368085</v>
      </c>
      <c r="E36" s="115">
        <v>14</v>
      </c>
      <c r="F36" s="114" t="s">
        <v>513</v>
      </c>
      <c r="G36" s="114">
        <v>9</v>
      </c>
      <c r="H36" s="114">
        <v>8</v>
      </c>
      <c r="I36" s="140">
        <v>4</v>
      </c>
      <c r="J36" s="115">
        <v>10</v>
      </c>
      <c r="K36" s="116">
        <v>250</v>
      </c>
    </row>
    <row r="37" spans="1:11" ht="14.1" customHeight="1" x14ac:dyDescent="0.2">
      <c r="A37" s="306">
        <v>42</v>
      </c>
      <c r="B37" s="307" t="s">
        <v>256</v>
      </c>
      <c r="C37" s="308"/>
      <c r="D37" s="113">
        <v>0.11290929619872037</v>
      </c>
      <c r="E37" s="115">
        <v>6</v>
      </c>
      <c r="F37" s="114">
        <v>5</v>
      </c>
      <c r="G37" s="114">
        <v>4</v>
      </c>
      <c r="H37" s="114" t="s">
        <v>513</v>
      </c>
      <c r="I37" s="140">
        <v>6</v>
      </c>
      <c r="J37" s="115">
        <v>0</v>
      </c>
      <c r="K37" s="116">
        <v>0</v>
      </c>
    </row>
    <row r="38" spans="1:11" ht="14.1" customHeight="1" x14ac:dyDescent="0.2">
      <c r="A38" s="306">
        <v>43</v>
      </c>
      <c r="B38" s="307" t="s">
        <v>257</v>
      </c>
      <c r="C38" s="308"/>
      <c r="D38" s="113">
        <v>0.63981934512608207</v>
      </c>
      <c r="E38" s="115">
        <v>34</v>
      </c>
      <c r="F38" s="114">
        <v>18</v>
      </c>
      <c r="G38" s="114">
        <v>26</v>
      </c>
      <c r="H38" s="114">
        <v>26</v>
      </c>
      <c r="I38" s="140">
        <v>23</v>
      </c>
      <c r="J38" s="115">
        <v>11</v>
      </c>
      <c r="K38" s="116">
        <v>47.826086956521742</v>
      </c>
    </row>
    <row r="39" spans="1:11" ht="14.1" customHeight="1" x14ac:dyDescent="0.2">
      <c r="A39" s="306">
        <v>51</v>
      </c>
      <c r="B39" s="307" t="s">
        <v>258</v>
      </c>
      <c r="C39" s="308"/>
      <c r="D39" s="113">
        <v>3.9706435829883326</v>
      </c>
      <c r="E39" s="115">
        <v>211</v>
      </c>
      <c r="F39" s="114">
        <v>167</v>
      </c>
      <c r="G39" s="114">
        <v>230</v>
      </c>
      <c r="H39" s="114">
        <v>200</v>
      </c>
      <c r="I39" s="140">
        <v>199</v>
      </c>
      <c r="J39" s="115">
        <v>12</v>
      </c>
      <c r="K39" s="116">
        <v>6.0301507537688446</v>
      </c>
    </row>
    <row r="40" spans="1:11" ht="14.1" customHeight="1" x14ac:dyDescent="0.2">
      <c r="A40" s="306" t="s">
        <v>259</v>
      </c>
      <c r="B40" s="307" t="s">
        <v>260</v>
      </c>
      <c r="C40" s="308"/>
      <c r="D40" s="113">
        <v>3.3120060218291307</v>
      </c>
      <c r="E40" s="115">
        <v>176</v>
      </c>
      <c r="F40" s="114">
        <v>148</v>
      </c>
      <c r="G40" s="114">
        <v>202</v>
      </c>
      <c r="H40" s="114">
        <v>175</v>
      </c>
      <c r="I40" s="140">
        <v>160</v>
      </c>
      <c r="J40" s="115">
        <v>16</v>
      </c>
      <c r="K40" s="116">
        <v>10</v>
      </c>
    </row>
    <row r="41" spans="1:11" ht="14.1" customHeight="1" x14ac:dyDescent="0.2">
      <c r="A41" s="306"/>
      <c r="B41" s="307" t="s">
        <v>261</v>
      </c>
      <c r="C41" s="308"/>
      <c r="D41" s="113">
        <v>2.6910048927361685</v>
      </c>
      <c r="E41" s="115">
        <v>143</v>
      </c>
      <c r="F41" s="114">
        <v>122</v>
      </c>
      <c r="G41" s="114">
        <v>171</v>
      </c>
      <c r="H41" s="114">
        <v>150</v>
      </c>
      <c r="I41" s="140">
        <v>127</v>
      </c>
      <c r="J41" s="115">
        <v>16</v>
      </c>
      <c r="K41" s="116">
        <v>12.598425196850394</v>
      </c>
    </row>
    <row r="42" spans="1:11" ht="14.1" customHeight="1" x14ac:dyDescent="0.2">
      <c r="A42" s="306">
        <v>52</v>
      </c>
      <c r="B42" s="307" t="s">
        <v>262</v>
      </c>
      <c r="C42" s="308"/>
      <c r="D42" s="113">
        <v>8.6187429431689875</v>
      </c>
      <c r="E42" s="115">
        <v>458</v>
      </c>
      <c r="F42" s="114">
        <v>261</v>
      </c>
      <c r="G42" s="114">
        <v>276</v>
      </c>
      <c r="H42" s="114">
        <v>293</v>
      </c>
      <c r="I42" s="140">
        <v>372</v>
      </c>
      <c r="J42" s="115">
        <v>86</v>
      </c>
      <c r="K42" s="116">
        <v>23.118279569892472</v>
      </c>
    </row>
    <row r="43" spans="1:11" ht="14.1" customHeight="1" x14ac:dyDescent="0.2">
      <c r="A43" s="306" t="s">
        <v>263</v>
      </c>
      <c r="B43" s="307" t="s">
        <v>264</v>
      </c>
      <c r="C43" s="308"/>
      <c r="D43" s="113">
        <v>8.073014678208505</v>
      </c>
      <c r="E43" s="115">
        <v>429</v>
      </c>
      <c r="F43" s="114">
        <v>232</v>
      </c>
      <c r="G43" s="114">
        <v>252</v>
      </c>
      <c r="H43" s="114">
        <v>262</v>
      </c>
      <c r="I43" s="140">
        <v>337</v>
      </c>
      <c r="J43" s="115">
        <v>92</v>
      </c>
      <c r="K43" s="116">
        <v>27.299703264094955</v>
      </c>
    </row>
    <row r="44" spans="1:11" ht="14.1" customHeight="1" x14ac:dyDescent="0.2">
      <c r="A44" s="306">
        <v>53</v>
      </c>
      <c r="B44" s="307" t="s">
        <v>265</v>
      </c>
      <c r="C44" s="308"/>
      <c r="D44" s="113">
        <v>1.3360933383515243</v>
      </c>
      <c r="E44" s="115">
        <v>71</v>
      </c>
      <c r="F44" s="114">
        <v>119</v>
      </c>
      <c r="G44" s="114">
        <v>135</v>
      </c>
      <c r="H44" s="114">
        <v>47</v>
      </c>
      <c r="I44" s="140">
        <v>70</v>
      </c>
      <c r="J44" s="115">
        <v>1</v>
      </c>
      <c r="K44" s="116">
        <v>1.4285714285714286</v>
      </c>
    </row>
    <row r="45" spans="1:11" ht="14.1" customHeight="1" x14ac:dyDescent="0.2">
      <c r="A45" s="306" t="s">
        <v>266</v>
      </c>
      <c r="B45" s="307" t="s">
        <v>267</v>
      </c>
      <c r="C45" s="308"/>
      <c r="D45" s="113">
        <v>1.2796386902521641</v>
      </c>
      <c r="E45" s="115">
        <v>68</v>
      </c>
      <c r="F45" s="114">
        <v>117</v>
      </c>
      <c r="G45" s="114">
        <v>135</v>
      </c>
      <c r="H45" s="114">
        <v>45</v>
      </c>
      <c r="I45" s="140">
        <v>68</v>
      </c>
      <c r="J45" s="115">
        <v>0</v>
      </c>
      <c r="K45" s="116">
        <v>0</v>
      </c>
    </row>
    <row r="46" spans="1:11" ht="14.1" customHeight="1" x14ac:dyDescent="0.2">
      <c r="A46" s="306">
        <v>54</v>
      </c>
      <c r="B46" s="307" t="s">
        <v>268</v>
      </c>
      <c r="C46" s="308"/>
      <c r="D46" s="113">
        <v>4.7610086563793752</v>
      </c>
      <c r="E46" s="115">
        <v>253</v>
      </c>
      <c r="F46" s="114">
        <v>194</v>
      </c>
      <c r="G46" s="114">
        <v>180</v>
      </c>
      <c r="H46" s="114">
        <v>174</v>
      </c>
      <c r="I46" s="140">
        <v>211</v>
      </c>
      <c r="J46" s="115">
        <v>42</v>
      </c>
      <c r="K46" s="116">
        <v>19.90521327014218</v>
      </c>
    </row>
    <row r="47" spans="1:11" ht="14.1" customHeight="1" x14ac:dyDescent="0.2">
      <c r="A47" s="306">
        <v>61</v>
      </c>
      <c r="B47" s="307" t="s">
        <v>269</v>
      </c>
      <c r="C47" s="308"/>
      <c r="D47" s="113">
        <v>2.3334587881068876</v>
      </c>
      <c r="E47" s="115">
        <v>124</v>
      </c>
      <c r="F47" s="114">
        <v>65</v>
      </c>
      <c r="G47" s="114">
        <v>83</v>
      </c>
      <c r="H47" s="114">
        <v>82</v>
      </c>
      <c r="I47" s="140">
        <v>113</v>
      </c>
      <c r="J47" s="115">
        <v>11</v>
      </c>
      <c r="K47" s="116">
        <v>9.7345132743362832</v>
      </c>
    </row>
    <row r="48" spans="1:11" ht="14.1" customHeight="1" x14ac:dyDescent="0.2">
      <c r="A48" s="306">
        <v>62</v>
      </c>
      <c r="B48" s="307" t="s">
        <v>270</v>
      </c>
      <c r="C48" s="308"/>
      <c r="D48" s="113">
        <v>11.535566428302596</v>
      </c>
      <c r="E48" s="115">
        <v>613</v>
      </c>
      <c r="F48" s="114">
        <v>421</v>
      </c>
      <c r="G48" s="114">
        <v>562</v>
      </c>
      <c r="H48" s="114">
        <v>454</v>
      </c>
      <c r="I48" s="140">
        <v>411</v>
      </c>
      <c r="J48" s="115">
        <v>202</v>
      </c>
      <c r="K48" s="116">
        <v>49.148418491484186</v>
      </c>
    </row>
    <row r="49" spans="1:11" ht="14.1" customHeight="1" x14ac:dyDescent="0.2">
      <c r="A49" s="306">
        <v>63</v>
      </c>
      <c r="B49" s="307" t="s">
        <v>271</v>
      </c>
      <c r="C49" s="308"/>
      <c r="D49" s="113">
        <v>4.572826496048175</v>
      </c>
      <c r="E49" s="115">
        <v>243</v>
      </c>
      <c r="F49" s="114">
        <v>215</v>
      </c>
      <c r="G49" s="114">
        <v>282</v>
      </c>
      <c r="H49" s="114">
        <v>175</v>
      </c>
      <c r="I49" s="140">
        <v>185</v>
      </c>
      <c r="J49" s="115">
        <v>58</v>
      </c>
      <c r="K49" s="116">
        <v>31.351351351351351</v>
      </c>
    </row>
    <row r="50" spans="1:11" ht="14.1" customHeight="1" x14ac:dyDescent="0.2">
      <c r="A50" s="306" t="s">
        <v>272</v>
      </c>
      <c r="B50" s="307" t="s">
        <v>273</v>
      </c>
      <c r="C50" s="308"/>
      <c r="D50" s="113">
        <v>1.1479111780203237</v>
      </c>
      <c r="E50" s="115">
        <v>61</v>
      </c>
      <c r="F50" s="114">
        <v>39</v>
      </c>
      <c r="G50" s="114">
        <v>78</v>
      </c>
      <c r="H50" s="114">
        <v>50</v>
      </c>
      <c r="I50" s="140">
        <v>40</v>
      </c>
      <c r="J50" s="115">
        <v>21</v>
      </c>
      <c r="K50" s="116">
        <v>52.5</v>
      </c>
    </row>
    <row r="51" spans="1:11" ht="14.1" customHeight="1" x14ac:dyDescent="0.2">
      <c r="A51" s="306" t="s">
        <v>274</v>
      </c>
      <c r="B51" s="307" t="s">
        <v>275</v>
      </c>
      <c r="C51" s="308"/>
      <c r="D51" s="113">
        <v>3.1614602935641702</v>
      </c>
      <c r="E51" s="115">
        <v>168</v>
      </c>
      <c r="F51" s="114">
        <v>167</v>
      </c>
      <c r="G51" s="114">
        <v>174</v>
      </c>
      <c r="H51" s="114">
        <v>115</v>
      </c>
      <c r="I51" s="140">
        <v>125</v>
      </c>
      <c r="J51" s="115">
        <v>43</v>
      </c>
      <c r="K51" s="116">
        <v>34.4</v>
      </c>
    </row>
    <row r="52" spans="1:11" ht="14.1" customHeight="1" x14ac:dyDescent="0.2">
      <c r="A52" s="306">
        <v>71</v>
      </c>
      <c r="B52" s="307" t="s">
        <v>276</v>
      </c>
      <c r="C52" s="308"/>
      <c r="D52" s="113">
        <v>8.8257433195333075</v>
      </c>
      <c r="E52" s="115">
        <v>469</v>
      </c>
      <c r="F52" s="114">
        <v>218</v>
      </c>
      <c r="G52" s="114">
        <v>249</v>
      </c>
      <c r="H52" s="114">
        <v>234</v>
      </c>
      <c r="I52" s="140">
        <v>320</v>
      </c>
      <c r="J52" s="115">
        <v>149</v>
      </c>
      <c r="K52" s="116">
        <v>46.5625</v>
      </c>
    </row>
    <row r="53" spans="1:11" ht="14.1" customHeight="1" x14ac:dyDescent="0.2">
      <c r="A53" s="306" t="s">
        <v>277</v>
      </c>
      <c r="B53" s="307" t="s">
        <v>278</v>
      </c>
      <c r="C53" s="308"/>
      <c r="D53" s="113">
        <v>3.08618742943169</v>
      </c>
      <c r="E53" s="115">
        <v>164</v>
      </c>
      <c r="F53" s="114">
        <v>43</v>
      </c>
      <c r="G53" s="114">
        <v>47</v>
      </c>
      <c r="H53" s="114">
        <v>46</v>
      </c>
      <c r="I53" s="140">
        <v>83</v>
      </c>
      <c r="J53" s="115">
        <v>81</v>
      </c>
      <c r="K53" s="116">
        <v>97.590361445783131</v>
      </c>
    </row>
    <row r="54" spans="1:11" ht="14.1" customHeight="1" x14ac:dyDescent="0.2">
      <c r="A54" s="306" t="s">
        <v>279</v>
      </c>
      <c r="B54" s="307" t="s">
        <v>280</v>
      </c>
      <c r="C54" s="308"/>
      <c r="D54" s="113">
        <v>5.0997365449755367</v>
      </c>
      <c r="E54" s="115">
        <v>271</v>
      </c>
      <c r="F54" s="114">
        <v>157</v>
      </c>
      <c r="G54" s="114">
        <v>179</v>
      </c>
      <c r="H54" s="114">
        <v>173</v>
      </c>
      <c r="I54" s="140">
        <v>209</v>
      </c>
      <c r="J54" s="115">
        <v>62</v>
      </c>
      <c r="K54" s="116">
        <v>29.665071770334929</v>
      </c>
    </row>
    <row r="55" spans="1:11" ht="14.1" customHeight="1" x14ac:dyDescent="0.2">
      <c r="A55" s="306">
        <v>72</v>
      </c>
      <c r="B55" s="307" t="s">
        <v>281</v>
      </c>
      <c r="C55" s="308"/>
      <c r="D55" s="113">
        <v>2.2017312758750469</v>
      </c>
      <c r="E55" s="115">
        <v>117</v>
      </c>
      <c r="F55" s="114">
        <v>82</v>
      </c>
      <c r="G55" s="114">
        <v>104</v>
      </c>
      <c r="H55" s="114">
        <v>131</v>
      </c>
      <c r="I55" s="140">
        <v>117</v>
      </c>
      <c r="J55" s="115">
        <v>0</v>
      </c>
      <c r="K55" s="116">
        <v>0</v>
      </c>
    </row>
    <row r="56" spans="1:11" ht="14.1" customHeight="1" x14ac:dyDescent="0.2">
      <c r="A56" s="306" t="s">
        <v>282</v>
      </c>
      <c r="B56" s="307" t="s">
        <v>283</v>
      </c>
      <c r="C56" s="308"/>
      <c r="D56" s="113">
        <v>0.99736544975536323</v>
      </c>
      <c r="E56" s="115">
        <v>53</v>
      </c>
      <c r="F56" s="114">
        <v>42</v>
      </c>
      <c r="G56" s="114">
        <v>46</v>
      </c>
      <c r="H56" s="114">
        <v>61</v>
      </c>
      <c r="I56" s="140">
        <v>64</v>
      </c>
      <c r="J56" s="115">
        <v>-11</v>
      </c>
      <c r="K56" s="116">
        <v>-17.1875</v>
      </c>
    </row>
    <row r="57" spans="1:11" ht="14.1" customHeight="1" x14ac:dyDescent="0.2">
      <c r="A57" s="306" t="s">
        <v>284</v>
      </c>
      <c r="B57" s="307" t="s">
        <v>285</v>
      </c>
      <c r="C57" s="308"/>
      <c r="D57" s="113">
        <v>0.79036507339104256</v>
      </c>
      <c r="E57" s="115">
        <v>42</v>
      </c>
      <c r="F57" s="114">
        <v>20</v>
      </c>
      <c r="G57" s="114">
        <v>25</v>
      </c>
      <c r="H57" s="114">
        <v>36</v>
      </c>
      <c r="I57" s="140">
        <v>27</v>
      </c>
      <c r="J57" s="115">
        <v>15</v>
      </c>
      <c r="K57" s="116">
        <v>55.555555555555557</v>
      </c>
    </row>
    <row r="58" spans="1:11" ht="14.1" customHeight="1" x14ac:dyDescent="0.2">
      <c r="A58" s="306">
        <v>73</v>
      </c>
      <c r="B58" s="307" t="s">
        <v>286</v>
      </c>
      <c r="C58" s="308"/>
      <c r="D58" s="113">
        <v>1.9382762514113663</v>
      </c>
      <c r="E58" s="115">
        <v>103</v>
      </c>
      <c r="F58" s="114">
        <v>48</v>
      </c>
      <c r="G58" s="114">
        <v>87</v>
      </c>
      <c r="H58" s="114">
        <v>82</v>
      </c>
      <c r="I58" s="140">
        <v>105</v>
      </c>
      <c r="J58" s="115">
        <v>-2</v>
      </c>
      <c r="K58" s="116">
        <v>-1.9047619047619047</v>
      </c>
    </row>
    <row r="59" spans="1:11" ht="14.1" customHeight="1" x14ac:dyDescent="0.2">
      <c r="A59" s="306" t="s">
        <v>287</v>
      </c>
      <c r="B59" s="307" t="s">
        <v>288</v>
      </c>
      <c r="C59" s="308"/>
      <c r="D59" s="113">
        <v>1.4866390666164848</v>
      </c>
      <c r="E59" s="115">
        <v>79</v>
      </c>
      <c r="F59" s="114">
        <v>40</v>
      </c>
      <c r="G59" s="114">
        <v>76</v>
      </c>
      <c r="H59" s="114">
        <v>68</v>
      </c>
      <c r="I59" s="140">
        <v>88</v>
      </c>
      <c r="J59" s="115">
        <v>-9</v>
      </c>
      <c r="K59" s="116">
        <v>-10.227272727272727</v>
      </c>
    </row>
    <row r="60" spans="1:11" ht="14.1" customHeight="1" x14ac:dyDescent="0.2">
      <c r="A60" s="306">
        <v>81</v>
      </c>
      <c r="B60" s="307" t="s">
        <v>289</v>
      </c>
      <c r="C60" s="308"/>
      <c r="D60" s="113">
        <v>6.2852841550620999</v>
      </c>
      <c r="E60" s="115">
        <v>334</v>
      </c>
      <c r="F60" s="114">
        <v>292</v>
      </c>
      <c r="G60" s="114">
        <v>395</v>
      </c>
      <c r="H60" s="114">
        <v>285</v>
      </c>
      <c r="I60" s="140">
        <v>328</v>
      </c>
      <c r="J60" s="115">
        <v>6</v>
      </c>
      <c r="K60" s="116">
        <v>1.8292682926829269</v>
      </c>
    </row>
    <row r="61" spans="1:11" ht="14.1" customHeight="1" x14ac:dyDescent="0.2">
      <c r="A61" s="306" t="s">
        <v>290</v>
      </c>
      <c r="B61" s="307" t="s">
        <v>291</v>
      </c>
      <c r="C61" s="308"/>
      <c r="D61" s="113">
        <v>1.4301844185171246</v>
      </c>
      <c r="E61" s="115">
        <v>76</v>
      </c>
      <c r="F61" s="114">
        <v>86</v>
      </c>
      <c r="G61" s="114">
        <v>135</v>
      </c>
      <c r="H61" s="114">
        <v>96</v>
      </c>
      <c r="I61" s="140">
        <v>84</v>
      </c>
      <c r="J61" s="115">
        <v>-8</v>
      </c>
      <c r="K61" s="116">
        <v>-9.5238095238095237</v>
      </c>
    </row>
    <row r="62" spans="1:11" ht="14.1" customHeight="1" x14ac:dyDescent="0.2">
      <c r="A62" s="306" t="s">
        <v>292</v>
      </c>
      <c r="B62" s="307" t="s">
        <v>293</v>
      </c>
      <c r="C62" s="308"/>
      <c r="D62" s="113">
        <v>3.1802785095972901</v>
      </c>
      <c r="E62" s="115">
        <v>169</v>
      </c>
      <c r="F62" s="114">
        <v>148</v>
      </c>
      <c r="G62" s="114">
        <v>195</v>
      </c>
      <c r="H62" s="114">
        <v>127</v>
      </c>
      <c r="I62" s="140">
        <v>162</v>
      </c>
      <c r="J62" s="115">
        <v>7</v>
      </c>
      <c r="K62" s="116">
        <v>4.3209876543209873</v>
      </c>
    </row>
    <row r="63" spans="1:11" ht="14.1" customHeight="1" x14ac:dyDescent="0.2">
      <c r="A63" s="306"/>
      <c r="B63" s="307" t="s">
        <v>294</v>
      </c>
      <c r="C63" s="308"/>
      <c r="D63" s="113">
        <v>2.9356417011667295</v>
      </c>
      <c r="E63" s="115">
        <v>156</v>
      </c>
      <c r="F63" s="114">
        <v>134</v>
      </c>
      <c r="G63" s="114">
        <v>174</v>
      </c>
      <c r="H63" s="114">
        <v>110</v>
      </c>
      <c r="I63" s="140">
        <v>141</v>
      </c>
      <c r="J63" s="115">
        <v>15</v>
      </c>
      <c r="K63" s="116">
        <v>10.638297872340425</v>
      </c>
    </row>
    <row r="64" spans="1:11" ht="14.1" customHeight="1" x14ac:dyDescent="0.2">
      <c r="A64" s="306" t="s">
        <v>295</v>
      </c>
      <c r="B64" s="307" t="s">
        <v>296</v>
      </c>
      <c r="C64" s="308"/>
      <c r="D64" s="113">
        <v>0.41400075272864134</v>
      </c>
      <c r="E64" s="115">
        <v>22</v>
      </c>
      <c r="F64" s="114">
        <v>13</v>
      </c>
      <c r="G64" s="114">
        <v>21</v>
      </c>
      <c r="H64" s="114">
        <v>13</v>
      </c>
      <c r="I64" s="140">
        <v>34</v>
      </c>
      <c r="J64" s="115">
        <v>-12</v>
      </c>
      <c r="K64" s="116">
        <v>-35.294117647058826</v>
      </c>
    </row>
    <row r="65" spans="1:11" ht="14.1" customHeight="1" x14ac:dyDescent="0.2">
      <c r="A65" s="306" t="s">
        <v>297</v>
      </c>
      <c r="B65" s="307" t="s">
        <v>298</v>
      </c>
      <c r="C65" s="308"/>
      <c r="D65" s="113">
        <v>0.45163718479488146</v>
      </c>
      <c r="E65" s="115">
        <v>24</v>
      </c>
      <c r="F65" s="114">
        <v>18</v>
      </c>
      <c r="G65" s="114">
        <v>30</v>
      </c>
      <c r="H65" s="114">
        <v>24</v>
      </c>
      <c r="I65" s="140">
        <v>22</v>
      </c>
      <c r="J65" s="115">
        <v>2</v>
      </c>
      <c r="K65" s="116">
        <v>9.0909090909090917</v>
      </c>
    </row>
    <row r="66" spans="1:11" ht="14.1" customHeight="1" x14ac:dyDescent="0.2">
      <c r="A66" s="306">
        <v>82</v>
      </c>
      <c r="B66" s="307" t="s">
        <v>299</v>
      </c>
      <c r="C66" s="308"/>
      <c r="D66" s="113">
        <v>3.8389160707564924</v>
      </c>
      <c r="E66" s="115">
        <v>204</v>
      </c>
      <c r="F66" s="114">
        <v>206</v>
      </c>
      <c r="G66" s="114">
        <v>217</v>
      </c>
      <c r="H66" s="114">
        <v>159</v>
      </c>
      <c r="I66" s="140">
        <v>167</v>
      </c>
      <c r="J66" s="115">
        <v>37</v>
      </c>
      <c r="K66" s="116">
        <v>22.155688622754489</v>
      </c>
    </row>
    <row r="67" spans="1:11" ht="14.1" customHeight="1" x14ac:dyDescent="0.2">
      <c r="A67" s="306" t="s">
        <v>300</v>
      </c>
      <c r="B67" s="307" t="s">
        <v>301</v>
      </c>
      <c r="C67" s="308"/>
      <c r="D67" s="113">
        <v>2.5216409484380882</v>
      </c>
      <c r="E67" s="115">
        <v>134</v>
      </c>
      <c r="F67" s="114">
        <v>168</v>
      </c>
      <c r="G67" s="114">
        <v>151</v>
      </c>
      <c r="H67" s="114">
        <v>113</v>
      </c>
      <c r="I67" s="140">
        <v>117</v>
      </c>
      <c r="J67" s="115">
        <v>17</v>
      </c>
      <c r="K67" s="116">
        <v>14.52991452991453</v>
      </c>
    </row>
    <row r="68" spans="1:11" ht="14.1" customHeight="1" x14ac:dyDescent="0.2">
      <c r="A68" s="306" t="s">
        <v>302</v>
      </c>
      <c r="B68" s="307" t="s">
        <v>303</v>
      </c>
      <c r="C68" s="308"/>
      <c r="D68" s="113">
        <v>0.79036507339104256</v>
      </c>
      <c r="E68" s="115">
        <v>42</v>
      </c>
      <c r="F68" s="114">
        <v>23</v>
      </c>
      <c r="G68" s="114">
        <v>33</v>
      </c>
      <c r="H68" s="114">
        <v>30</v>
      </c>
      <c r="I68" s="140">
        <v>36</v>
      </c>
      <c r="J68" s="115">
        <v>6</v>
      </c>
      <c r="K68" s="116">
        <v>16.666666666666668</v>
      </c>
    </row>
    <row r="69" spans="1:11" ht="14.1" customHeight="1" x14ac:dyDescent="0.2">
      <c r="A69" s="306">
        <v>83</v>
      </c>
      <c r="B69" s="307" t="s">
        <v>304</v>
      </c>
      <c r="C69" s="308"/>
      <c r="D69" s="113">
        <v>6.1911930748964998</v>
      </c>
      <c r="E69" s="115">
        <v>329</v>
      </c>
      <c r="F69" s="114">
        <v>251</v>
      </c>
      <c r="G69" s="114">
        <v>622</v>
      </c>
      <c r="H69" s="114">
        <v>240</v>
      </c>
      <c r="I69" s="140">
        <v>339</v>
      </c>
      <c r="J69" s="115">
        <v>-10</v>
      </c>
      <c r="K69" s="116">
        <v>-2.9498525073746311</v>
      </c>
    </row>
    <row r="70" spans="1:11" ht="14.1" customHeight="1" x14ac:dyDescent="0.2">
      <c r="A70" s="306" t="s">
        <v>305</v>
      </c>
      <c r="B70" s="307" t="s">
        <v>306</v>
      </c>
      <c r="C70" s="308"/>
      <c r="D70" s="113">
        <v>5.2314640572073765</v>
      </c>
      <c r="E70" s="115">
        <v>278</v>
      </c>
      <c r="F70" s="114">
        <v>214</v>
      </c>
      <c r="G70" s="114">
        <v>565</v>
      </c>
      <c r="H70" s="114">
        <v>190</v>
      </c>
      <c r="I70" s="140">
        <v>286</v>
      </c>
      <c r="J70" s="115">
        <v>-8</v>
      </c>
      <c r="K70" s="116">
        <v>-2.7972027972027971</v>
      </c>
    </row>
    <row r="71" spans="1:11" ht="14.1" customHeight="1" x14ac:dyDescent="0.2">
      <c r="A71" s="306"/>
      <c r="B71" s="307" t="s">
        <v>307</v>
      </c>
      <c r="C71" s="308"/>
      <c r="D71" s="113">
        <v>3.2367331576966505</v>
      </c>
      <c r="E71" s="115">
        <v>172</v>
      </c>
      <c r="F71" s="114">
        <v>150</v>
      </c>
      <c r="G71" s="114">
        <v>273</v>
      </c>
      <c r="H71" s="114">
        <v>134</v>
      </c>
      <c r="I71" s="140">
        <v>206</v>
      </c>
      <c r="J71" s="115">
        <v>-34</v>
      </c>
      <c r="K71" s="116">
        <v>-16.50485436893204</v>
      </c>
    </row>
    <row r="72" spans="1:11" ht="14.1" customHeight="1" x14ac:dyDescent="0.2">
      <c r="A72" s="306">
        <v>84</v>
      </c>
      <c r="B72" s="307" t="s">
        <v>308</v>
      </c>
      <c r="C72" s="308"/>
      <c r="D72" s="113">
        <v>1.7689123071132857</v>
      </c>
      <c r="E72" s="115">
        <v>94</v>
      </c>
      <c r="F72" s="114">
        <v>42</v>
      </c>
      <c r="G72" s="114">
        <v>177</v>
      </c>
      <c r="H72" s="114">
        <v>51</v>
      </c>
      <c r="I72" s="140">
        <v>104</v>
      </c>
      <c r="J72" s="115">
        <v>-10</v>
      </c>
      <c r="K72" s="116">
        <v>-9.615384615384615</v>
      </c>
    </row>
    <row r="73" spans="1:11" ht="14.1" customHeight="1" x14ac:dyDescent="0.2">
      <c r="A73" s="306" t="s">
        <v>309</v>
      </c>
      <c r="B73" s="307" t="s">
        <v>310</v>
      </c>
      <c r="C73" s="308"/>
      <c r="D73" s="113">
        <v>1.0726383138878435</v>
      </c>
      <c r="E73" s="115">
        <v>57</v>
      </c>
      <c r="F73" s="114">
        <v>26</v>
      </c>
      <c r="G73" s="114">
        <v>123</v>
      </c>
      <c r="H73" s="114">
        <v>30</v>
      </c>
      <c r="I73" s="140">
        <v>67</v>
      </c>
      <c r="J73" s="115">
        <v>-10</v>
      </c>
      <c r="K73" s="116">
        <v>-14.925373134328359</v>
      </c>
    </row>
    <row r="74" spans="1:11" ht="14.1" customHeight="1" x14ac:dyDescent="0.2">
      <c r="A74" s="306" t="s">
        <v>311</v>
      </c>
      <c r="B74" s="307" t="s">
        <v>312</v>
      </c>
      <c r="C74" s="308"/>
      <c r="D74" s="113">
        <v>0.22581859239744073</v>
      </c>
      <c r="E74" s="115">
        <v>12</v>
      </c>
      <c r="F74" s="114" t="s">
        <v>513</v>
      </c>
      <c r="G74" s="114">
        <v>10</v>
      </c>
      <c r="H74" s="114">
        <v>6</v>
      </c>
      <c r="I74" s="140">
        <v>12</v>
      </c>
      <c r="J74" s="115">
        <v>0</v>
      </c>
      <c r="K74" s="116">
        <v>0</v>
      </c>
    </row>
    <row r="75" spans="1:11" ht="14.1" customHeight="1" x14ac:dyDescent="0.2">
      <c r="A75" s="306" t="s">
        <v>313</v>
      </c>
      <c r="B75" s="307" t="s">
        <v>314</v>
      </c>
      <c r="C75" s="308"/>
      <c r="D75" s="113">
        <v>9.4091080165600305E-2</v>
      </c>
      <c r="E75" s="115">
        <v>5</v>
      </c>
      <c r="F75" s="114" t="s">
        <v>513</v>
      </c>
      <c r="G75" s="114">
        <v>0</v>
      </c>
      <c r="H75" s="114">
        <v>0</v>
      </c>
      <c r="I75" s="140">
        <v>3</v>
      </c>
      <c r="J75" s="115">
        <v>2</v>
      </c>
      <c r="K75" s="116">
        <v>66.666666666666671</v>
      </c>
    </row>
    <row r="76" spans="1:11" ht="14.1" customHeight="1" x14ac:dyDescent="0.2">
      <c r="A76" s="306">
        <v>91</v>
      </c>
      <c r="B76" s="307" t="s">
        <v>315</v>
      </c>
      <c r="C76" s="308"/>
      <c r="D76" s="113">
        <v>0.67745577719232219</v>
      </c>
      <c r="E76" s="115">
        <v>36</v>
      </c>
      <c r="F76" s="114">
        <v>26</v>
      </c>
      <c r="G76" s="114">
        <v>38</v>
      </c>
      <c r="H76" s="114">
        <v>22</v>
      </c>
      <c r="I76" s="140">
        <v>35</v>
      </c>
      <c r="J76" s="115">
        <v>1</v>
      </c>
      <c r="K76" s="116">
        <v>2.8571428571428572</v>
      </c>
    </row>
    <row r="77" spans="1:11" ht="14.1" customHeight="1" x14ac:dyDescent="0.2">
      <c r="A77" s="306">
        <v>92</v>
      </c>
      <c r="B77" s="307" t="s">
        <v>316</v>
      </c>
      <c r="C77" s="308"/>
      <c r="D77" s="113">
        <v>0.54572826496048177</v>
      </c>
      <c r="E77" s="115">
        <v>29</v>
      </c>
      <c r="F77" s="114">
        <v>25</v>
      </c>
      <c r="G77" s="114">
        <v>21</v>
      </c>
      <c r="H77" s="114">
        <v>23</v>
      </c>
      <c r="I77" s="140">
        <v>35</v>
      </c>
      <c r="J77" s="115">
        <v>-6</v>
      </c>
      <c r="K77" s="116">
        <v>-17.142857142857142</v>
      </c>
    </row>
    <row r="78" spans="1:11" ht="14.1" customHeight="1" x14ac:dyDescent="0.2">
      <c r="A78" s="306">
        <v>93</v>
      </c>
      <c r="B78" s="307" t="s">
        <v>317</v>
      </c>
      <c r="C78" s="308"/>
      <c r="D78" s="113">
        <v>0.13172751223184043</v>
      </c>
      <c r="E78" s="115">
        <v>7</v>
      </c>
      <c r="F78" s="114" t="s">
        <v>513</v>
      </c>
      <c r="G78" s="114">
        <v>11</v>
      </c>
      <c r="H78" s="114">
        <v>8</v>
      </c>
      <c r="I78" s="140">
        <v>6</v>
      </c>
      <c r="J78" s="115">
        <v>1</v>
      </c>
      <c r="K78" s="116">
        <v>16.666666666666668</v>
      </c>
    </row>
    <row r="79" spans="1:11" ht="14.1" customHeight="1" x14ac:dyDescent="0.2">
      <c r="A79" s="306">
        <v>94</v>
      </c>
      <c r="B79" s="307" t="s">
        <v>318</v>
      </c>
      <c r="C79" s="308"/>
      <c r="D79" s="113">
        <v>0.11290929619872037</v>
      </c>
      <c r="E79" s="115">
        <v>6</v>
      </c>
      <c r="F79" s="114">
        <v>5</v>
      </c>
      <c r="G79" s="114">
        <v>4</v>
      </c>
      <c r="H79" s="114" t="s">
        <v>513</v>
      </c>
      <c r="I79" s="140">
        <v>9</v>
      </c>
      <c r="J79" s="115">
        <v>-3</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0.18818216033120061</v>
      </c>
      <c r="E81" s="143">
        <v>10</v>
      </c>
      <c r="F81" s="144">
        <v>11</v>
      </c>
      <c r="G81" s="144">
        <v>18</v>
      </c>
      <c r="H81" s="144">
        <v>6</v>
      </c>
      <c r="I81" s="145">
        <v>12</v>
      </c>
      <c r="J81" s="143">
        <v>-2</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45157</v>
      </c>
      <c r="C10" s="114">
        <v>23519</v>
      </c>
      <c r="D10" s="114">
        <v>21638</v>
      </c>
      <c r="E10" s="114">
        <v>33609</v>
      </c>
      <c r="F10" s="114">
        <v>10544</v>
      </c>
      <c r="G10" s="114">
        <v>6166</v>
      </c>
      <c r="H10" s="114">
        <v>11599</v>
      </c>
      <c r="I10" s="115">
        <v>15330</v>
      </c>
      <c r="J10" s="114">
        <v>11480</v>
      </c>
      <c r="K10" s="114">
        <v>3850</v>
      </c>
      <c r="L10" s="423">
        <v>3776</v>
      </c>
      <c r="M10" s="424">
        <v>4154</v>
      </c>
    </row>
    <row r="11" spans="1:13" ht="11.1" customHeight="1" x14ac:dyDescent="0.2">
      <c r="A11" s="422" t="s">
        <v>387</v>
      </c>
      <c r="B11" s="115">
        <v>46119</v>
      </c>
      <c r="C11" s="114">
        <v>24345</v>
      </c>
      <c r="D11" s="114">
        <v>21774</v>
      </c>
      <c r="E11" s="114">
        <v>34368</v>
      </c>
      <c r="F11" s="114">
        <v>10748</v>
      </c>
      <c r="G11" s="114">
        <v>6022</v>
      </c>
      <c r="H11" s="114">
        <v>11999</v>
      </c>
      <c r="I11" s="115">
        <v>16191</v>
      </c>
      <c r="J11" s="114">
        <v>12063</v>
      </c>
      <c r="K11" s="114">
        <v>4128</v>
      </c>
      <c r="L11" s="423">
        <v>3998</v>
      </c>
      <c r="M11" s="424">
        <v>3132</v>
      </c>
    </row>
    <row r="12" spans="1:13" ht="11.1" customHeight="1" x14ac:dyDescent="0.2">
      <c r="A12" s="422" t="s">
        <v>388</v>
      </c>
      <c r="B12" s="115">
        <v>46938</v>
      </c>
      <c r="C12" s="114">
        <v>24856</v>
      </c>
      <c r="D12" s="114">
        <v>22082</v>
      </c>
      <c r="E12" s="114">
        <v>35142</v>
      </c>
      <c r="F12" s="114">
        <v>10774</v>
      </c>
      <c r="G12" s="114">
        <v>6650</v>
      </c>
      <c r="H12" s="114">
        <v>12165</v>
      </c>
      <c r="I12" s="115">
        <v>16144</v>
      </c>
      <c r="J12" s="114">
        <v>11864</v>
      </c>
      <c r="K12" s="114">
        <v>4280</v>
      </c>
      <c r="L12" s="423">
        <v>5142</v>
      </c>
      <c r="M12" s="424">
        <v>4473</v>
      </c>
    </row>
    <row r="13" spans="1:13" s="110" customFormat="1" ht="11.1" customHeight="1" x14ac:dyDescent="0.2">
      <c r="A13" s="422" t="s">
        <v>389</v>
      </c>
      <c r="B13" s="115">
        <v>46240</v>
      </c>
      <c r="C13" s="114">
        <v>24293</v>
      </c>
      <c r="D13" s="114">
        <v>21947</v>
      </c>
      <c r="E13" s="114">
        <v>34370</v>
      </c>
      <c r="F13" s="114">
        <v>10839</v>
      </c>
      <c r="G13" s="114">
        <v>6388</v>
      </c>
      <c r="H13" s="114">
        <v>12156</v>
      </c>
      <c r="I13" s="115">
        <v>15931</v>
      </c>
      <c r="J13" s="114">
        <v>11791</v>
      </c>
      <c r="K13" s="114">
        <v>4140</v>
      </c>
      <c r="L13" s="423">
        <v>2868</v>
      </c>
      <c r="M13" s="424">
        <v>3810</v>
      </c>
    </row>
    <row r="14" spans="1:13" ht="15" customHeight="1" x14ac:dyDescent="0.2">
      <c r="A14" s="422" t="s">
        <v>390</v>
      </c>
      <c r="B14" s="115">
        <v>46492</v>
      </c>
      <c r="C14" s="114">
        <v>24496</v>
      </c>
      <c r="D14" s="114">
        <v>21996</v>
      </c>
      <c r="E14" s="114">
        <v>33414</v>
      </c>
      <c r="F14" s="114">
        <v>12289</v>
      </c>
      <c r="G14" s="114">
        <v>6156</v>
      </c>
      <c r="H14" s="114">
        <v>12537</v>
      </c>
      <c r="I14" s="115">
        <v>15691</v>
      </c>
      <c r="J14" s="114">
        <v>11626</v>
      </c>
      <c r="K14" s="114">
        <v>4065</v>
      </c>
      <c r="L14" s="423">
        <v>3819</v>
      </c>
      <c r="M14" s="424">
        <v>3931</v>
      </c>
    </row>
    <row r="15" spans="1:13" ht="11.1" customHeight="1" x14ac:dyDescent="0.2">
      <c r="A15" s="422" t="s">
        <v>387</v>
      </c>
      <c r="B15" s="115">
        <v>47341</v>
      </c>
      <c r="C15" s="114">
        <v>25069</v>
      </c>
      <c r="D15" s="114">
        <v>22272</v>
      </c>
      <c r="E15" s="114">
        <v>33675</v>
      </c>
      <c r="F15" s="114">
        <v>12888</v>
      </c>
      <c r="G15" s="114">
        <v>6088</v>
      </c>
      <c r="H15" s="114">
        <v>12853</v>
      </c>
      <c r="I15" s="115">
        <v>16604</v>
      </c>
      <c r="J15" s="114">
        <v>12181</v>
      </c>
      <c r="K15" s="114">
        <v>4423</v>
      </c>
      <c r="L15" s="423">
        <v>4026</v>
      </c>
      <c r="M15" s="424">
        <v>3139</v>
      </c>
    </row>
    <row r="16" spans="1:13" ht="11.1" customHeight="1" x14ac:dyDescent="0.2">
      <c r="A16" s="422" t="s">
        <v>388</v>
      </c>
      <c r="B16" s="115">
        <v>48338</v>
      </c>
      <c r="C16" s="114">
        <v>25629</v>
      </c>
      <c r="D16" s="114">
        <v>22709</v>
      </c>
      <c r="E16" s="114">
        <v>34869</v>
      </c>
      <c r="F16" s="114">
        <v>13104</v>
      </c>
      <c r="G16" s="114">
        <v>6787</v>
      </c>
      <c r="H16" s="114">
        <v>12966</v>
      </c>
      <c r="I16" s="115">
        <v>16477</v>
      </c>
      <c r="J16" s="114">
        <v>11957</v>
      </c>
      <c r="K16" s="114">
        <v>4520</v>
      </c>
      <c r="L16" s="423">
        <v>5200</v>
      </c>
      <c r="M16" s="424">
        <v>4503</v>
      </c>
    </row>
    <row r="17" spans="1:13" s="110" customFormat="1" ht="11.1" customHeight="1" x14ac:dyDescent="0.2">
      <c r="A17" s="422" t="s">
        <v>389</v>
      </c>
      <c r="B17" s="115">
        <v>47530</v>
      </c>
      <c r="C17" s="114">
        <v>25063</v>
      </c>
      <c r="D17" s="114">
        <v>22467</v>
      </c>
      <c r="E17" s="114">
        <v>34254</v>
      </c>
      <c r="F17" s="114">
        <v>12925</v>
      </c>
      <c r="G17" s="114">
        <v>6487</v>
      </c>
      <c r="H17" s="114">
        <v>12910</v>
      </c>
      <c r="I17" s="115">
        <v>16048</v>
      </c>
      <c r="J17" s="114">
        <v>11627</v>
      </c>
      <c r="K17" s="114">
        <v>4421</v>
      </c>
      <c r="L17" s="423">
        <v>2814</v>
      </c>
      <c r="M17" s="424">
        <v>3782</v>
      </c>
    </row>
    <row r="18" spans="1:13" ht="15" customHeight="1" x14ac:dyDescent="0.2">
      <c r="A18" s="422" t="s">
        <v>391</v>
      </c>
      <c r="B18" s="115">
        <v>47575</v>
      </c>
      <c r="C18" s="114">
        <v>25028</v>
      </c>
      <c r="D18" s="114">
        <v>22547</v>
      </c>
      <c r="E18" s="114">
        <v>34252</v>
      </c>
      <c r="F18" s="114">
        <v>13261</v>
      </c>
      <c r="G18" s="114">
        <v>6264</v>
      </c>
      <c r="H18" s="114">
        <v>13119</v>
      </c>
      <c r="I18" s="115">
        <v>15938</v>
      </c>
      <c r="J18" s="114">
        <v>11573</v>
      </c>
      <c r="K18" s="114">
        <v>4365</v>
      </c>
      <c r="L18" s="423">
        <v>3892</v>
      </c>
      <c r="M18" s="424">
        <v>3912</v>
      </c>
    </row>
    <row r="19" spans="1:13" ht="11.1" customHeight="1" x14ac:dyDescent="0.2">
      <c r="A19" s="422" t="s">
        <v>387</v>
      </c>
      <c r="B19" s="115">
        <v>48176</v>
      </c>
      <c r="C19" s="114">
        <v>25469</v>
      </c>
      <c r="D19" s="114">
        <v>22707</v>
      </c>
      <c r="E19" s="114">
        <v>34460</v>
      </c>
      <c r="F19" s="114">
        <v>13631</v>
      </c>
      <c r="G19" s="114">
        <v>6101</v>
      </c>
      <c r="H19" s="114">
        <v>13487</v>
      </c>
      <c r="I19" s="115">
        <v>16745</v>
      </c>
      <c r="J19" s="114">
        <v>12070</v>
      </c>
      <c r="K19" s="114">
        <v>4675</v>
      </c>
      <c r="L19" s="423">
        <v>3939</v>
      </c>
      <c r="M19" s="424">
        <v>3429</v>
      </c>
    </row>
    <row r="20" spans="1:13" ht="11.1" customHeight="1" x14ac:dyDescent="0.2">
      <c r="A20" s="422" t="s">
        <v>388</v>
      </c>
      <c r="B20" s="115">
        <v>49223</v>
      </c>
      <c r="C20" s="114">
        <v>26044</v>
      </c>
      <c r="D20" s="114">
        <v>23179</v>
      </c>
      <c r="E20" s="114">
        <v>35451</v>
      </c>
      <c r="F20" s="114">
        <v>13729</v>
      </c>
      <c r="G20" s="114">
        <v>6763</v>
      </c>
      <c r="H20" s="114">
        <v>13679</v>
      </c>
      <c r="I20" s="115">
        <v>16755</v>
      </c>
      <c r="J20" s="114">
        <v>11942</v>
      </c>
      <c r="K20" s="114">
        <v>4813</v>
      </c>
      <c r="L20" s="423">
        <v>5178</v>
      </c>
      <c r="M20" s="424">
        <v>4269</v>
      </c>
    </row>
    <row r="21" spans="1:13" s="110" customFormat="1" ht="11.1" customHeight="1" x14ac:dyDescent="0.2">
      <c r="A21" s="422" t="s">
        <v>389</v>
      </c>
      <c r="B21" s="115">
        <v>48476</v>
      </c>
      <c r="C21" s="114">
        <v>25455</v>
      </c>
      <c r="D21" s="114">
        <v>23021</v>
      </c>
      <c r="E21" s="114">
        <v>34827</v>
      </c>
      <c r="F21" s="114">
        <v>13607</v>
      </c>
      <c r="G21" s="114">
        <v>6457</v>
      </c>
      <c r="H21" s="114">
        <v>13633</v>
      </c>
      <c r="I21" s="115">
        <v>16564</v>
      </c>
      <c r="J21" s="114">
        <v>11794</v>
      </c>
      <c r="K21" s="114">
        <v>4770</v>
      </c>
      <c r="L21" s="423">
        <v>2793</v>
      </c>
      <c r="M21" s="424">
        <v>3762</v>
      </c>
    </row>
    <row r="22" spans="1:13" ht="15" customHeight="1" x14ac:dyDescent="0.2">
      <c r="A22" s="422" t="s">
        <v>392</v>
      </c>
      <c r="B22" s="115">
        <v>48474</v>
      </c>
      <c r="C22" s="114">
        <v>25380</v>
      </c>
      <c r="D22" s="114">
        <v>23094</v>
      </c>
      <c r="E22" s="114">
        <v>34587</v>
      </c>
      <c r="F22" s="114">
        <v>13733</v>
      </c>
      <c r="G22" s="114">
        <v>6246</v>
      </c>
      <c r="H22" s="114">
        <v>13829</v>
      </c>
      <c r="I22" s="115">
        <v>16537</v>
      </c>
      <c r="J22" s="114">
        <v>11828</v>
      </c>
      <c r="K22" s="114">
        <v>4709</v>
      </c>
      <c r="L22" s="423">
        <v>3838</v>
      </c>
      <c r="M22" s="424">
        <v>3937</v>
      </c>
    </row>
    <row r="23" spans="1:13" ht="11.1" customHeight="1" x14ac:dyDescent="0.2">
      <c r="A23" s="422" t="s">
        <v>387</v>
      </c>
      <c r="B23" s="115">
        <v>49268</v>
      </c>
      <c r="C23" s="114">
        <v>26075</v>
      </c>
      <c r="D23" s="114">
        <v>23193</v>
      </c>
      <c r="E23" s="114">
        <v>35131</v>
      </c>
      <c r="F23" s="114">
        <v>13963</v>
      </c>
      <c r="G23" s="114">
        <v>6037</v>
      </c>
      <c r="H23" s="114">
        <v>14259</v>
      </c>
      <c r="I23" s="115">
        <v>17255</v>
      </c>
      <c r="J23" s="114">
        <v>12291</v>
      </c>
      <c r="K23" s="114">
        <v>4964</v>
      </c>
      <c r="L23" s="423">
        <v>4233</v>
      </c>
      <c r="M23" s="424">
        <v>3545</v>
      </c>
    </row>
    <row r="24" spans="1:13" ht="11.1" customHeight="1" x14ac:dyDescent="0.2">
      <c r="A24" s="422" t="s">
        <v>388</v>
      </c>
      <c r="B24" s="115">
        <v>50288</v>
      </c>
      <c r="C24" s="114">
        <v>26563</v>
      </c>
      <c r="D24" s="114">
        <v>23725</v>
      </c>
      <c r="E24" s="114">
        <v>35040</v>
      </c>
      <c r="F24" s="114">
        <v>14183</v>
      </c>
      <c r="G24" s="114">
        <v>6739</v>
      </c>
      <c r="H24" s="114">
        <v>14348</v>
      </c>
      <c r="I24" s="115">
        <v>17343</v>
      </c>
      <c r="J24" s="114">
        <v>12119</v>
      </c>
      <c r="K24" s="114">
        <v>5224</v>
      </c>
      <c r="L24" s="423">
        <v>5443</v>
      </c>
      <c r="M24" s="424">
        <v>4448</v>
      </c>
    </row>
    <row r="25" spans="1:13" s="110" customFormat="1" ht="11.1" customHeight="1" x14ac:dyDescent="0.2">
      <c r="A25" s="422" t="s">
        <v>389</v>
      </c>
      <c r="B25" s="115">
        <v>49299</v>
      </c>
      <c r="C25" s="114">
        <v>25771</v>
      </c>
      <c r="D25" s="114">
        <v>23528</v>
      </c>
      <c r="E25" s="114">
        <v>34080</v>
      </c>
      <c r="F25" s="114">
        <v>14150</v>
      </c>
      <c r="G25" s="114">
        <v>6309</v>
      </c>
      <c r="H25" s="114">
        <v>14321</v>
      </c>
      <c r="I25" s="115">
        <v>16848</v>
      </c>
      <c r="J25" s="114">
        <v>11844</v>
      </c>
      <c r="K25" s="114">
        <v>5004</v>
      </c>
      <c r="L25" s="423">
        <v>2786</v>
      </c>
      <c r="M25" s="424">
        <v>3939</v>
      </c>
    </row>
    <row r="26" spans="1:13" ht="15" customHeight="1" x14ac:dyDescent="0.2">
      <c r="A26" s="422" t="s">
        <v>393</v>
      </c>
      <c r="B26" s="115">
        <v>49614</v>
      </c>
      <c r="C26" s="114">
        <v>25860</v>
      </c>
      <c r="D26" s="114">
        <v>23754</v>
      </c>
      <c r="E26" s="114">
        <v>34082</v>
      </c>
      <c r="F26" s="114">
        <v>14466</v>
      </c>
      <c r="G26" s="114">
        <v>6172</v>
      </c>
      <c r="H26" s="114">
        <v>14703</v>
      </c>
      <c r="I26" s="115">
        <v>16907</v>
      </c>
      <c r="J26" s="114">
        <v>11971</v>
      </c>
      <c r="K26" s="114">
        <v>4936</v>
      </c>
      <c r="L26" s="423">
        <v>4456</v>
      </c>
      <c r="M26" s="424">
        <v>4213</v>
      </c>
    </row>
    <row r="27" spans="1:13" ht="11.1" customHeight="1" x14ac:dyDescent="0.2">
      <c r="A27" s="422" t="s">
        <v>387</v>
      </c>
      <c r="B27" s="115">
        <v>50489</v>
      </c>
      <c r="C27" s="114">
        <v>26439</v>
      </c>
      <c r="D27" s="114">
        <v>24050</v>
      </c>
      <c r="E27" s="114">
        <v>34505</v>
      </c>
      <c r="F27" s="114">
        <v>14922</v>
      </c>
      <c r="G27" s="114">
        <v>6082</v>
      </c>
      <c r="H27" s="114">
        <v>15151</v>
      </c>
      <c r="I27" s="115">
        <v>17717</v>
      </c>
      <c r="J27" s="114">
        <v>12456</v>
      </c>
      <c r="K27" s="114">
        <v>5261</v>
      </c>
      <c r="L27" s="423">
        <v>3978</v>
      </c>
      <c r="M27" s="424">
        <v>3160</v>
      </c>
    </row>
    <row r="28" spans="1:13" ht="11.1" customHeight="1" x14ac:dyDescent="0.2">
      <c r="A28" s="422" t="s">
        <v>388</v>
      </c>
      <c r="B28" s="115">
        <v>51443</v>
      </c>
      <c r="C28" s="114">
        <v>26864</v>
      </c>
      <c r="D28" s="114">
        <v>24579</v>
      </c>
      <c r="E28" s="114">
        <v>36104</v>
      </c>
      <c r="F28" s="114">
        <v>15258</v>
      </c>
      <c r="G28" s="114">
        <v>6680</v>
      </c>
      <c r="H28" s="114">
        <v>15355</v>
      </c>
      <c r="I28" s="115">
        <v>17715</v>
      </c>
      <c r="J28" s="114">
        <v>12290</v>
      </c>
      <c r="K28" s="114">
        <v>5425</v>
      </c>
      <c r="L28" s="423">
        <v>5461</v>
      </c>
      <c r="M28" s="424">
        <v>4658</v>
      </c>
    </row>
    <row r="29" spans="1:13" s="110" customFormat="1" ht="11.1" customHeight="1" x14ac:dyDescent="0.2">
      <c r="A29" s="422" t="s">
        <v>389</v>
      </c>
      <c r="B29" s="115">
        <v>50538</v>
      </c>
      <c r="C29" s="114">
        <v>26104</v>
      </c>
      <c r="D29" s="114">
        <v>24434</v>
      </c>
      <c r="E29" s="114">
        <v>35330</v>
      </c>
      <c r="F29" s="114">
        <v>15175</v>
      </c>
      <c r="G29" s="114">
        <v>6405</v>
      </c>
      <c r="H29" s="114">
        <v>15351</v>
      </c>
      <c r="I29" s="115">
        <v>17176</v>
      </c>
      <c r="J29" s="114">
        <v>12019</v>
      </c>
      <c r="K29" s="114">
        <v>5157</v>
      </c>
      <c r="L29" s="423">
        <v>2992</v>
      </c>
      <c r="M29" s="424">
        <v>3973</v>
      </c>
    </row>
    <row r="30" spans="1:13" ht="15" customHeight="1" x14ac:dyDescent="0.2">
      <c r="A30" s="422" t="s">
        <v>394</v>
      </c>
      <c r="B30" s="115">
        <v>51289</v>
      </c>
      <c r="C30" s="114">
        <v>26295</v>
      </c>
      <c r="D30" s="114">
        <v>24994</v>
      </c>
      <c r="E30" s="114">
        <v>35372</v>
      </c>
      <c r="F30" s="114">
        <v>15894</v>
      </c>
      <c r="G30" s="114">
        <v>6224</v>
      </c>
      <c r="H30" s="114">
        <v>15826</v>
      </c>
      <c r="I30" s="115">
        <v>16916</v>
      </c>
      <c r="J30" s="114">
        <v>11806</v>
      </c>
      <c r="K30" s="114">
        <v>5110</v>
      </c>
      <c r="L30" s="423">
        <v>5169</v>
      </c>
      <c r="M30" s="424">
        <v>4299</v>
      </c>
    </row>
    <row r="31" spans="1:13" ht="11.1" customHeight="1" x14ac:dyDescent="0.2">
      <c r="A31" s="422" t="s">
        <v>387</v>
      </c>
      <c r="B31" s="115">
        <v>51919</v>
      </c>
      <c r="C31" s="114">
        <v>26728</v>
      </c>
      <c r="D31" s="114">
        <v>25191</v>
      </c>
      <c r="E31" s="114">
        <v>35531</v>
      </c>
      <c r="F31" s="114">
        <v>16367</v>
      </c>
      <c r="G31" s="114">
        <v>6052</v>
      </c>
      <c r="H31" s="114">
        <v>16209</v>
      </c>
      <c r="I31" s="115">
        <v>17622</v>
      </c>
      <c r="J31" s="114">
        <v>12181</v>
      </c>
      <c r="K31" s="114">
        <v>5441</v>
      </c>
      <c r="L31" s="423">
        <v>4149</v>
      </c>
      <c r="M31" s="424">
        <v>3466</v>
      </c>
    </row>
    <row r="32" spans="1:13" ht="11.1" customHeight="1" x14ac:dyDescent="0.2">
      <c r="A32" s="422" t="s">
        <v>388</v>
      </c>
      <c r="B32" s="115">
        <v>53069</v>
      </c>
      <c r="C32" s="114">
        <v>27348</v>
      </c>
      <c r="D32" s="114">
        <v>25721</v>
      </c>
      <c r="E32" s="114">
        <v>36405</v>
      </c>
      <c r="F32" s="114">
        <v>16663</v>
      </c>
      <c r="G32" s="114">
        <v>6684</v>
      </c>
      <c r="H32" s="114">
        <v>16410</v>
      </c>
      <c r="I32" s="115">
        <v>17520</v>
      </c>
      <c r="J32" s="114">
        <v>11872</v>
      </c>
      <c r="K32" s="114">
        <v>5648</v>
      </c>
      <c r="L32" s="423">
        <v>5706</v>
      </c>
      <c r="M32" s="424">
        <v>4711</v>
      </c>
    </row>
    <row r="33" spans="1:13" s="110" customFormat="1" ht="11.1" customHeight="1" x14ac:dyDescent="0.2">
      <c r="A33" s="422" t="s">
        <v>389</v>
      </c>
      <c r="B33" s="115">
        <v>52382</v>
      </c>
      <c r="C33" s="114">
        <v>26873</v>
      </c>
      <c r="D33" s="114">
        <v>25509</v>
      </c>
      <c r="E33" s="114">
        <v>35833</v>
      </c>
      <c r="F33" s="114">
        <v>16549</v>
      </c>
      <c r="G33" s="114">
        <v>6410</v>
      </c>
      <c r="H33" s="114">
        <v>16403</v>
      </c>
      <c r="I33" s="115">
        <v>16999</v>
      </c>
      <c r="J33" s="114">
        <v>11565</v>
      </c>
      <c r="K33" s="114">
        <v>5434</v>
      </c>
      <c r="L33" s="423">
        <v>3125</v>
      </c>
      <c r="M33" s="424">
        <v>3854</v>
      </c>
    </row>
    <row r="34" spans="1:13" ht="15" customHeight="1" x14ac:dyDescent="0.2">
      <c r="A34" s="422" t="s">
        <v>395</v>
      </c>
      <c r="B34" s="115">
        <v>52632</v>
      </c>
      <c r="C34" s="114">
        <v>26961</v>
      </c>
      <c r="D34" s="114">
        <v>25671</v>
      </c>
      <c r="E34" s="114">
        <v>35876</v>
      </c>
      <c r="F34" s="114">
        <v>16756</v>
      </c>
      <c r="G34" s="114">
        <v>6204</v>
      </c>
      <c r="H34" s="114">
        <v>16739</v>
      </c>
      <c r="I34" s="115">
        <v>17159</v>
      </c>
      <c r="J34" s="114">
        <v>11660</v>
      </c>
      <c r="K34" s="114">
        <v>5499</v>
      </c>
      <c r="L34" s="423">
        <v>5682</v>
      </c>
      <c r="M34" s="424">
        <v>5443</v>
      </c>
    </row>
    <row r="35" spans="1:13" ht="11.1" customHeight="1" x14ac:dyDescent="0.2">
      <c r="A35" s="422" t="s">
        <v>387</v>
      </c>
      <c r="B35" s="115">
        <v>53206</v>
      </c>
      <c r="C35" s="114">
        <v>27284</v>
      </c>
      <c r="D35" s="114">
        <v>25922</v>
      </c>
      <c r="E35" s="114">
        <v>36052</v>
      </c>
      <c r="F35" s="114">
        <v>17154</v>
      </c>
      <c r="G35" s="114">
        <v>6087</v>
      </c>
      <c r="H35" s="114">
        <v>17096</v>
      </c>
      <c r="I35" s="115">
        <v>17581</v>
      </c>
      <c r="J35" s="114">
        <v>11857</v>
      </c>
      <c r="K35" s="114">
        <v>5724</v>
      </c>
      <c r="L35" s="423">
        <v>4110</v>
      </c>
      <c r="M35" s="424">
        <v>3503</v>
      </c>
    </row>
    <row r="36" spans="1:13" ht="11.1" customHeight="1" x14ac:dyDescent="0.2">
      <c r="A36" s="422" t="s">
        <v>388</v>
      </c>
      <c r="B36" s="115">
        <v>54589</v>
      </c>
      <c r="C36" s="114">
        <v>27985</v>
      </c>
      <c r="D36" s="114">
        <v>26604</v>
      </c>
      <c r="E36" s="114">
        <v>37014</v>
      </c>
      <c r="F36" s="114">
        <v>17575</v>
      </c>
      <c r="G36" s="114">
        <v>6748</v>
      </c>
      <c r="H36" s="114">
        <v>17513</v>
      </c>
      <c r="I36" s="115">
        <v>17669</v>
      </c>
      <c r="J36" s="114">
        <v>11655</v>
      </c>
      <c r="K36" s="114">
        <v>6014</v>
      </c>
      <c r="L36" s="423">
        <v>6240</v>
      </c>
      <c r="M36" s="424">
        <v>5080</v>
      </c>
    </row>
    <row r="37" spans="1:13" s="110" customFormat="1" ht="11.1" customHeight="1" x14ac:dyDescent="0.2">
      <c r="A37" s="422" t="s">
        <v>389</v>
      </c>
      <c r="B37" s="115">
        <v>53821</v>
      </c>
      <c r="C37" s="114">
        <v>27506</v>
      </c>
      <c r="D37" s="114">
        <v>26315</v>
      </c>
      <c r="E37" s="114">
        <v>36408</v>
      </c>
      <c r="F37" s="114">
        <v>17413</v>
      </c>
      <c r="G37" s="114">
        <v>6463</v>
      </c>
      <c r="H37" s="114">
        <v>17500</v>
      </c>
      <c r="I37" s="115">
        <v>17218</v>
      </c>
      <c r="J37" s="114">
        <v>11407</v>
      </c>
      <c r="K37" s="114">
        <v>5811</v>
      </c>
      <c r="L37" s="423">
        <v>3590</v>
      </c>
      <c r="M37" s="424">
        <v>4270</v>
      </c>
    </row>
    <row r="38" spans="1:13" ht="15" customHeight="1" x14ac:dyDescent="0.2">
      <c r="A38" s="425" t="s">
        <v>396</v>
      </c>
      <c r="B38" s="115">
        <v>54162</v>
      </c>
      <c r="C38" s="114">
        <v>27616</v>
      </c>
      <c r="D38" s="114">
        <v>26546</v>
      </c>
      <c r="E38" s="114">
        <v>36423</v>
      </c>
      <c r="F38" s="114">
        <v>17739</v>
      </c>
      <c r="G38" s="114">
        <v>6285</v>
      </c>
      <c r="H38" s="114">
        <v>17825</v>
      </c>
      <c r="I38" s="115">
        <v>17578</v>
      </c>
      <c r="J38" s="114">
        <v>11671</v>
      </c>
      <c r="K38" s="114">
        <v>5907</v>
      </c>
      <c r="L38" s="423">
        <v>4825</v>
      </c>
      <c r="M38" s="424">
        <v>4654</v>
      </c>
    </row>
    <row r="39" spans="1:13" ht="11.1" customHeight="1" x14ac:dyDescent="0.2">
      <c r="A39" s="422" t="s">
        <v>387</v>
      </c>
      <c r="B39" s="115">
        <v>54683</v>
      </c>
      <c r="C39" s="114">
        <v>27893</v>
      </c>
      <c r="D39" s="114">
        <v>26790</v>
      </c>
      <c r="E39" s="114">
        <v>36465</v>
      </c>
      <c r="F39" s="114">
        <v>18218</v>
      </c>
      <c r="G39" s="114">
        <v>6166</v>
      </c>
      <c r="H39" s="114">
        <v>18208</v>
      </c>
      <c r="I39" s="115">
        <v>18295</v>
      </c>
      <c r="J39" s="114">
        <v>12059</v>
      </c>
      <c r="K39" s="114">
        <v>6236</v>
      </c>
      <c r="L39" s="423">
        <v>4329</v>
      </c>
      <c r="M39" s="424">
        <v>3741</v>
      </c>
    </row>
    <row r="40" spans="1:13" ht="11.1" customHeight="1" x14ac:dyDescent="0.2">
      <c r="A40" s="425" t="s">
        <v>388</v>
      </c>
      <c r="B40" s="115">
        <v>55230</v>
      </c>
      <c r="C40" s="114">
        <v>28374</v>
      </c>
      <c r="D40" s="114">
        <v>26856</v>
      </c>
      <c r="E40" s="114">
        <v>37218</v>
      </c>
      <c r="F40" s="114">
        <v>18012</v>
      </c>
      <c r="G40" s="114">
        <v>6868</v>
      </c>
      <c r="H40" s="114">
        <v>18170</v>
      </c>
      <c r="I40" s="115">
        <v>18229</v>
      </c>
      <c r="J40" s="114">
        <v>11776</v>
      </c>
      <c r="K40" s="114">
        <v>6453</v>
      </c>
      <c r="L40" s="423">
        <v>6254</v>
      </c>
      <c r="M40" s="424">
        <v>5333</v>
      </c>
    </row>
    <row r="41" spans="1:13" s="110" customFormat="1" ht="11.1" customHeight="1" x14ac:dyDescent="0.2">
      <c r="A41" s="422" t="s">
        <v>389</v>
      </c>
      <c r="B41" s="115">
        <v>54737</v>
      </c>
      <c r="C41" s="114">
        <v>27937</v>
      </c>
      <c r="D41" s="114">
        <v>26800</v>
      </c>
      <c r="E41" s="114">
        <v>36674</v>
      </c>
      <c r="F41" s="114">
        <v>18063</v>
      </c>
      <c r="G41" s="114">
        <v>6640</v>
      </c>
      <c r="H41" s="114">
        <v>18233</v>
      </c>
      <c r="I41" s="115">
        <v>17814</v>
      </c>
      <c r="J41" s="114">
        <v>11474</v>
      </c>
      <c r="K41" s="114">
        <v>6340</v>
      </c>
      <c r="L41" s="423">
        <v>3575</v>
      </c>
      <c r="M41" s="424">
        <v>4162</v>
      </c>
    </row>
    <row r="42" spans="1:13" ht="15" customHeight="1" x14ac:dyDescent="0.2">
      <c r="A42" s="422" t="s">
        <v>397</v>
      </c>
      <c r="B42" s="115">
        <v>54884</v>
      </c>
      <c r="C42" s="114">
        <v>28037</v>
      </c>
      <c r="D42" s="114">
        <v>26847</v>
      </c>
      <c r="E42" s="114">
        <v>36725</v>
      </c>
      <c r="F42" s="114">
        <v>18159</v>
      </c>
      <c r="G42" s="114">
        <v>6372</v>
      </c>
      <c r="H42" s="114">
        <v>18495</v>
      </c>
      <c r="I42" s="115">
        <v>17825</v>
      </c>
      <c r="J42" s="114">
        <v>11450</v>
      </c>
      <c r="K42" s="114">
        <v>6375</v>
      </c>
      <c r="L42" s="423">
        <v>4928</v>
      </c>
      <c r="M42" s="424">
        <v>4779</v>
      </c>
    </row>
    <row r="43" spans="1:13" ht="11.1" customHeight="1" x14ac:dyDescent="0.2">
      <c r="A43" s="422" t="s">
        <v>387</v>
      </c>
      <c r="B43" s="115">
        <v>55505</v>
      </c>
      <c r="C43" s="114">
        <v>28487</v>
      </c>
      <c r="D43" s="114">
        <v>27018</v>
      </c>
      <c r="E43" s="114">
        <v>36963</v>
      </c>
      <c r="F43" s="114">
        <v>18542</v>
      </c>
      <c r="G43" s="114">
        <v>6193</v>
      </c>
      <c r="H43" s="114">
        <v>18877</v>
      </c>
      <c r="I43" s="115">
        <v>18645</v>
      </c>
      <c r="J43" s="114">
        <v>11872</v>
      </c>
      <c r="K43" s="114">
        <v>6773</v>
      </c>
      <c r="L43" s="423">
        <v>4438</v>
      </c>
      <c r="M43" s="424">
        <v>3824</v>
      </c>
    </row>
    <row r="44" spans="1:13" ht="11.1" customHeight="1" x14ac:dyDescent="0.2">
      <c r="A44" s="422" t="s">
        <v>388</v>
      </c>
      <c r="B44" s="115">
        <v>56301</v>
      </c>
      <c r="C44" s="114">
        <v>28949</v>
      </c>
      <c r="D44" s="114">
        <v>27352</v>
      </c>
      <c r="E44" s="114">
        <v>37657</v>
      </c>
      <c r="F44" s="114">
        <v>18644</v>
      </c>
      <c r="G44" s="114">
        <v>6866</v>
      </c>
      <c r="H44" s="114">
        <v>19052</v>
      </c>
      <c r="I44" s="115">
        <v>18462</v>
      </c>
      <c r="J44" s="114">
        <v>11515</v>
      </c>
      <c r="K44" s="114">
        <v>6947</v>
      </c>
      <c r="L44" s="423">
        <v>6318</v>
      </c>
      <c r="M44" s="424">
        <v>5419</v>
      </c>
    </row>
    <row r="45" spans="1:13" s="110" customFormat="1" ht="11.1" customHeight="1" x14ac:dyDescent="0.2">
      <c r="A45" s="422" t="s">
        <v>389</v>
      </c>
      <c r="B45" s="115">
        <v>55833</v>
      </c>
      <c r="C45" s="114">
        <v>28551</v>
      </c>
      <c r="D45" s="114">
        <v>27282</v>
      </c>
      <c r="E45" s="114">
        <v>37143</v>
      </c>
      <c r="F45" s="114">
        <v>18690</v>
      </c>
      <c r="G45" s="114">
        <v>6634</v>
      </c>
      <c r="H45" s="114">
        <v>19107</v>
      </c>
      <c r="I45" s="115">
        <v>18082</v>
      </c>
      <c r="J45" s="114">
        <v>11334</v>
      </c>
      <c r="K45" s="114">
        <v>6748</v>
      </c>
      <c r="L45" s="423">
        <v>3597</v>
      </c>
      <c r="M45" s="424">
        <v>4158</v>
      </c>
    </row>
    <row r="46" spans="1:13" ht="15" customHeight="1" x14ac:dyDescent="0.2">
      <c r="A46" s="422" t="s">
        <v>398</v>
      </c>
      <c r="B46" s="115">
        <v>55934</v>
      </c>
      <c r="C46" s="114">
        <v>28588</v>
      </c>
      <c r="D46" s="114">
        <v>27346</v>
      </c>
      <c r="E46" s="114">
        <v>37086</v>
      </c>
      <c r="F46" s="114">
        <v>18848</v>
      </c>
      <c r="G46" s="114">
        <v>6394</v>
      </c>
      <c r="H46" s="114">
        <v>19360</v>
      </c>
      <c r="I46" s="115">
        <v>17973</v>
      </c>
      <c r="J46" s="114">
        <v>11189</v>
      </c>
      <c r="K46" s="114">
        <v>6784</v>
      </c>
      <c r="L46" s="423">
        <v>4524</v>
      </c>
      <c r="M46" s="424">
        <v>4437</v>
      </c>
    </row>
    <row r="47" spans="1:13" ht="11.1" customHeight="1" x14ac:dyDescent="0.2">
      <c r="A47" s="422" t="s">
        <v>387</v>
      </c>
      <c r="B47" s="115">
        <v>56524</v>
      </c>
      <c r="C47" s="114">
        <v>28904</v>
      </c>
      <c r="D47" s="114">
        <v>27620</v>
      </c>
      <c r="E47" s="114">
        <v>37254</v>
      </c>
      <c r="F47" s="114">
        <v>19270</v>
      </c>
      <c r="G47" s="114">
        <v>6201</v>
      </c>
      <c r="H47" s="114">
        <v>19721</v>
      </c>
      <c r="I47" s="115">
        <v>18472</v>
      </c>
      <c r="J47" s="114">
        <v>11443</v>
      </c>
      <c r="K47" s="114">
        <v>7029</v>
      </c>
      <c r="L47" s="423">
        <v>4337</v>
      </c>
      <c r="M47" s="424">
        <v>3791</v>
      </c>
    </row>
    <row r="48" spans="1:13" ht="11.1" customHeight="1" x14ac:dyDescent="0.2">
      <c r="A48" s="422" t="s">
        <v>388</v>
      </c>
      <c r="B48" s="115">
        <v>57660</v>
      </c>
      <c r="C48" s="114">
        <v>29490</v>
      </c>
      <c r="D48" s="114">
        <v>28170</v>
      </c>
      <c r="E48" s="114">
        <v>38214</v>
      </c>
      <c r="F48" s="114">
        <v>19446</v>
      </c>
      <c r="G48" s="114">
        <v>6787</v>
      </c>
      <c r="H48" s="114">
        <v>19982</v>
      </c>
      <c r="I48" s="115">
        <v>18547</v>
      </c>
      <c r="J48" s="114">
        <v>11237</v>
      </c>
      <c r="K48" s="114">
        <v>7310</v>
      </c>
      <c r="L48" s="423">
        <v>6338</v>
      </c>
      <c r="M48" s="424">
        <v>5292</v>
      </c>
    </row>
    <row r="49" spans="1:17" s="110" customFormat="1" ht="11.1" customHeight="1" x14ac:dyDescent="0.2">
      <c r="A49" s="422" t="s">
        <v>389</v>
      </c>
      <c r="B49" s="115">
        <v>56998</v>
      </c>
      <c r="C49" s="114">
        <v>29022</v>
      </c>
      <c r="D49" s="114">
        <v>27976</v>
      </c>
      <c r="E49" s="114">
        <v>37559</v>
      </c>
      <c r="F49" s="114">
        <v>19439</v>
      </c>
      <c r="G49" s="114">
        <v>6529</v>
      </c>
      <c r="H49" s="114">
        <v>19943</v>
      </c>
      <c r="I49" s="115">
        <v>18144</v>
      </c>
      <c r="J49" s="114">
        <v>11057</v>
      </c>
      <c r="K49" s="114">
        <v>7087</v>
      </c>
      <c r="L49" s="423">
        <v>3205</v>
      </c>
      <c r="M49" s="424">
        <v>3901</v>
      </c>
    </row>
    <row r="50" spans="1:17" ht="15" customHeight="1" x14ac:dyDescent="0.2">
      <c r="A50" s="422" t="s">
        <v>399</v>
      </c>
      <c r="B50" s="143">
        <v>56681</v>
      </c>
      <c r="C50" s="144">
        <v>28850</v>
      </c>
      <c r="D50" s="144">
        <v>27831</v>
      </c>
      <c r="E50" s="144">
        <v>37150</v>
      </c>
      <c r="F50" s="144">
        <v>19531</v>
      </c>
      <c r="G50" s="144">
        <v>6234</v>
      </c>
      <c r="H50" s="144">
        <v>19984</v>
      </c>
      <c r="I50" s="143">
        <v>17484</v>
      </c>
      <c r="J50" s="144">
        <v>10731</v>
      </c>
      <c r="K50" s="144">
        <v>6753</v>
      </c>
      <c r="L50" s="426">
        <v>4911</v>
      </c>
      <c r="M50" s="427">
        <v>5314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1.335502556584546</v>
      </c>
      <c r="C6" s="480">
        <f>'Tabelle 3.3'!J11</f>
        <v>-2.7207477883491906</v>
      </c>
      <c r="D6" s="481">
        <f t="shared" ref="D6:E9" si="0">IF(OR(AND(B6&gt;=-50,B6&lt;=50),ISNUMBER(B6)=FALSE),B6,"")</f>
        <v>1.335502556584546</v>
      </c>
      <c r="E6" s="481">
        <f t="shared" si="0"/>
        <v>-2.7207477883491906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1.335502556584546</v>
      </c>
      <c r="C14" s="480">
        <f>'Tabelle 3.3'!J11</f>
        <v>-2.7207477883491906</v>
      </c>
      <c r="D14" s="481">
        <f>IF(OR(AND(B14&gt;=-50,B14&lt;=50),ISNUMBER(B14)=FALSE),B14,"")</f>
        <v>1.335502556584546</v>
      </c>
      <c r="E14" s="481">
        <f>IF(OR(AND(C14&gt;=-50,C14&lt;=50),ISNUMBER(C14)=FALSE),C14,"")</f>
        <v>-2.7207477883491906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-0.89552238805970152</v>
      </c>
      <c r="C15" s="480">
        <f>'Tabelle 3.3'!J12</f>
        <v>5.4251012145748989</v>
      </c>
      <c r="D15" s="481">
        <f t="shared" ref="D15:E45" si="3">IF(OR(AND(B15&gt;=-50,B15&lt;=50),ISNUMBER(B15)=FALSE),B15,"")</f>
        <v>-0.89552238805970152</v>
      </c>
      <c r="E15" s="481">
        <f t="shared" si="3"/>
        <v>5.4251012145748989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-5.9701492537313436</v>
      </c>
      <c r="C16" s="480">
        <f>'Tabelle 3.3'!J13</f>
        <v>3.8961038961038961</v>
      </c>
      <c r="D16" s="481">
        <f t="shared" si="3"/>
        <v>-5.9701492537313436</v>
      </c>
      <c r="E16" s="481">
        <f t="shared" si="3"/>
        <v>3.8961038961038961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-1.53770652707345</v>
      </c>
      <c r="C17" s="480">
        <f>'Tabelle 3.3'!J14</f>
        <v>4.0045766590389018</v>
      </c>
      <c r="D17" s="481">
        <f t="shared" si="3"/>
        <v>-1.53770652707345</v>
      </c>
      <c r="E17" s="481">
        <f t="shared" si="3"/>
        <v>4.0045766590389018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-2.5095852213314744</v>
      </c>
      <c r="C18" s="480">
        <f>'Tabelle 3.3'!J15</f>
        <v>12.266666666666667</v>
      </c>
      <c r="D18" s="481">
        <f t="shared" si="3"/>
        <v>-2.5095852213314744</v>
      </c>
      <c r="E18" s="481">
        <f t="shared" si="3"/>
        <v>12.266666666666667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-1.1632571199358204</v>
      </c>
      <c r="C19" s="480">
        <f>'Tabelle 3.3'!J16</f>
        <v>0.27472527472527475</v>
      </c>
      <c r="D19" s="481">
        <f t="shared" si="3"/>
        <v>-1.1632571199358204</v>
      </c>
      <c r="E19" s="481">
        <f t="shared" si="3"/>
        <v>0.27472527472527475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0.93209054593874829</v>
      </c>
      <c r="C20" s="480">
        <f>'Tabelle 3.3'!J17</f>
        <v>-8.8888888888888893</v>
      </c>
      <c r="D20" s="481">
        <f t="shared" si="3"/>
        <v>0.93209054593874829</v>
      </c>
      <c r="E20" s="481">
        <f t="shared" si="3"/>
        <v>-8.8888888888888893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3.5681610247026532</v>
      </c>
      <c r="C21" s="480">
        <f>'Tabelle 3.3'!J18</f>
        <v>-1.1267605633802817</v>
      </c>
      <c r="D21" s="481">
        <f t="shared" si="3"/>
        <v>3.5681610247026532</v>
      </c>
      <c r="E21" s="481">
        <f t="shared" si="3"/>
        <v>-1.1267605633802817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0.20415409195810402</v>
      </c>
      <c r="C22" s="480">
        <f>'Tabelle 3.3'!J19</f>
        <v>-3.4407427635172039</v>
      </c>
      <c r="D22" s="481">
        <f t="shared" si="3"/>
        <v>0.20415409195810402</v>
      </c>
      <c r="E22" s="481">
        <f t="shared" si="3"/>
        <v>-3.4407427635172039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1.646542261251372</v>
      </c>
      <c r="C23" s="480">
        <f>'Tabelle 3.3'!J20</f>
        <v>-9.8939929328621901</v>
      </c>
      <c r="D23" s="481">
        <f t="shared" si="3"/>
        <v>1.646542261251372</v>
      </c>
      <c r="E23" s="481">
        <f t="shared" si="3"/>
        <v>-9.8939929328621901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1.9381875327396543</v>
      </c>
      <c r="C24" s="480">
        <f>'Tabelle 3.3'!J21</f>
        <v>-7.8112286411716845</v>
      </c>
      <c r="D24" s="481">
        <f t="shared" si="3"/>
        <v>1.9381875327396543</v>
      </c>
      <c r="E24" s="481">
        <f t="shared" si="3"/>
        <v>-7.8112286411716845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-1.5742642026009583</v>
      </c>
      <c r="C26" s="480">
        <f>'Tabelle 3.3'!J23</f>
        <v>18.9873417721519</v>
      </c>
      <c r="D26" s="481">
        <f t="shared" si="3"/>
        <v>-1.5742642026009583</v>
      </c>
      <c r="E26" s="481">
        <f t="shared" si="3"/>
        <v>18.9873417721519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3.4293552812071328</v>
      </c>
      <c r="C27" s="480">
        <f>'Tabelle 3.3'!J24</f>
        <v>-0.5957446808510638</v>
      </c>
      <c r="D27" s="481">
        <f t="shared" si="3"/>
        <v>3.4293552812071328</v>
      </c>
      <c r="E27" s="481">
        <f t="shared" si="3"/>
        <v>-0.5957446808510638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-4.3661971830985919</v>
      </c>
      <c r="C28" s="480">
        <f>'Tabelle 3.3'!J25</f>
        <v>-9.0587402689313521</v>
      </c>
      <c r="D28" s="481">
        <f t="shared" si="3"/>
        <v>-4.3661971830985919</v>
      </c>
      <c r="E28" s="481">
        <f t="shared" si="3"/>
        <v>-9.0587402689313521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6.6387367064131482</v>
      </c>
      <c r="C30" s="480">
        <f>'Tabelle 3.3'!J27</f>
        <v>-1.1214953271028036</v>
      </c>
      <c r="D30" s="481">
        <f t="shared" si="3"/>
        <v>6.6387367064131482</v>
      </c>
      <c r="E30" s="481">
        <f t="shared" si="3"/>
        <v>-1.1214953271028036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2.9609159099881563</v>
      </c>
      <c r="C31" s="480">
        <f>'Tabelle 3.3'!J28</f>
        <v>-4.0740740740740744</v>
      </c>
      <c r="D31" s="481">
        <f t="shared" si="3"/>
        <v>2.9609159099881563</v>
      </c>
      <c r="E31" s="481">
        <f t="shared" si="3"/>
        <v>-4.0740740740740744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2.4208009563658099</v>
      </c>
      <c r="C32" s="480">
        <f>'Tabelle 3.3'!J29</f>
        <v>1.2706480304955527</v>
      </c>
      <c r="D32" s="481">
        <f t="shared" si="3"/>
        <v>2.4208009563658099</v>
      </c>
      <c r="E32" s="481">
        <f t="shared" si="3"/>
        <v>1.2706480304955527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3.7521244607138189</v>
      </c>
      <c r="C33" s="480">
        <f>'Tabelle 3.3'!J30</f>
        <v>7.9606440071556355</v>
      </c>
      <c r="D33" s="481">
        <f t="shared" si="3"/>
        <v>3.7521244607138189</v>
      </c>
      <c r="E33" s="481">
        <f t="shared" si="3"/>
        <v>7.9606440071556355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-3.1818181818181817</v>
      </c>
      <c r="C34" s="480">
        <f>'Tabelle 3.3'!J31</f>
        <v>-5.5788005578800561</v>
      </c>
      <c r="D34" s="481">
        <f t="shared" si="3"/>
        <v>-3.1818181818181817</v>
      </c>
      <c r="E34" s="481">
        <f t="shared" si="3"/>
        <v>-5.5788005578800561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-0.89552238805970152</v>
      </c>
      <c r="C37" s="480">
        <f>'Tabelle 3.3'!J34</f>
        <v>5.4251012145748989</v>
      </c>
      <c r="D37" s="481">
        <f t="shared" si="3"/>
        <v>-0.89552238805970152</v>
      </c>
      <c r="E37" s="481">
        <f t="shared" si="3"/>
        <v>5.4251012145748989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0.42804070424810209</v>
      </c>
      <c r="C38" s="480">
        <f>'Tabelle 3.3'!J35</f>
        <v>1.9834710743801653</v>
      </c>
      <c r="D38" s="481">
        <f t="shared" si="3"/>
        <v>0.42804070424810209</v>
      </c>
      <c r="E38" s="481">
        <f t="shared" si="3"/>
        <v>1.9834710743801653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1.6930534661031116</v>
      </c>
      <c r="C39" s="480">
        <f>'Tabelle 3.3'!J36</f>
        <v>-3.9541585684605591</v>
      </c>
      <c r="D39" s="481">
        <f t="shared" si="3"/>
        <v>1.6930534661031116</v>
      </c>
      <c r="E39" s="481">
        <f t="shared" si="3"/>
        <v>-3.9541585684605591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1.6930534661031116</v>
      </c>
      <c r="C45" s="480">
        <f>'Tabelle 3.3'!J36</f>
        <v>-3.9541585684605591</v>
      </c>
      <c r="D45" s="481">
        <f t="shared" si="3"/>
        <v>1.6930534661031116</v>
      </c>
      <c r="E45" s="481">
        <f t="shared" si="3"/>
        <v>-3.9541585684605591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49614</v>
      </c>
      <c r="C51" s="487">
        <v>11971</v>
      </c>
      <c r="D51" s="487">
        <v>4936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50489</v>
      </c>
      <c r="C52" s="487">
        <v>12456</v>
      </c>
      <c r="D52" s="487">
        <v>5261</v>
      </c>
      <c r="E52" s="488">
        <f t="shared" ref="E52:G70" si="11">IF($A$51=37802,IF(COUNTBLANK(B$51:B$70)&gt;0,#N/A,B52/B$51*100),IF(COUNTBLANK(B$51:B$75)&gt;0,#N/A,B52/B$51*100))</f>
        <v>101.76361510863869</v>
      </c>
      <c r="F52" s="488">
        <f t="shared" si="11"/>
        <v>104.05145768941608</v>
      </c>
      <c r="G52" s="488">
        <f t="shared" si="11"/>
        <v>106.5842787682334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51443</v>
      </c>
      <c r="C53" s="487">
        <v>12290</v>
      </c>
      <c r="D53" s="487">
        <v>5425</v>
      </c>
      <c r="E53" s="488">
        <f t="shared" si="11"/>
        <v>103.6864594670859</v>
      </c>
      <c r="F53" s="488">
        <f t="shared" si="11"/>
        <v>102.66477320190461</v>
      </c>
      <c r="G53" s="488">
        <f t="shared" si="11"/>
        <v>109.90680713128039</v>
      </c>
      <c r="H53" s="489">
        <f>IF(ISERROR(L53)=TRUE,IF(MONTH(A53)=MONTH(MAX(A$51:A$75)),A53,""),"")</f>
        <v>41883</v>
      </c>
      <c r="I53" s="488">
        <f t="shared" si="12"/>
        <v>103.6864594670859</v>
      </c>
      <c r="J53" s="488">
        <f t="shared" si="10"/>
        <v>102.66477320190461</v>
      </c>
      <c r="K53" s="488">
        <f t="shared" si="10"/>
        <v>109.90680713128039</v>
      </c>
      <c r="L53" s="488" t="e">
        <f t="shared" si="13"/>
        <v>#N/A</v>
      </c>
    </row>
    <row r="54" spans="1:14" ht="15" customHeight="1" x14ac:dyDescent="0.2">
      <c r="A54" s="490" t="s">
        <v>462</v>
      </c>
      <c r="B54" s="487">
        <v>50538</v>
      </c>
      <c r="C54" s="487">
        <v>12019</v>
      </c>
      <c r="D54" s="487">
        <v>5157</v>
      </c>
      <c r="E54" s="488">
        <f t="shared" si="11"/>
        <v>101.86237755472246</v>
      </c>
      <c r="F54" s="488">
        <f t="shared" si="11"/>
        <v>100.40096900843704</v>
      </c>
      <c r="G54" s="488">
        <f t="shared" si="11"/>
        <v>104.47730956239872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51289</v>
      </c>
      <c r="C55" s="487">
        <v>11806</v>
      </c>
      <c r="D55" s="487">
        <v>5110</v>
      </c>
      <c r="E55" s="488">
        <f t="shared" si="11"/>
        <v>103.37606320796549</v>
      </c>
      <c r="F55" s="488">
        <f t="shared" si="11"/>
        <v>98.621669033497611</v>
      </c>
      <c r="G55" s="488">
        <f t="shared" si="11"/>
        <v>103.52512155591572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51919</v>
      </c>
      <c r="C56" s="487">
        <v>12181</v>
      </c>
      <c r="D56" s="487">
        <v>5441</v>
      </c>
      <c r="E56" s="488">
        <f t="shared" si="11"/>
        <v>104.64586608618535</v>
      </c>
      <c r="F56" s="488">
        <f t="shared" si="11"/>
        <v>101.75423941191212</v>
      </c>
      <c r="G56" s="488">
        <f t="shared" si="11"/>
        <v>110.23095623987034</v>
      </c>
      <c r="H56" s="489" t="str">
        <f t="shared" si="14"/>
        <v/>
      </c>
      <c r="I56" s="488" t="str">
        <f t="shared" si="12"/>
        <v/>
      </c>
      <c r="J56" s="488" t="str">
        <f t="shared" si="10"/>
        <v/>
      </c>
      <c r="K56" s="488" t="str">
        <f t="shared" si="10"/>
        <v/>
      </c>
      <c r="L56" s="488" t="e">
        <f t="shared" si="13"/>
        <v>#N/A</v>
      </c>
    </row>
    <row r="57" spans="1:14" ht="15" customHeight="1" x14ac:dyDescent="0.2">
      <c r="A57" s="490">
        <v>42248</v>
      </c>
      <c r="B57" s="487">
        <v>53069</v>
      </c>
      <c r="C57" s="487">
        <v>11872</v>
      </c>
      <c r="D57" s="487">
        <v>5648</v>
      </c>
      <c r="E57" s="488">
        <f t="shared" si="11"/>
        <v>106.96376022896763</v>
      </c>
      <c r="F57" s="488">
        <f t="shared" si="11"/>
        <v>99.173001420098572</v>
      </c>
      <c r="G57" s="488">
        <f t="shared" si="11"/>
        <v>114.42463533225285</v>
      </c>
      <c r="H57" s="489">
        <f t="shared" si="14"/>
        <v>42248</v>
      </c>
      <c r="I57" s="488">
        <f t="shared" si="12"/>
        <v>106.96376022896763</v>
      </c>
      <c r="J57" s="488">
        <f t="shared" si="10"/>
        <v>99.173001420098572</v>
      </c>
      <c r="K57" s="488">
        <f t="shared" si="10"/>
        <v>114.42463533225285</v>
      </c>
      <c r="L57" s="488" t="e">
        <f t="shared" si="13"/>
        <v>#N/A</v>
      </c>
    </row>
    <row r="58" spans="1:14" ht="15" customHeight="1" x14ac:dyDescent="0.2">
      <c r="A58" s="490" t="s">
        <v>465</v>
      </c>
      <c r="B58" s="487">
        <v>52382</v>
      </c>
      <c r="C58" s="487">
        <v>11565</v>
      </c>
      <c r="D58" s="487">
        <v>5434</v>
      </c>
      <c r="E58" s="488">
        <f t="shared" si="11"/>
        <v>105.57907042367074</v>
      </c>
      <c r="F58" s="488">
        <f t="shared" si="11"/>
        <v>96.608470470303232</v>
      </c>
      <c r="G58" s="488">
        <f t="shared" si="11"/>
        <v>110.08914100486224</v>
      </c>
      <c r="H58" s="489" t="str">
        <f t="shared" si="14"/>
        <v/>
      </c>
      <c r="I58" s="488" t="str">
        <f t="shared" si="12"/>
        <v/>
      </c>
      <c r="J58" s="488" t="str">
        <f t="shared" si="10"/>
        <v/>
      </c>
      <c r="K58" s="488" t="str">
        <f t="shared" si="10"/>
        <v/>
      </c>
      <c r="L58" s="488" t="e">
        <f t="shared" si="13"/>
        <v>#N/A</v>
      </c>
    </row>
    <row r="59" spans="1:14" ht="15" customHeight="1" x14ac:dyDescent="0.2">
      <c r="A59" s="490" t="s">
        <v>466</v>
      </c>
      <c r="B59" s="487">
        <v>52632</v>
      </c>
      <c r="C59" s="487">
        <v>11660</v>
      </c>
      <c r="D59" s="487">
        <v>5499</v>
      </c>
      <c r="E59" s="488">
        <f t="shared" si="11"/>
        <v>106.08296045471037</v>
      </c>
      <c r="F59" s="488">
        <f t="shared" si="11"/>
        <v>97.402054966168237</v>
      </c>
      <c r="G59" s="488">
        <f t="shared" si="11"/>
        <v>111.40599675850891</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53206</v>
      </c>
      <c r="C60" s="487">
        <v>11857</v>
      </c>
      <c r="D60" s="487">
        <v>5724</v>
      </c>
      <c r="E60" s="488">
        <f t="shared" si="11"/>
        <v>107.23989196597734</v>
      </c>
      <c r="F60" s="488">
        <f t="shared" si="11"/>
        <v>99.047698604961994</v>
      </c>
      <c r="G60" s="488">
        <f t="shared" si="11"/>
        <v>115.96434359805509</v>
      </c>
      <c r="H60" s="489" t="str">
        <f t="shared" si="14"/>
        <v/>
      </c>
      <c r="I60" s="488" t="str">
        <f t="shared" si="12"/>
        <v/>
      </c>
      <c r="J60" s="488" t="str">
        <f t="shared" si="10"/>
        <v/>
      </c>
      <c r="K60" s="488" t="str">
        <f t="shared" si="10"/>
        <v/>
      </c>
      <c r="L60" s="488" t="e">
        <f t="shared" si="13"/>
        <v>#N/A</v>
      </c>
    </row>
    <row r="61" spans="1:14" ht="15" customHeight="1" x14ac:dyDescent="0.2">
      <c r="A61" s="490">
        <v>42614</v>
      </c>
      <c r="B61" s="487">
        <v>54589</v>
      </c>
      <c r="C61" s="487">
        <v>11655</v>
      </c>
      <c r="D61" s="487">
        <v>6014</v>
      </c>
      <c r="E61" s="488">
        <f t="shared" si="11"/>
        <v>110.02741161768856</v>
      </c>
      <c r="F61" s="488">
        <f t="shared" si="11"/>
        <v>97.360287361122715</v>
      </c>
      <c r="G61" s="488">
        <f t="shared" si="11"/>
        <v>121.83954619124798</v>
      </c>
      <c r="H61" s="489">
        <f t="shared" si="14"/>
        <v>42614</v>
      </c>
      <c r="I61" s="488">
        <f t="shared" si="12"/>
        <v>110.02741161768856</v>
      </c>
      <c r="J61" s="488">
        <f t="shared" si="10"/>
        <v>97.360287361122715</v>
      </c>
      <c r="K61" s="488">
        <f t="shared" si="10"/>
        <v>121.83954619124798</v>
      </c>
      <c r="L61" s="488" t="e">
        <f t="shared" si="13"/>
        <v>#N/A</v>
      </c>
    </row>
    <row r="62" spans="1:14" ht="15" customHeight="1" x14ac:dyDescent="0.2">
      <c r="A62" s="490" t="s">
        <v>468</v>
      </c>
      <c r="B62" s="487">
        <v>53821</v>
      </c>
      <c r="C62" s="487">
        <v>11407</v>
      </c>
      <c r="D62" s="487">
        <v>5811</v>
      </c>
      <c r="E62" s="488">
        <f t="shared" si="11"/>
        <v>108.47946144233482</v>
      </c>
      <c r="F62" s="488">
        <f t="shared" si="11"/>
        <v>95.288614150864589</v>
      </c>
      <c r="G62" s="488">
        <f t="shared" si="11"/>
        <v>117.72690437601297</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54162</v>
      </c>
      <c r="C63" s="487">
        <v>11671</v>
      </c>
      <c r="D63" s="487">
        <v>5907</v>
      </c>
      <c r="E63" s="488">
        <f t="shared" si="11"/>
        <v>109.16676744467289</v>
      </c>
      <c r="F63" s="488">
        <f t="shared" si="11"/>
        <v>97.493943697268406</v>
      </c>
      <c r="G63" s="488">
        <f t="shared" si="11"/>
        <v>119.67179902755267</v>
      </c>
      <c r="H63" s="489" t="str">
        <f t="shared" si="14"/>
        <v/>
      </c>
      <c r="I63" s="488" t="str">
        <f t="shared" si="12"/>
        <v/>
      </c>
      <c r="J63" s="488" t="str">
        <f t="shared" si="10"/>
        <v/>
      </c>
      <c r="K63" s="488" t="str">
        <f t="shared" si="10"/>
        <v/>
      </c>
      <c r="L63" s="488" t="e">
        <f t="shared" si="13"/>
        <v>#N/A</v>
      </c>
    </row>
    <row r="64" spans="1:14" ht="15" customHeight="1" x14ac:dyDescent="0.2">
      <c r="A64" s="490" t="s">
        <v>470</v>
      </c>
      <c r="B64" s="487">
        <v>54683</v>
      </c>
      <c r="C64" s="487">
        <v>12059</v>
      </c>
      <c r="D64" s="487">
        <v>6236</v>
      </c>
      <c r="E64" s="488">
        <f t="shared" si="11"/>
        <v>110.21687426935947</v>
      </c>
      <c r="F64" s="488">
        <f t="shared" si="11"/>
        <v>100.73510984880127</v>
      </c>
      <c r="G64" s="488">
        <f t="shared" si="11"/>
        <v>126.33711507293354</v>
      </c>
      <c r="H64" s="489" t="str">
        <f t="shared" si="14"/>
        <v/>
      </c>
      <c r="I64" s="488" t="str">
        <f t="shared" si="12"/>
        <v/>
      </c>
      <c r="J64" s="488" t="str">
        <f t="shared" si="10"/>
        <v/>
      </c>
      <c r="K64" s="488" t="str">
        <f t="shared" si="10"/>
        <v/>
      </c>
      <c r="L64" s="488" t="e">
        <f t="shared" si="13"/>
        <v>#N/A</v>
      </c>
    </row>
    <row r="65" spans="1:12" ht="15" customHeight="1" x14ac:dyDescent="0.2">
      <c r="A65" s="490">
        <v>42979</v>
      </c>
      <c r="B65" s="487">
        <v>55230</v>
      </c>
      <c r="C65" s="487">
        <v>11776</v>
      </c>
      <c r="D65" s="487">
        <v>6453</v>
      </c>
      <c r="E65" s="488">
        <f t="shared" si="11"/>
        <v>111.31938565727415</v>
      </c>
      <c r="F65" s="488">
        <f t="shared" si="11"/>
        <v>98.371063403224454</v>
      </c>
      <c r="G65" s="488">
        <f t="shared" si="11"/>
        <v>130.73338735818476</v>
      </c>
      <c r="H65" s="489">
        <f t="shared" si="14"/>
        <v>42979</v>
      </c>
      <c r="I65" s="488">
        <f t="shared" si="12"/>
        <v>111.31938565727415</v>
      </c>
      <c r="J65" s="488">
        <f t="shared" si="10"/>
        <v>98.371063403224454</v>
      </c>
      <c r="K65" s="488">
        <f t="shared" si="10"/>
        <v>130.73338735818476</v>
      </c>
      <c r="L65" s="488" t="e">
        <f t="shared" si="13"/>
        <v>#N/A</v>
      </c>
    </row>
    <row r="66" spans="1:12" ht="15" customHeight="1" x14ac:dyDescent="0.2">
      <c r="A66" s="490" t="s">
        <v>471</v>
      </c>
      <c r="B66" s="487">
        <v>54737</v>
      </c>
      <c r="C66" s="487">
        <v>11474</v>
      </c>
      <c r="D66" s="487">
        <v>6340</v>
      </c>
      <c r="E66" s="488">
        <f t="shared" si="11"/>
        <v>110.32571451606401</v>
      </c>
      <c r="F66" s="488">
        <f t="shared" si="11"/>
        <v>95.848300058474649</v>
      </c>
      <c r="G66" s="488">
        <f t="shared" si="11"/>
        <v>128.44408427876823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54884</v>
      </c>
      <c r="C67" s="487">
        <v>11450</v>
      </c>
      <c r="D67" s="487">
        <v>6375</v>
      </c>
      <c r="E67" s="488">
        <f t="shared" si="11"/>
        <v>110.62200185431533</v>
      </c>
      <c r="F67" s="488">
        <f t="shared" si="11"/>
        <v>95.647815554256127</v>
      </c>
      <c r="G67" s="488">
        <f t="shared" si="11"/>
        <v>129.15316045380877</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55505</v>
      </c>
      <c r="C68" s="487">
        <v>11872</v>
      </c>
      <c r="D68" s="487">
        <v>6773</v>
      </c>
      <c r="E68" s="488">
        <f t="shared" si="11"/>
        <v>111.87366469141776</v>
      </c>
      <c r="F68" s="488">
        <f t="shared" si="11"/>
        <v>99.173001420098572</v>
      </c>
      <c r="G68" s="488">
        <f t="shared" si="11"/>
        <v>137.21636952998381</v>
      </c>
      <c r="H68" s="489" t="str">
        <f t="shared" si="14"/>
        <v/>
      </c>
      <c r="I68" s="488" t="str">
        <f t="shared" si="12"/>
        <v/>
      </c>
      <c r="J68" s="488" t="str">
        <f t="shared" si="12"/>
        <v/>
      </c>
      <c r="K68" s="488" t="str">
        <f t="shared" si="12"/>
        <v/>
      </c>
      <c r="L68" s="488" t="e">
        <f t="shared" si="13"/>
        <v>#N/A</v>
      </c>
    </row>
    <row r="69" spans="1:12" ht="15" customHeight="1" x14ac:dyDescent="0.2">
      <c r="A69" s="490">
        <v>43344</v>
      </c>
      <c r="B69" s="487">
        <v>56301</v>
      </c>
      <c r="C69" s="487">
        <v>11515</v>
      </c>
      <c r="D69" s="487">
        <v>6947</v>
      </c>
      <c r="E69" s="488">
        <f t="shared" si="11"/>
        <v>113.47805055024791</v>
      </c>
      <c r="F69" s="488">
        <f t="shared" si="11"/>
        <v>96.190794419847975</v>
      </c>
      <c r="G69" s="488">
        <f t="shared" si="11"/>
        <v>140.7414910858995</v>
      </c>
      <c r="H69" s="489">
        <f t="shared" si="14"/>
        <v>43344</v>
      </c>
      <c r="I69" s="488">
        <f t="shared" si="12"/>
        <v>113.47805055024791</v>
      </c>
      <c r="J69" s="488">
        <f t="shared" si="12"/>
        <v>96.190794419847975</v>
      </c>
      <c r="K69" s="488">
        <f t="shared" si="12"/>
        <v>140.7414910858995</v>
      </c>
      <c r="L69" s="488" t="e">
        <f t="shared" si="13"/>
        <v>#N/A</v>
      </c>
    </row>
    <row r="70" spans="1:12" ht="15" customHeight="1" x14ac:dyDescent="0.2">
      <c r="A70" s="490" t="s">
        <v>474</v>
      </c>
      <c r="B70" s="487">
        <v>55833</v>
      </c>
      <c r="C70" s="487">
        <v>11334</v>
      </c>
      <c r="D70" s="487">
        <v>6748</v>
      </c>
      <c r="E70" s="488">
        <f t="shared" si="11"/>
        <v>112.53476841214174</v>
      </c>
      <c r="F70" s="488">
        <f t="shared" si="11"/>
        <v>94.678807117199909</v>
      </c>
      <c r="G70" s="488">
        <f t="shared" si="11"/>
        <v>136.709886547812</v>
      </c>
      <c r="H70" s="489" t="str">
        <f t="shared" si="14"/>
        <v/>
      </c>
      <c r="I70" s="488" t="str">
        <f t="shared" si="12"/>
        <v/>
      </c>
      <c r="J70" s="488" t="str">
        <f t="shared" si="12"/>
        <v/>
      </c>
      <c r="K70" s="488" t="str">
        <f t="shared" si="12"/>
        <v/>
      </c>
      <c r="L70" s="488" t="e">
        <f t="shared" si="13"/>
        <v>#N/A</v>
      </c>
    </row>
    <row r="71" spans="1:12" ht="15" customHeight="1" x14ac:dyDescent="0.2">
      <c r="A71" s="490" t="s">
        <v>475</v>
      </c>
      <c r="B71" s="487">
        <v>55934</v>
      </c>
      <c r="C71" s="487">
        <v>11189</v>
      </c>
      <c r="D71" s="487">
        <v>6784</v>
      </c>
      <c r="E71" s="491">
        <f t="shared" ref="E71:G75" si="15">IF($A$51=37802,IF(COUNTBLANK(B$51:B$70)&gt;0,#N/A,IF(ISBLANK(B71)=FALSE,B71/B$51*100,#N/A)),IF(COUNTBLANK(B$51:B$75)&gt;0,#N/A,B71/B$51*100))</f>
        <v>112.73833998468174</v>
      </c>
      <c r="F71" s="491">
        <f t="shared" si="15"/>
        <v>93.46754657087962</v>
      </c>
      <c r="G71" s="491">
        <f t="shared" si="15"/>
        <v>137.43922204213939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56524</v>
      </c>
      <c r="C72" s="487">
        <v>11443</v>
      </c>
      <c r="D72" s="487">
        <v>7029</v>
      </c>
      <c r="E72" s="491">
        <f t="shared" si="15"/>
        <v>113.92752045793526</v>
      </c>
      <c r="F72" s="491">
        <f t="shared" si="15"/>
        <v>95.58934090719238</v>
      </c>
      <c r="G72" s="491">
        <f t="shared" si="15"/>
        <v>142.402755267423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57660</v>
      </c>
      <c r="C73" s="487">
        <v>11237</v>
      </c>
      <c r="D73" s="487">
        <v>7310</v>
      </c>
      <c r="E73" s="491">
        <f t="shared" si="15"/>
        <v>116.21719675897933</v>
      </c>
      <c r="F73" s="491">
        <f t="shared" si="15"/>
        <v>93.868515579316679</v>
      </c>
      <c r="G73" s="491">
        <f t="shared" si="15"/>
        <v>148.09562398703403</v>
      </c>
      <c r="H73" s="492">
        <f>IF(A$51=37802,IF(ISERROR(L73)=TRUE,IF(ISBLANK(A73)=FALSE,IF(MONTH(A73)=MONTH(MAX(A$51:A$75)),A73,""),""),""),IF(ISERROR(L73)=TRUE,IF(MONTH(A73)=MONTH(MAX(A$51:A$75)),A73,""),""))</f>
        <v>43709</v>
      </c>
      <c r="I73" s="488">
        <f t="shared" si="12"/>
        <v>116.21719675897933</v>
      </c>
      <c r="J73" s="488">
        <f t="shared" si="12"/>
        <v>93.868515579316679</v>
      </c>
      <c r="K73" s="488">
        <f t="shared" si="12"/>
        <v>148.09562398703403</v>
      </c>
      <c r="L73" s="488" t="e">
        <f t="shared" si="13"/>
        <v>#N/A</v>
      </c>
    </row>
    <row r="74" spans="1:12" ht="15" customHeight="1" x14ac:dyDescent="0.2">
      <c r="A74" s="490" t="s">
        <v>477</v>
      </c>
      <c r="B74" s="487">
        <v>56998</v>
      </c>
      <c r="C74" s="487">
        <v>11057</v>
      </c>
      <c r="D74" s="487">
        <v>7087</v>
      </c>
      <c r="E74" s="491">
        <f t="shared" si="15"/>
        <v>114.8828959567864</v>
      </c>
      <c r="F74" s="491">
        <f t="shared" si="15"/>
        <v>92.364881797677725</v>
      </c>
      <c r="G74" s="491">
        <f t="shared" si="15"/>
        <v>143.57779578606159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56681</v>
      </c>
      <c r="C75" s="493">
        <v>10731</v>
      </c>
      <c r="D75" s="493">
        <v>6753</v>
      </c>
      <c r="E75" s="491">
        <f t="shared" si="15"/>
        <v>114.24396339742815</v>
      </c>
      <c r="F75" s="491">
        <f t="shared" si="15"/>
        <v>89.641633948709369</v>
      </c>
      <c r="G75" s="491">
        <f t="shared" si="15"/>
        <v>136.81118314424637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116.21719675897933</v>
      </c>
      <c r="J77" s="488">
        <f>IF(J75&lt;&gt;"",J75,IF(J74&lt;&gt;"",J74,IF(J73&lt;&gt;"",J73,IF(J72&lt;&gt;"",J72,IF(J71&lt;&gt;"",J71,IF(J70&lt;&gt;"",J70,""))))))</f>
        <v>93.868515579316679</v>
      </c>
      <c r="K77" s="488">
        <f>IF(K75&lt;&gt;"",K75,IF(K74&lt;&gt;"",K74,IF(K73&lt;&gt;"",K73,IF(K72&lt;&gt;"",K72,IF(K71&lt;&gt;"",K71,IF(K70&lt;&gt;"",K70,""))))))</f>
        <v>148.09562398703403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+16,2%</v>
      </c>
      <c r="J79" s="488" t="str">
        <f>"GeB - ausschließlich: "&amp;IF(J77&gt;100,"+","")&amp;TEXT(J77-100,"0,0")&amp;"%"</f>
        <v>GeB - ausschließlich: -6,1%</v>
      </c>
      <c r="K79" s="488" t="str">
        <f>"GeB - im Nebenjob: "&amp;IF(K77&gt;100,"+","")&amp;TEXT(K77-100,"0,0")&amp;"%"</f>
        <v>GeB - im Nebenjob: +48,1%</v>
      </c>
    </row>
    <row r="81" spans="9:9" ht="15" customHeight="1" x14ac:dyDescent="0.2">
      <c r="I81" s="488" t="str">
        <f>IF(ISERROR(HLOOKUP(1,I$78:K$79,2,FALSE)),"",HLOOKUP(1,I$78:K$79,2,FALSE))</f>
        <v>GeB - im Nebenjob: +48,1%</v>
      </c>
    </row>
    <row r="82" spans="9:9" ht="15" customHeight="1" x14ac:dyDescent="0.2">
      <c r="I82" s="488" t="str">
        <f>IF(ISERROR(HLOOKUP(2,I$78:K$79,2,FALSE)),"",HLOOKUP(2,I$78:K$79,2,FALSE))</f>
        <v>SvB: +16,2%</v>
      </c>
    </row>
    <row r="83" spans="9:9" ht="15" customHeight="1" x14ac:dyDescent="0.2">
      <c r="I83" s="488" t="str">
        <f>IF(ISERROR(HLOOKUP(3,I$78:K$79,2,FALSE)),"",HLOOKUP(3,I$78:K$79,2,FALSE))</f>
        <v>GeB - ausschließlich: -6,1%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56681</v>
      </c>
      <c r="E12" s="114">
        <v>56998</v>
      </c>
      <c r="F12" s="114">
        <v>57660</v>
      </c>
      <c r="G12" s="114">
        <v>56524</v>
      </c>
      <c r="H12" s="114">
        <v>55934</v>
      </c>
      <c r="I12" s="115">
        <v>747</v>
      </c>
      <c r="J12" s="116">
        <v>1.335502556584546</v>
      </c>
      <c r="N12" s="117"/>
    </row>
    <row r="13" spans="1:15" s="110" customFormat="1" ht="13.5" customHeight="1" x14ac:dyDescent="0.2">
      <c r="A13" s="118" t="s">
        <v>105</v>
      </c>
      <c r="B13" s="119" t="s">
        <v>106</v>
      </c>
      <c r="C13" s="113">
        <v>50.898890280693706</v>
      </c>
      <c r="D13" s="114">
        <v>28850</v>
      </c>
      <c r="E13" s="114">
        <v>29022</v>
      </c>
      <c r="F13" s="114">
        <v>29490</v>
      </c>
      <c r="G13" s="114">
        <v>28904</v>
      </c>
      <c r="H13" s="114">
        <v>28588</v>
      </c>
      <c r="I13" s="115">
        <v>262</v>
      </c>
      <c r="J13" s="116">
        <v>0.91646844829998597</v>
      </c>
    </row>
    <row r="14" spans="1:15" s="110" customFormat="1" ht="13.5" customHeight="1" x14ac:dyDescent="0.2">
      <c r="A14" s="120"/>
      <c r="B14" s="119" t="s">
        <v>107</v>
      </c>
      <c r="C14" s="113">
        <v>49.101109719306294</v>
      </c>
      <c r="D14" s="114">
        <v>27831</v>
      </c>
      <c r="E14" s="114">
        <v>27976</v>
      </c>
      <c r="F14" s="114">
        <v>28170</v>
      </c>
      <c r="G14" s="114">
        <v>27620</v>
      </c>
      <c r="H14" s="114">
        <v>27346</v>
      </c>
      <c r="I14" s="115">
        <v>485</v>
      </c>
      <c r="J14" s="116">
        <v>1.7735683463760696</v>
      </c>
    </row>
    <row r="15" spans="1:15" s="110" customFormat="1" ht="13.5" customHeight="1" x14ac:dyDescent="0.2">
      <c r="A15" s="118" t="s">
        <v>105</v>
      </c>
      <c r="B15" s="121" t="s">
        <v>108</v>
      </c>
      <c r="C15" s="113">
        <v>10.998394523738114</v>
      </c>
      <c r="D15" s="114">
        <v>6234</v>
      </c>
      <c r="E15" s="114">
        <v>6529</v>
      </c>
      <c r="F15" s="114">
        <v>6787</v>
      </c>
      <c r="G15" s="114">
        <v>6201</v>
      </c>
      <c r="H15" s="114">
        <v>6394</v>
      </c>
      <c r="I15" s="115">
        <v>-160</v>
      </c>
      <c r="J15" s="116">
        <v>-2.5023459493274944</v>
      </c>
    </row>
    <row r="16" spans="1:15" s="110" customFormat="1" ht="13.5" customHeight="1" x14ac:dyDescent="0.2">
      <c r="A16" s="118"/>
      <c r="B16" s="121" t="s">
        <v>109</v>
      </c>
      <c r="C16" s="113">
        <v>67.190063689772586</v>
      </c>
      <c r="D16" s="114">
        <v>38084</v>
      </c>
      <c r="E16" s="114">
        <v>38168</v>
      </c>
      <c r="F16" s="114">
        <v>38617</v>
      </c>
      <c r="G16" s="114">
        <v>38382</v>
      </c>
      <c r="H16" s="114">
        <v>37966</v>
      </c>
      <c r="I16" s="115">
        <v>118</v>
      </c>
      <c r="J16" s="116">
        <v>0.31080440394036768</v>
      </c>
    </row>
    <row r="17" spans="1:10" s="110" customFormat="1" ht="13.5" customHeight="1" x14ac:dyDescent="0.2">
      <c r="A17" s="118"/>
      <c r="B17" s="121" t="s">
        <v>110</v>
      </c>
      <c r="C17" s="113">
        <v>20.354263333392144</v>
      </c>
      <c r="D17" s="114">
        <v>11537</v>
      </c>
      <c r="E17" s="114">
        <v>11446</v>
      </c>
      <c r="F17" s="114">
        <v>11408</v>
      </c>
      <c r="G17" s="114">
        <v>11127</v>
      </c>
      <c r="H17" s="114">
        <v>10841</v>
      </c>
      <c r="I17" s="115">
        <v>696</v>
      </c>
      <c r="J17" s="116">
        <v>6.420071949082188</v>
      </c>
    </row>
    <row r="18" spans="1:10" s="110" customFormat="1" ht="13.5" customHeight="1" x14ac:dyDescent="0.2">
      <c r="A18" s="120"/>
      <c r="B18" s="121" t="s">
        <v>111</v>
      </c>
      <c r="C18" s="113">
        <v>1.4572784530971579</v>
      </c>
      <c r="D18" s="114">
        <v>826</v>
      </c>
      <c r="E18" s="114">
        <v>855</v>
      </c>
      <c r="F18" s="114">
        <v>848</v>
      </c>
      <c r="G18" s="114">
        <v>814</v>
      </c>
      <c r="H18" s="114">
        <v>733</v>
      </c>
      <c r="I18" s="115">
        <v>93</v>
      </c>
      <c r="J18" s="116">
        <v>12.687585266030014</v>
      </c>
    </row>
    <row r="19" spans="1:10" s="110" customFormat="1" ht="13.5" customHeight="1" x14ac:dyDescent="0.2">
      <c r="A19" s="120"/>
      <c r="B19" s="121" t="s">
        <v>112</v>
      </c>
      <c r="C19" s="113">
        <v>0.34579488717559675</v>
      </c>
      <c r="D19" s="114">
        <v>196</v>
      </c>
      <c r="E19" s="114">
        <v>214</v>
      </c>
      <c r="F19" s="114">
        <v>212</v>
      </c>
      <c r="G19" s="114">
        <v>183</v>
      </c>
      <c r="H19" s="114">
        <v>153</v>
      </c>
      <c r="I19" s="115">
        <v>43</v>
      </c>
      <c r="J19" s="116">
        <v>28.104575163398692</v>
      </c>
    </row>
    <row r="20" spans="1:10" s="110" customFormat="1" ht="13.5" customHeight="1" x14ac:dyDescent="0.2">
      <c r="A20" s="118" t="s">
        <v>113</v>
      </c>
      <c r="B20" s="122" t="s">
        <v>114</v>
      </c>
      <c r="C20" s="113">
        <v>65.542245196803165</v>
      </c>
      <c r="D20" s="114">
        <v>37150</v>
      </c>
      <c r="E20" s="114">
        <v>37559</v>
      </c>
      <c r="F20" s="114">
        <v>38214</v>
      </c>
      <c r="G20" s="114">
        <v>37254</v>
      </c>
      <c r="H20" s="114">
        <v>37086</v>
      </c>
      <c r="I20" s="115">
        <v>64</v>
      </c>
      <c r="J20" s="116">
        <v>0.17257186000107858</v>
      </c>
    </row>
    <row r="21" spans="1:10" s="110" customFormat="1" ht="13.5" customHeight="1" x14ac:dyDescent="0.2">
      <c r="A21" s="120"/>
      <c r="B21" s="122" t="s">
        <v>115</v>
      </c>
      <c r="C21" s="113">
        <v>34.457754803196842</v>
      </c>
      <c r="D21" s="114">
        <v>19531</v>
      </c>
      <c r="E21" s="114">
        <v>19439</v>
      </c>
      <c r="F21" s="114">
        <v>19446</v>
      </c>
      <c r="G21" s="114">
        <v>19270</v>
      </c>
      <c r="H21" s="114">
        <v>18848</v>
      </c>
      <c r="I21" s="115">
        <v>683</v>
      </c>
      <c r="J21" s="116">
        <v>3.6237266553480474</v>
      </c>
    </row>
    <row r="22" spans="1:10" s="110" customFormat="1" ht="13.5" customHeight="1" x14ac:dyDescent="0.2">
      <c r="A22" s="118" t="s">
        <v>113</v>
      </c>
      <c r="B22" s="122" t="s">
        <v>116</v>
      </c>
      <c r="C22" s="113">
        <v>94.049152273248538</v>
      </c>
      <c r="D22" s="114">
        <v>53308</v>
      </c>
      <c r="E22" s="114">
        <v>53769</v>
      </c>
      <c r="F22" s="114">
        <v>54342</v>
      </c>
      <c r="G22" s="114">
        <v>53469</v>
      </c>
      <c r="H22" s="114">
        <v>53117</v>
      </c>
      <c r="I22" s="115">
        <v>191</v>
      </c>
      <c r="J22" s="116">
        <v>0.35958356081857035</v>
      </c>
    </row>
    <row r="23" spans="1:10" s="110" customFormat="1" ht="13.5" customHeight="1" x14ac:dyDescent="0.2">
      <c r="A23" s="123"/>
      <c r="B23" s="124" t="s">
        <v>117</v>
      </c>
      <c r="C23" s="125">
        <v>5.9120340149256361</v>
      </c>
      <c r="D23" s="114">
        <v>3351</v>
      </c>
      <c r="E23" s="114">
        <v>3207</v>
      </c>
      <c r="F23" s="114">
        <v>3295</v>
      </c>
      <c r="G23" s="114">
        <v>3029</v>
      </c>
      <c r="H23" s="114">
        <v>2791</v>
      </c>
      <c r="I23" s="115">
        <v>560</v>
      </c>
      <c r="J23" s="116">
        <v>20.064493013256897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17484</v>
      </c>
      <c r="E26" s="114">
        <v>18144</v>
      </c>
      <c r="F26" s="114">
        <v>18547</v>
      </c>
      <c r="G26" s="114">
        <v>18472</v>
      </c>
      <c r="H26" s="140">
        <v>17973</v>
      </c>
      <c r="I26" s="115">
        <v>-489</v>
      </c>
      <c r="J26" s="116">
        <v>-2.7207477883491906</v>
      </c>
    </row>
    <row r="27" spans="1:10" s="110" customFormat="1" ht="13.5" customHeight="1" x14ac:dyDescent="0.2">
      <c r="A27" s="118" t="s">
        <v>105</v>
      </c>
      <c r="B27" s="119" t="s">
        <v>106</v>
      </c>
      <c r="C27" s="113">
        <v>41.455044612216881</v>
      </c>
      <c r="D27" s="115">
        <v>7248</v>
      </c>
      <c r="E27" s="114">
        <v>7547</v>
      </c>
      <c r="F27" s="114">
        <v>7663</v>
      </c>
      <c r="G27" s="114">
        <v>7650</v>
      </c>
      <c r="H27" s="140">
        <v>7405</v>
      </c>
      <c r="I27" s="115">
        <v>-157</v>
      </c>
      <c r="J27" s="116">
        <v>-2.1201890614449694</v>
      </c>
    </row>
    <row r="28" spans="1:10" s="110" customFormat="1" ht="13.5" customHeight="1" x14ac:dyDescent="0.2">
      <c r="A28" s="120"/>
      <c r="B28" s="119" t="s">
        <v>107</v>
      </c>
      <c r="C28" s="113">
        <v>58.544955387783119</v>
      </c>
      <c r="D28" s="115">
        <v>10236</v>
      </c>
      <c r="E28" s="114">
        <v>10597</v>
      </c>
      <c r="F28" s="114">
        <v>10884</v>
      </c>
      <c r="G28" s="114">
        <v>10822</v>
      </c>
      <c r="H28" s="140">
        <v>10568</v>
      </c>
      <c r="I28" s="115">
        <v>-332</v>
      </c>
      <c r="J28" s="116">
        <v>-3.1415594246782739</v>
      </c>
    </row>
    <row r="29" spans="1:10" s="110" customFormat="1" ht="13.5" customHeight="1" x14ac:dyDescent="0.2">
      <c r="A29" s="118" t="s">
        <v>105</v>
      </c>
      <c r="B29" s="121" t="s">
        <v>108</v>
      </c>
      <c r="C29" s="113">
        <v>18.657057881491649</v>
      </c>
      <c r="D29" s="115">
        <v>3262</v>
      </c>
      <c r="E29" s="114">
        <v>3376</v>
      </c>
      <c r="F29" s="114">
        <v>3537</v>
      </c>
      <c r="G29" s="114">
        <v>3534</v>
      </c>
      <c r="H29" s="140">
        <v>3323</v>
      </c>
      <c r="I29" s="115">
        <v>-61</v>
      </c>
      <c r="J29" s="116">
        <v>-1.8356906409870599</v>
      </c>
    </row>
    <row r="30" spans="1:10" s="110" customFormat="1" ht="13.5" customHeight="1" x14ac:dyDescent="0.2">
      <c r="A30" s="118"/>
      <c r="B30" s="121" t="s">
        <v>109</v>
      </c>
      <c r="C30" s="113">
        <v>46.545412948981927</v>
      </c>
      <c r="D30" s="115">
        <v>8138</v>
      </c>
      <c r="E30" s="114">
        <v>8581</v>
      </c>
      <c r="F30" s="114">
        <v>8750</v>
      </c>
      <c r="G30" s="114">
        <v>8758</v>
      </c>
      <c r="H30" s="140">
        <v>8609</v>
      </c>
      <c r="I30" s="115">
        <v>-471</v>
      </c>
      <c r="J30" s="116">
        <v>-5.4710187013590428</v>
      </c>
    </row>
    <row r="31" spans="1:10" s="110" customFormat="1" ht="13.5" customHeight="1" x14ac:dyDescent="0.2">
      <c r="A31" s="118"/>
      <c r="B31" s="121" t="s">
        <v>110</v>
      </c>
      <c r="C31" s="113">
        <v>19.12605811027225</v>
      </c>
      <c r="D31" s="115">
        <v>3344</v>
      </c>
      <c r="E31" s="114">
        <v>3394</v>
      </c>
      <c r="F31" s="114">
        <v>3425</v>
      </c>
      <c r="G31" s="114">
        <v>3391</v>
      </c>
      <c r="H31" s="140">
        <v>3315</v>
      </c>
      <c r="I31" s="115">
        <v>29</v>
      </c>
      <c r="J31" s="116">
        <v>0.87481146304675717</v>
      </c>
    </row>
    <row r="32" spans="1:10" s="110" customFormat="1" ht="13.5" customHeight="1" x14ac:dyDescent="0.2">
      <c r="A32" s="120"/>
      <c r="B32" s="121" t="s">
        <v>111</v>
      </c>
      <c r="C32" s="113">
        <v>15.671471059254175</v>
      </c>
      <c r="D32" s="115">
        <v>2740</v>
      </c>
      <c r="E32" s="114">
        <v>2793</v>
      </c>
      <c r="F32" s="114">
        <v>2835</v>
      </c>
      <c r="G32" s="114">
        <v>2789</v>
      </c>
      <c r="H32" s="140">
        <v>2726</v>
      </c>
      <c r="I32" s="115">
        <v>14</v>
      </c>
      <c r="J32" s="116">
        <v>0.51357300073367573</v>
      </c>
    </row>
    <row r="33" spans="1:10" s="110" customFormat="1" ht="13.5" customHeight="1" x14ac:dyDescent="0.2">
      <c r="A33" s="120"/>
      <c r="B33" s="121" t="s">
        <v>112</v>
      </c>
      <c r="C33" s="113">
        <v>1.5156714710592543</v>
      </c>
      <c r="D33" s="115">
        <v>265</v>
      </c>
      <c r="E33" s="114">
        <v>241</v>
      </c>
      <c r="F33" s="114">
        <v>280</v>
      </c>
      <c r="G33" s="114">
        <v>244</v>
      </c>
      <c r="H33" s="140">
        <v>246</v>
      </c>
      <c r="I33" s="115">
        <v>19</v>
      </c>
      <c r="J33" s="116">
        <v>7.7235772357723578</v>
      </c>
    </row>
    <row r="34" spans="1:10" s="110" customFormat="1" ht="13.5" customHeight="1" x14ac:dyDescent="0.2">
      <c r="A34" s="118" t="s">
        <v>113</v>
      </c>
      <c r="B34" s="122" t="s">
        <v>116</v>
      </c>
      <c r="C34" s="113">
        <v>95.086936627773966</v>
      </c>
      <c r="D34" s="115">
        <v>16625</v>
      </c>
      <c r="E34" s="114">
        <v>17264</v>
      </c>
      <c r="F34" s="114">
        <v>17652</v>
      </c>
      <c r="G34" s="114">
        <v>17580</v>
      </c>
      <c r="H34" s="140">
        <v>17069</v>
      </c>
      <c r="I34" s="115">
        <v>-444</v>
      </c>
      <c r="J34" s="116">
        <v>-2.6012068662487549</v>
      </c>
    </row>
    <row r="35" spans="1:10" s="110" customFormat="1" ht="13.5" customHeight="1" x14ac:dyDescent="0.2">
      <c r="A35" s="118"/>
      <c r="B35" s="119" t="s">
        <v>117</v>
      </c>
      <c r="C35" s="113">
        <v>4.8101121024937088</v>
      </c>
      <c r="D35" s="115">
        <v>841</v>
      </c>
      <c r="E35" s="114">
        <v>859</v>
      </c>
      <c r="F35" s="114">
        <v>874</v>
      </c>
      <c r="G35" s="114">
        <v>870</v>
      </c>
      <c r="H35" s="140">
        <v>882</v>
      </c>
      <c r="I35" s="115">
        <v>-41</v>
      </c>
      <c r="J35" s="116">
        <v>-4.6485260770975056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10731</v>
      </c>
      <c r="E37" s="114">
        <v>11057</v>
      </c>
      <c r="F37" s="114">
        <v>11237</v>
      </c>
      <c r="G37" s="114">
        <v>11443</v>
      </c>
      <c r="H37" s="140">
        <v>11189</v>
      </c>
      <c r="I37" s="115">
        <v>-458</v>
      </c>
      <c r="J37" s="116">
        <v>-4.0933059254625075</v>
      </c>
    </row>
    <row r="38" spans="1:10" s="110" customFormat="1" ht="13.5" customHeight="1" x14ac:dyDescent="0.2">
      <c r="A38" s="118" t="s">
        <v>105</v>
      </c>
      <c r="B38" s="119" t="s">
        <v>106</v>
      </c>
      <c r="C38" s="113">
        <v>41.561830211536666</v>
      </c>
      <c r="D38" s="115">
        <v>4460</v>
      </c>
      <c r="E38" s="114">
        <v>4626</v>
      </c>
      <c r="F38" s="114">
        <v>4658</v>
      </c>
      <c r="G38" s="114">
        <v>4798</v>
      </c>
      <c r="H38" s="140">
        <v>4673</v>
      </c>
      <c r="I38" s="115">
        <v>-213</v>
      </c>
      <c r="J38" s="116">
        <v>-4.5580997218061201</v>
      </c>
    </row>
    <row r="39" spans="1:10" s="110" customFormat="1" ht="13.5" customHeight="1" x14ac:dyDescent="0.2">
      <c r="A39" s="120"/>
      <c r="B39" s="119" t="s">
        <v>107</v>
      </c>
      <c r="C39" s="113">
        <v>58.438169788463334</v>
      </c>
      <c r="D39" s="115">
        <v>6271</v>
      </c>
      <c r="E39" s="114">
        <v>6431</v>
      </c>
      <c r="F39" s="114">
        <v>6579</v>
      </c>
      <c r="G39" s="114">
        <v>6645</v>
      </c>
      <c r="H39" s="140">
        <v>6516</v>
      </c>
      <c r="I39" s="115">
        <v>-245</v>
      </c>
      <c r="J39" s="116">
        <v>-3.759975445058318</v>
      </c>
    </row>
    <row r="40" spans="1:10" s="110" customFormat="1" ht="13.5" customHeight="1" x14ac:dyDescent="0.2">
      <c r="A40" s="118" t="s">
        <v>105</v>
      </c>
      <c r="B40" s="121" t="s">
        <v>108</v>
      </c>
      <c r="C40" s="113">
        <v>23.110614108657163</v>
      </c>
      <c r="D40" s="115">
        <v>2480</v>
      </c>
      <c r="E40" s="114">
        <v>2509</v>
      </c>
      <c r="F40" s="114">
        <v>2576</v>
      </c>
      <c r="G40" s="114">
        <v>2714</v>
      </c>
      <c r="H40" s="140">
        <v>2499</v>
      </c>
      <c r="I40" s="115">
        <v>-19</v>
      </c>
      <c r="J40" s="116">
        <v>-0.76030412164865946</v>
      </c>
    </row>
    <row r="41" spans="1:10" s="110" customFormat="1" ht="13.5" customHeight="1" x14ac:dyDescent="0.2">
      <c r="A41" s="118"/>
      <c r="B41" s="121" t="s">
        <v>109</v>
      </c>
      <c r="C41" s="113">
        <v>31.860963563507596</v>
      </c>
      <c r="D41" s="115">
        <v>3419</v>
      </c>
      <c r="E41" s="114">
        <v>3668</v>
      </c>
      <c r="F41" s="114">
        <v>3717</v>
      </c>
      <c r="G41" s="114">
        <v>3790</v>
      </c>
      <c r="H41" s="140">
        <v>3818</v>
      </c>
      <c r="I41" s="115">
        <v>-399</v>
      </c>
      <c r="J41" s="116">
        <v>-10.450497642744892</v>
      </c>
    </row>
    <row r="42" spans="1:10" s="110" customFormat="1" ht="13.5" customHeight="1" x14ac:dyDescent="0.2">
      <c r="A42" s="118"/>
      <c r="B42" s="121" t="s">
        <v>110</v>
      </c>
      <c r="C42" s="113">
        <v>20.193830957040351</v>
      </c>
      <c r="D42" s="115">
        <v>2167</v>
      </c>
      <c r="E42" s="114">
        <v>2174</v>
      </c>
      <c r="F42" s="114">
        <v>2193</v>
      </c>
      <c r="G42" s="114">
        <v>2228</v>
      </c>
      <c r="H42" s="140">
        <v>2215</v>
      </c>
      <c r="I42" s="115">
        <v>-48</v>
      </c>
      <c r="J42" s="116">
        <v>-2.1670428893905194</v>
      </c>
    </row>
    <row r="43" spans="1:10" s="110" customFormat="1" ht="13.5" customHeight="1" x14ac:dyDescent="0.2">
      <c r="A43" s="120"/>
      <c r="B43" s="121" t="s">
        <v>111</v>
      </c>
      <c r="C43" s="113">
        <v>24.834591370794893</v>
      </c>
      <c r="D43" s="115">
        <v>2665</v>
      </c>
      <c r="E43" s="114">
        <v>2706</v>
      </c>
      <c r="F43" s="114">
        <v>2751</v>
      </c>
      <c r="G43" s="114">
        <v>2711</v>
      </c>
      <c r="H43" s="140">
        <v>2657</v>
      </c>
      <c r="I43" s="115">
        <v>8</v>
      </c>
      <c r="J43" s="116">
        <v>0.30109145652992098</v>
      </c>
    </row>
    <row r="44" spans="1:10" s="110" customFormat="1" ht="13.5" customHeight="1" x14ac:dyDescent="0.2">
      <c r="A44" s="120"/>
      <c r="B44" s="121" t="s">
        <v>112</v>
      </c>
      <c r="C44" s="113">
        <v>2.3110614108657161</v>
      </c>
      <c r="D44" s="115">
        <v>248</v>
      </c>
      <c r="E44" s="114">
        <v>219</v>
      </c>
      <c r="F44" s="114">
        <v>257</v>
      </c>
      <c r="G44" s="114">
        <v>224</v>
      </c>
      <c r="H44" s="140">
        <v>232</v>
      </c>
      <c r="I44" s="115">
        <v>16</v>
      </c>
      <c r="J44" s="116">
        <v>6.8965517241379306</v>
      </c>
    </row>
    <row r="45" spans="1:10" s="110" customFormat="1" ht="13.5" customHeight="1" x14ac:dyDescent="0.2">
      <c r="A45" s="118" t="s">
        <v>113</v>
      </c>
      <c r="B45" s="122" t="s">
        <v>116</v>
      </c>
      <c r="C45" s="113">
        <v>94.296896840928156</v>
      </c>
      <c r="D45" s="115">
        <v>10119</v>
      </c>
      <c r="E45" s="114">
        <v>10435</v>
      </c>
      <c r="F45" s="114">
        <v>10607</v>
      </c>
      <c r="G45" s="114">
        <v>10809</v>
      </c>
      <c r="H45" s="140">
        <v>10499</v>
      </c>
      <c r="I45" s="115">
        <v>-380</v>
      </c>
      <c r="J45" s="116">
        <v>-3.6193923230783884</v>
      </c>
    </row>
    <row r="46" spans="1:10" s="110" customFormat="1" ht="13.5" customHeight="1" x14ac:dyDescent="0.2">
      <c r="A46" s="118"/>
      <c r="B46" s="119" t="s">
        <v>117</v>
      </c>
      <c r="C46" s="113">
        <v>5.5353648308638528</v>
      </c>
      <c r="D46" s="115">
        <v>594</v>
      </c>
      <c r="E46" s="114">
        <v>601</v>
      </c>
      <c r="F46" s="114">
        <v>609</v>
      </c>
      <c r="G46" s="114">
        <v>612</v>
      </c>
      <c r="H46" s="140">
        <v>668</v>
      </c>
      <c r="I46" s="115">
        <v>-74</v>
      </c>
      <c r="J46" s="116">
        <v>-11.077844311377245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6753</v>
      </c>
      <c r="E48" s="114">
        <v>7087</v>
      </c>
      <c r="F48" s="114">
        <v>7310</v>
      </c>
      <c r="G48" s="114">
        <v>7029</v>
      </c>
      <c r="H48" s="140">
        <v>6784</v>
      </c>
      <c r="I48" s="115">
        <v>-31</v>
      </c>
      <c r="J48" s="116">
        <v>-0.4569575471698113</v>
      </c>
    </row>
    <row r="49" spans="1:12" s="110" customFormat="1" ht="13.5" customHeight="1" x14ac:dyDescent="0.2">
      <c r="A49" s="118" t="s">
        <v>105</v>
      </c>
      <c r="B49" s="119" t="s">
        <v>106</v>
      </c>
      <c r="C49" s="113">
        <v>41.285354657189394</v>
      </c>
      <c r="D49" s="115">
        <v>2788</v>
      </c>
      <c r="E49" s="114">
        <v>2921</v>
      </c>
      <c r="F49" s="114">
        <v>3005</v>
      </c>
      <c r="G49" s="114">
        <v>2852</v>
      </c>
      <c r="H49" s="140">
        <v>2732</v>
      </c>
      <c r="I49" s="115">
        <v>56</v>
      </c>
      <c r="J49" s="116">
        <v>2.0497803806734991</v>
      </c>
    </row>
    <row r="50" spans="1:12" s="110" customFormat="1" ht="13.5" customHeight="1" x14ac:dyDescent="0.2">
      <c r="A50" s="120"/>
      <c r="B50" s="119" t="s">
        <v>107</v>
      </c>
      <c r="C50" s="113">
        <v>58.714645342810606</v>
      </c>
      <c r="D50" s="115">
        <v>3965</v>
      </c>
      <c r="E50" s="114">
        <v>4166</v>
      </c>
      <c r="F50" s="114">
        <v>4305</v>
      </c>
      <c r="G50" s="114">
        <v>4177</v>
      </c>
      <c r="H50" s="140">
        <v>4052</v>
      </c>
      <c r="I50" s="115">
        <v>-87</v>
      </c>
      <c r="J50" s="116">
        <v>-2.1470878578479762</v>
      </c>
    </row>
    <row r="51" spans="1:12" s="110" customFormat="1" ht="13.5" customHeight="1" x14ac:dyDescent="0.2">
      <c r="A51" s="118" t="s">
        <v>105</v>
      </c>
      <c r="B51" s="121" t="s">
        <v>108</v>
      </c>
      <c r="C51" s="113">
        <v>11.580038501406783</v>
      </c>
      <c r="D51" s="115">
        <v>782</v>
      </c>
      <c r="E51" s="114">
        <v>867</v>
      </c>
      <c r="F51" s="114">
        <v>961</v>
      </c>
      <c r="G51" s="114">
        <v>820</v>
      </c>
      <c r="H51" s="140">
        <v>824</v>
      </c>
      <c r="I51" s="115">
        <v>-42</v>
      </c>
      <c r="J51" s="116">
        <v>-5.0970873786407767</v>
      </c>
    </row>
    <row r="52" spans="1:12" s="110" customFormat="1" ht="13.5" customHeight="1" x14ac:dyDescent="0.2">
      <c r="A52" s="118"/>
      <c r="B52" s="121" t="s">
        <v>109</v>
      </c>
      <c r="C52" s="113">
        <v>69.880053309640161</v>
      </c>
      <c r="D52" s="115">
        <v>4719</v>
      </c>
      <c r="E52" s="114">
        <v>4913</v>
      </c>
      <c r="F52" s="114">
        <v>5033</v>
      </c>
      <c r="G52" s="114">
        <v>4968</v>
      </c>
      <c r="H52" s="140">
        <v>4791</v>
      </c>
      <c r="I52" s="115">
        <v>-72</v>
      </c>
      <c r="J52" s="116">
        <v>-1.5028177833437695</v>
      </c>
    </row>
    <row r="53" spans="1:12" s="110" customFormat="1" ht="13.5" customHeight="1" x14ac:dyDescent="0.2">
      <c r="A53" s="118"/>
      <c r="B53" s="121" t="s">
        <v>110</v>
      </c>
      <c r="C53" s="113">
        <v>17.429290685621204</v>
      </c>
      <c r="D53" s="115">
        <v>1177</v>
      </c>
      <c r="E53" s="114">
        <v>1220</v>
      </c>
      <c r="F53" s="114">
        <v>1232</v>
      </c>
      <c r="G53" s="114">
        <v>1163</v>
      </c>
      <c r="H53" s="140">
        <v>1100</v>
      </c>
      <c r="I53" s="115">
        <v>77</v>
      </c>
      <c r="J53" s="116">
        <v>7</v>
      </c>
    </row>
    <row r="54" spans="1:12" s="110" customFormat="1" ht="13.5" customHeight="1" x14ac:dyDescent="0.2">
      <c r="A54" s="120"/>
      <c r="B54" s="121" t="s">
        <v>111</v>
      </c>
      <c r="C54" s="113">
        <v>1.1106175033318526</v>
      </c>
      <c r="D54" s="115">
        <v>75</v>
      </c>
      <c r="E54" s="114">
        <v>87</v>
      </c>
      <c r="F54" s="114">
        <v>84</v>
      </c>
      <c r="G54" s="114">
        <v>78</v>
      </c>
      <c r="H54" s="140">
        <v>69</v>
      </c>
      <c r="I54" s="115">
        <v>6</v>
      </c>
      <c r="J54" s="116">
        <v>8.695652173913043</v>
      </c>
    </row>
    <row r="55" spans="1:12" s="110" customFormat="1" ht="13.5" customHeight="1" x14ac:dyDescent="0.2">
      <c r="A55" s="120"/>
      <c r="B55" s="121" t="s">
        <v>112</v>
      </c>
      <c r="C55" s="113">
        <v>0.25173996742188659</v>
      </c>
      <c r="D55" s="115">
        <v>17</v>
      </c>
      <c r="E55" s="114">
        <v>22</v>
      </c>
      <c r="F55" s="114">
        <v>23</v>
      </c>
      <c r="G55" s="114">
        <v>20</v>
      </c>
      <c r="H55" s="140">
        <v>14</v>
      </c>
      <c r="I55" s="115">
        <v>3</v>
      </c>
      <c r="J55" s="116">
        <v>21.428571428571427</v>
      </c>
    </row>
    <row r="56" spans="1:12" s="110" customFormat="1" ht="13.5" customHeight="1" x14ac:dyDescent="0.2">
      <c r="A56" s="118" t="s">
        <v>113</v>
      </c>
      <c r="B56" s="122" t="s">
        <v>116</v>
      </c>
      <c r="C56" s="113">
        <v>96.34236635569377</v>
      </c>
      <c r="D56" s="115">
        <v>6506</v>
      </c>
      <c r="E56" s="114">
        <v>6829</v>
      </c>
      <c r="F56" s="114">
        <v>7045</v>
      </c>
      <c r="G56" s="114">
        <v>6771</v>
      </c>
      <c r="H56" s="140">
        <v>6570</v>
      </c>
      <c r="I56" s="115">
        <v>-64</v>
      </c>
      <c r="J56" s="116">
        <v>-0.97412480974124804</v>
      </c>
    </row>
    <row r="57" spans="1:12" s="110" customFormat="1" ht="13.5" customHeight="1" x14ac:dyDescent="0.2">
      <c r="A57" s="142"/>
      <c r="B57" s="124" t="s">
        <v>117</v>
      </c>
      <c r="C57" s="125">
        <v>3.6576336443062343</v>
      </c>
      <c r="D57" s="143">
        <v>247</v>
      </c>
      <c r="E57" s="144">
        <v>258</v>
      </c>
      <c r="F57" s="144">
        <v>265</v>
      </c>
      <c r="G57" s="144">
        <v>258</v>
      </c>
      <c r="H57" s="145">
        <v>214</v>
      </c>
      <c r="I57" s="143">
        <v>33</v>
      </c>
      <c r="J57" s="146">
        <v>15.420560747663551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56681</v>
      </c>
      <c r="E12" s="236">
        <v>56998</v>
      </c>
      <c r="F12" s="114">
        <v>57660</v>
      </c>
      <c r="G12" s="114">
        <v>56524</v>
      </c>
      <c r="H12" s="140">
        <v>55934</v>
      </c>
      <c r="I12" s="115">
        <v>747</v>
      </c>
      <c r="J12" s="116">
        <v>1.335502556584546</v>
      </c>
    </row>
    <row r="13" spans="1:15" s="110" customFormat="1" ht="12" customHeight="1" x14ac:dyDescent="0.2">
      <c r="A13" s="118" t="s">
        <v>105</v>
      </c>
      <c r="B13" s="119" t="s">
        <v>106</v>
      </c>
      <c r="C13" s="113">
        <v>50.898890280693706</v>
      </c>
      <c r="D13" s="115">
        <v>28850</v>
      </c>
      <c r="E13" s="114">
        <v>29022</v>
      </c>
      <c r="F13" s="114">
        <v>29490</v>
      </c>
      <c r="G13" s="114">
        <v>28904</v>
      </c>
      <c r="H13" s="140">
        <v>28588</v>
      </c>
      <c r="I13" s="115">
        <v>262</v>
      </c>
      <c r="J13" s="116">
        <v>0.91646844829998597</v>
      </c>
    </row>
    <row r="14" spans="1:15" s="110" customFormat="1" ht="12" customHeight="1" x14ac:dyDescent="0.2">
      <c r="A14" s="118"/>
      <c r="B14" s="119" t="s">
        <v>107</v>
      </c>
      <c r="C14" s="113">
        <v>49.101109719306294</v>
      </c>
      <c r="D14" s="115">
        <v>27831</v>
      </c>
      <c r="E14" s="114">
        <v>27976</v>
      </c>
      <c r="F14" s="114">
        <v>28170</v>
      </c>
      <c r="G14" s="114">
        <v>27620</v>
      </c>
      <c r="H14" s="140">
        <v>27346</v>
      </c>
      <c r="I14" s="115">
        <v>485</v>
      </c>
      <c r="J14" s="116">
        <v>1.7735683463760696</v>
      </c>
    </row>
    <row r="15" spans="1:15" s="110" customFormat="1" ht="12" customHeight="1" x14ac:dyDescent="0.2">
      <c r="A15" s="118" t="s">
        <v>105</v>
      </c>
      <c r="B15" s="121" t="s">
        <v>108</v>
      </c>
      <c r="C15" s="113">
        <v>10.998394523738114</v>
      </c>
      <c r="D15" s="115">
        <v>6234</v>
      </c>
      <c r="E15" s="114">
        <v>6529</v>
      </c>
      <c r="F15" s="114">
        <v>6787</v>
      </c>
      <c r="G15" s="114">
        <v>6201</v>
      </c>
      <c r="H15" s="140">
        <v>6394</v>
      </c>
      <c r="I15" s="115">
        <v>-160</v>
      </c>
      <c r="J15" s="116">
        <v>-2.5023459493274944</v>
      </c>
    </row>
    <row r="16" spans="1:15" s="110" customFormat="1" ht="12" customHeight="1" x14ac:dyDescent="0.2">
      <c r="A16" s="118"/>
      <c r="B16" s="121" t="s">
        <v>109</v>
      </c>
      <c r="C16" s="113">
        <v>67.190063689772586</v>
      </c>
      <c r="D16" s="115">
        <v>38084</v>
      </c>
      <c r="E16" s="114">
        <v>38168</v>
      </c>
      <c r="F16" s="114">
        <v>38617</v>
      </c>
      <c r="G16" s="114">
        <v>38382</v>
      </c>
      <c r="H16" s="140">
        <v>37966</v>
      </c>
      <c r="I16" s="115">
        <v>118</v>
      </c>
      <c r="J16" s="116">
        <v>0.31080440394036768</v>
      </c>
    </row>
    <row r="17" spans="1:10" s="110" customFormat="1" ht="12" customHeight="1" x14ac:dyDescent="0.2">
      <c r="A17" s="118"/>
      <c r="B17" s="121" t="s">
        <v>110</v>
      </c>
      <c r="C17" s="113">
        <v>20.354263333392144</v>
      </c>
      <c r="D17" s="115">
        <v>11537</v>
      </c>
      <c r="E17" s="114">
        <v>11446</v>
      </c>
      <c r="F17" s="114">
        <v>11408</v>
      </c>
      <c r="G17" s="114">
        <v>11127</v>
      </c>
      <c r="H17" s="140">
        <v>10841</v>
      </c>
      <c r="I17" s="115">
        <v>696</v>
      </c>
      <c r="J17" s="116">
        <v>6.420071949082188</v>
      </c>
    </row>
    <row r="18" spans="1:10" s="110" customFormat="1" ht="12" customHeight="1" x14ac:dyDescent="0.2">
      <c r="A18" s="120"/>
      <c r="B18" s="121" t="s">
        <v>111</v>
      </c>
      <c r="C18" s="113">
        <v>1.4572784530971579</v>
      </c>
      <c r="D18" s="115">
        <v>826</v>
      </c>
      <c r="E18" s="114">
        <v>855</v>
      </c>
      <c r="F18" s="114">
        <v>848</v>
      </c>
      <c r="G18" s="114">
        <v>814</v>
      </c>
      <c r="H18" s="140">
        <v>733</v>
      </c>
      <c r="I18" s="115">
        <v>93</v>
      </c>
      <c r="J18" s="116">
        <v>12.687585266030014</v>
      </c>
    </row>
    <row r="19" spans="1:10" s="110" customFormat="1" ht="12" customHeight="1" x14ac:dyDescent="0.2">
      <c r="A19" s="120"/>
      <c r="B19" s="121" t="s">
        <v>112</v>
      </c>
      <c r="C19" s="113">
        <v>0.34579488717559675</v>
      </c>
      <c r="D19" s="115">
        <v>196</v>
      </c>
      <c r="E19" s="114">
        <v>214</v>
      </c>
      <c r="F19" s="114">
        <v>212</v>
      </c>
      <c r="G19" s="114">
        <v>183</v>
      </c>
      <c r="H19" s="140">
        <v>153</v>
      </c>
      <c r="I19" s="115">
        <v>43</v>
      </c>
      <c r="J19" s="116">
        <v>28.104575163398692</v>
      </c>
    </row>
    <row r="20" spans="1:10" s="110" customFormat="1" ht="12" customHeight="1" x14ac:dyDescent="0.2">
      <c r="A20" s="118" t="s">
        <v>113</v>
      </c>
      <c r="B20" s="119" t="s">
        <v>181</v>
      </c>
      <c r="C20" s="113">
        <v>65.542245196803165</v>
      </c>
      <c r="D20" s="115">
        <v>37150</v>
      </c>
      <c r="E20" s="114">
        <v>37559</v>
      </c>
      <c r="F20" s="114">
        <v>38214</v>
      </c>
      <c r="G20" s="114">
        <v>37254</v>
      </c>
      <c r="H20" s="140">
        <v>37086</v>
      </c>
      <c r="I20" s="115">
        <v>64</v>
      </c>
      <c r="J20" s="116">
        <v>0.17257186000107858</v>
      </c>
    </row>
    <row r="21" spans="1:10" s="110" customFormat="1" ht="12" customHeight="1" x14ac:dyDescent="0.2">
      <c r="A21" s="118"/>
      <c r="B21" s="119" t="s">
        <v>182</v>
      </c>
      <c r="C21" s="113">
        <v>34.457754803196842</v>
      </c>
      <c r="D21" s="115">
        <v>19531</v>
      </c>
      <c r="E21" s="114">
        <v>19439</v>
      </c>
      <c r="F21" s="114">
        <v>19446</v>
      </c>
      <c r="G21" s="114">
        <v>19270</v>
      </c>
      <c r="H21" s="140">
        <v>18848</v>
      </c>
      <c r="I21" s="115">
        <v>683</v>
      </c>
      <c r="J21" s="116">
        <v>3.6237266553480474</v>
      </c>
    </row>
    <row r="22" spans="1:10" s="110" customFormat="1" ht="12" customHeight="1" x14ac:dyDescent="0.2">
      <c r="A22" s="118" t="s">
        <v>113</v>
      </c>
      <c r="B22" s="119" t="s">
        <v>116</v>
      </c>
      <c r="C22" s="113">
        <v>94.049152273248538</v>
      </c>
      <c r="D22" s="115">
        <v>53308</v>
      </c>
      <c r="E22" s="114">
        <v>53769</v>
      </c>
      <c r="F22" s="114">
        <v>54342</v>
      </c>
      <c r="G22" s="114">
        <v>53469</v>
      </c>
      <c r="H22" s="140">
        <v>53117</v>
      </c>
      <c r="I22" s="115">
        <v>191</v>
      </c>
      <c r="J22" s="116">
        <v>0.35958356081857035</v>
      </c>
    </row>
    <row r="23" spans="1:10" s="110" customFormat="1" ht="12" customHeight="1" x14ac:dyDescent="0.2">
      <c r="A23" s="118"/>
      <c r="B23" s="119" t="s">
        <v>117</v>
      </c>
      <c r="C23" s="113">
        <v>5.9120340149256361</v>
      </c>
      <c r="D23" s="115">
        <v>3351</v>
      </c>
      <c r="E23" s="114">
        <v>3207</v>
      </c>
      <c r="F23" s="114">
        <v>3295</v>
      </c>
      <c r="G23" s="114">
        <v>3029</v>
      </c>
      <c r="H23" s="140">
        <v>2791</v>
      </c>
      <c r="I23" s="115">
        <v>560</v>
      </c>
      <c r="J23" s="116">
        <v>20.064493013256897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71424</v>
      </c>
      <c r="E64" s="236">
        <v>71526</v>
      </c>
      <c r="F64" s="236">
        <v>71962</v>
      </c>
      <c r="G64" s="236">
        <v>70539</v>
      </c>
      <c r="H64" s="140">
        <v>70096</v>
      </c>
      <c r="I64" s="115">
        <v>1328</v>
      </c>
      <c r="J64" s="116">
        <v>1.8945446245149509</v>
      </c>
    </row>
    <row r="65" spans="1:12" s="110" customFormat="1" ht="12" customHeight="1" x14ac:dyDescent="0.2">
      <c r="A65" s="118" t="s">
        <v>105</v>
      </c>
      <c r="B65" s="119" t="s">
        <v>106</v>
      </c>
      <c r="C65" s="113">
        <v>50.490031362007166</v>
      </c>
      <c r="D65" s="235">
        <v>36062</v>
      </c>
      <c r="E65" s="236">
        <v>36164</v>
      </c>
      <c r="F65" s="236">
        <v>36453</v>
      </c>
      <c r="G65" s="236">
        <v>35654</v>
      </c>
      <c r="H65" s="140">
        <v>35406</v>
      </c>
      <c r="I65" s="115">
        <v>656</v>
      </c>
      <c r="J65" s="116">
        <v>1.8527933118680449</v>
      </c>
    </row>
    <row r="66" spans="1:12" s="110" customFormat="1" ht="12" customHeight="1" x14ac:dyDescent="0.2">
      <c r="A66" s="118"/>
      <c r="B66" s="119" t="s">
        <v>107</v>
      </c>
      <c r="C66" s="113">
        <v>49.509968637992834</v>
      </c>
      <c r="D66" s="235">
        <v>35362</v>
      </c>
      <c r="E66" s="236">
        <v>35362</v>
      </c>
      <c r="F66" s="236">
        <v>35509</v>
      </c>
      <c r="G66" s="236">
        <v>34885</v>
      </c>
      <c r="H66" s="140">
        <v>34690</v>
      </c>
      <c r="I66" s="115">
        <v>672</v>
      </c>
      <c r="J66" s="116">
        <v>1.9371576823292016</v>
      </c>
    </row>
    <row r="67" spans="1:12" s="110" customFormat="1" ht="12" customHeight="1" x14ac:dyDescent="0.2">
      <c r="A67" s="118" t="s">
        <v>105</v>
      </c>
      <c r="B67" s="121" t="s">
        <v>108</v>
      </c>
      <c r="C67" s="113">
        <v>10.735887096774194</v>
      </c>
      <c r="D67" s="235">
        <v>7668</v>
      </c>
      <c r="E67" s="236">
        <v>7989</v>
      </c>
      <c r="F67" s="236">
        <v>8282</v>
      </c>
      <c r="G67" s="236">
        <v>7490</v>
      </c>
      <c r="H67" s="140">
        <v>7753</v>
      </c>
      <c r="I67" s="115">
        <v>-85</v>
      </c>
      <c r="J67" s="116">
        <v>-1.0963498000773895</v>
      </c>
    </row>
    <row r="68" spans="1:12" s="110" customFormat="1" ht="12" customHeight="1" x14ac:dyDescent="0.2">
      <c r="A68" s="118"/>
      <c r="B68" s="121" t="s">
        <v>109</v>
      </c>
      <c r="C68" s="113">
        <v>66.039426523297493</v>
      </c>
      <c r="D68" s="235">
        <v>47168</v>
      </c>
      <c r="E68" s="236">
        <v>47120</v>
      </c>
      <c r="F68" s="236">
        <v>47437</v>
      </c>
      <c r="G68" s="236">
        <v>47153</v>
      </c>
      <c r="H68" s="140">
        <v>46847</v>
      </c>
      <c r="I68" s="115">
        <v>321</v>
      </c>
      <c r="J68" s="116">
        <v>0.68520929835421696</v>
      </c>
    </row>
    <row r="69" spans="1:12" s="110" customFormat="1" ht="12" customHeight="1" x14ac:dyDescent="0.2">
      <c r="A69" s="118"/>
      <c r="B69" s="121" t="s">
        <v>110</v>
      </c>
      <c r="C69" s="113">
        <v>21.800795250896059</v>
      </c>
      <c r="D69" s="235">
        <v>15571</v>
      </c>
      <c r="E69" s="236">
        <v>15375</v>
      </c>
      <c r="F69" s="236">
        <v>15200</v>
      </c>
      <c r="G69" s="236">
        <v>14901</v>
      </c>
      <c r="H69" s="140">
        <v>14587</v>
      </c>
      <c r="I69" s="115">
        <v>984</v>
      </c>
      <c r="J69" s="116">
        <v>6.7457325015424692</v>
      </c>
    </row>
    <row r="70" spans="1:12" s="110" customFormat="1" ht="12" customHeight="1" x14ac:dyDescent="0.2">
      <c r="A70" s="120"/>
      <c r="B70" s="121" t="s">
        <v>111</v>
      </c>
      <c r="C70" s="113">
        <v>1.423891129032258</v>
      </c>
      <c r="D70" s="235">
        <v>1017</v>
      </c>
      <c r="E70" s="236">
        <v>1042</v>
      </c>
      <c r="F70" s="236">
        <v>1043</v>
      </c>
      <c r="G70" s="236">
        <v>995</v>
      </c>
      <c r="H70" s="140">
        <v>909</v>
      </c>
      <c r="I70" s="115">
        <v>108</v>
      </c>
      <c r="J70" s="116">
        <v>11.881188118811881</v>
      </c>
    </row>
    <row r="71" spans="1:12" s="110" customFormat="1" ht="12" customHeight="1" x14ac:dyDescent="0.2">
      <c r="A71" s="120"/>
      <c r="B71" s="121" t="s">
        <v>112</v>
      </c>
      <c r="C71" s="113">
        <v>0.3640232974910394</v>
      </c>
      <c r="D71" s="235">
        <v>260</v>
      </c>
      <c r="E71" s="236">
        <v>283</v>
      </c>
      <c r="F71" s="236">
        <v>284</v>
      </c>
      <c r="G71" s="236">
        <v>241</v>
      </c>
      <c r="H71" s="140">
        <v>209</v>
      </c>
      <c r="I71" s="115">
        <v>51</v>
      </c>
      <c r="J71" s="116">
        <v>24.401913875598087</v>
      </c>
    </row>
    <row r="72" spans="1:12" s="110" customFormat="1" ht="12" customHeight="1" x14ac:dyDescent="0.2">
      <c r="A72" s="118" t="s">
        <v>113</v>
      </c>
      <c r="B72" s="119" t="s">
        <v>181</v>
      </c>
      <c r="C72" s="113">
        <v>65.437387992831546</v>
      </c>
      <c r="D72" s="235">
        <v>46738</v>
      </c>
      <c r="E72" s="236">
        <v>46953</v>
      </c>
      <c r="F72" s="236">
        <v>47407</v>
      </c>
      <c r="G72" s="236">
        <v>46294</v>
      </c>
      <c r="H72" s="140">
        <v>46217</v>
      </c>
      <c r="I72" s="115">
        <v>521</v>
      </c>
      <c r="J72" s="116">
        <v>1.1272908237228725</v>
      </c>
    </row>
    <row r="73" spans="1:12" s="110" customFormat="1" ht="12" customHeight="1" x14ac:dyDescent="0.2">
      <c r="A73" s="118"/>
      <c r="B73" s="119" t="s">
        <v>182</v>
      </c>
      <c r="C73" s="113">
        <v>34.562612007168461</v>
      </c>
      <c r="D73" s="115">
        <v>24686</v>
      </c>
      <c r="E73" s="114">
        <v>24573</v>
      </c>
      <c r="F73" s="114">
        <v>24555</v>
      </c>
      <c r="G73" s="114">
        <v>24245</v>
      </c>
      <c r="H73" s="140">
        <v>23879</v>
      </c>
      <c r="I73" s="115">
        <v>807</v>
      </c>
      <c r="J73" s="116">
        <v>3.3795385066376316</v>
      </c>
    </row>
    <row r="74" spans="1:12" s="110" customFormat="1" ht="12" customHeight="1" x14ac:dyDescent="0.2">
      <c r="A74" s="118" t="s">
        <v>113</v>
      </c>
      <c r="B74" s="119" t="s">
        <v>116</v>
      </c>
      <c r="C74" s="113">
        <v>95.971942204301072</v>
      </c>
      <c r="D74" s="115">
        <v>68547</v>
      </c>
      <c r="E74" s="114">
        <v>68700</v>
      </c>
      <c r="F74" s="114">
        <v>69109</v>
      </c>
      <c r="G74" s="114">
        <v>67790</v>
      </c>
      <c r="H74" s="140">
        <v>67524</v>
      </c>
      <c r="I74" s="115">
        <v>1023</v>
      </c>
      <c r="J74" s="116">
        <v>1.515016882886085</v>
      </c>
    </row>
    <row r="75" spans="1:12" s="110" customFormat="1" ht="12" customHeight="1" x14ac:dyDescent="0.2">
      <c r="A75" s="142"/>
      <c r="B75" s="124" t="s">
        <v>117</v>
      </c>
      <c r="C75" s="125">
        <v>4.0042562724014337</v>
      </c>
      <c r="D75" s="143">
        <v>2860</v>
      </c>
      <c r="E75" s="144">
        <v>2808</v>
      </c>
      <c r="F75" s="144">
        <v>2836</v>
      </c>
      <c r="G75" s="144">
        <v>2729</v>
      </c>
      <c r="H75" s="145">
        <v>2552</v>
      </c>
      <c r="I75" s="143">
        <v>308</v>
      </c>
      <c r="J75" s="146">
        <v>12.068965517241379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56681</v>
      </c>
      <c r="G11" s="114">
        <v>56998</v>
      </c>
      <c r="H11" s="114">
        <v>57660</v>
      </c>
      <c r="I11" s="114">
        <v>56524</v>
      </c>
      <c r="J11" s="140">
        <v>55934</v>
      </c>
      <c r="K11" s="114">
        <v>747</v>
      </c>
      <c r="L11" s="116">
        <v>1.335502556584546</v>
      </c>
    </row>
    <row r="12" spans="1:17" s="110" customFormat="1" ht="24.95" customHeight="1" x14ac:dyDescent="0.2">
      <c r="A12" s="604" t="s">
        <v>185</v>
      </c>
      <c r="B12" s="605"/>
      <c r="C12" s="605"/>
      <c r="D12" s="606"/>
      <c r="E12" s="113">
        <v>50.898890280693706</v>
      </c>
      <c r="F12" s="115">
        <v>28850</v>
      </c>
      <c r="G12" s="114">
        <v>29022</v>
      </c>
      <c r="H12" s="114">
        <v>29490</v>
      </c>
      <c r="I12" s="114">
        <v>28904</v>
      </c>
      <c r="J12" s="140">
        <v>28588</v>
      </c>
      <c r="K12" s="114">
        <v>262</v>
      </c>
      <c r="L12" s="116">
        <v>0.91646844829998597</v>
      </c>
    </row>
    <row r="13" spans="1:17" s="110" customFormat="1" ht="15" customHeight="1" x14ac:dyDescent="0.2">
      <c r="A13" s="120"/>
      <c r="B13" s="612" t="s">
        <v>107</v>
      </c>
      <c r="C13" s="612"/>
      <c r="E13" s="113">
        <v>49.101109719306294</v>
      </c>
      <c r="F13" s="115">
        <v>27831</v>
      </c>
      <c r="G13" s="114">
        <v>27976</v>
      </c>
      <c r="H13" s="114">
        <v>28170</v>
      </c>
      <c r="I13" s="114">
        <v>27620</v>
      </c>
      <c r="J13" s="140">
        <v>27346</v>
      </c>
      <c r="K13" s="114">
        <v>485</v>
      </c>
      <c r="L13" s="116">
        <v>1.7735683463760696</v>
      </c>
    </row>
    <row r="14" spans="1:17" s="110" customFormat="1" ht="24.95" customHeight="1" x14ac:dyDescent="0.2">
      <c r="A14" s="604" t="s">
        <v>186</v>
      </c>
      <c r="B14" s="605"/>
      <c r="C14" s="605"/>
      <c r="D14" s="606"/>
      <c r="E14" s="113">
        <v>10.998394523738114</v>
      </c>
      <c r="F14" s="115">
        <v>6234</v>
      </c>
      <c r="G14" s="114">
        <v>6529</v>
      </c>
      <c r="H14" s="114">
        <v>6787</v>
      </c>
      <c r="I14" s="114">
        <v>6201</v>
      </c>
      <c r="J14" s="140">
        <v>6394</v>
      </c>
      <c r="K14" s="114">
        <v>-160</v>
      </c>
      <c r="L14" s="116">
        <v>-2.5023459493274944</v>
      </c>
    </row>
    <row r="15" spans="1:17" s="110" customFormat="1" ht="15" customHeight="1" x14ac:dyDescent="0.2">
      <c r="A15" s="120"/>
      <c r="B15" s="119"/>
      <c r="C15" s="258" t="s">
        <v>106</v>
      </c>
      <c r="E15" s="113">
        <v>58.694257298684633</v>
      </c>
      <c r="F15" s="115">
        <v>3659</v>
      </c>
      <c r="G15" s="114">
        <v>3820</v>
      </c>
      <c r="H15" s="114">
        <v>3986</v>
      </c>
      <c r="I15" s="114">
        <v>3607</v>
      </c>
      <c r="J15" s="140">
        <v>3715</v>
      </c>
      <c r="K15" s="114">
        <v>-56</v>
      </c>
      <c r="L15" s="116">
        <v>-1.5074024226110363</v>
      </c>
    </row>
    <row r="16" spans="1:17" s="110" customFormat="1" ht="15" customHeight="1" x14ac:dyDescent="0.2">
      <c r="A16" s="120"/>
      <c r="B16" s="119"/>
      <c r="C16" s="258" t="s">
        <v>107</v>
      </c>
      <c r="E16" s="113">
        <v>41.305742701315367</v>
      </c>
      <c r="F16" s="115">
        <v>2575</v>
      </c>
      <c r="G16" s="114">
        <v>2709</v>
      </c>
      <c r="H16" s="114">
        <v>2801</v>
      </c>
      <c r="I16" s="114">
        <v>2594</v>
      </c>
      <c r="J16" s="140">
        <v>2679</v>
      </c>
      <c r="K16" s="114">
        <v>-104</v>
      </c>
      <c r="L16" s="116">
        <v>-3.8820455393803659</v>
      </c>
    </row>
    <row r="17" spans="1:12" s="110" customFormat="1" ht="15" customHeight="1" x14ac:dyDescent="0.2">
      <c r="A17" s="120"/>
      <c r="B17" s="121" t="s">
        <v>109</v>
      </c>
      <c r="C17" s="258"/>
      <c r="E17" s="113">
        <v>67.190063689772586</v>
      </c>
      <c r="F17" s="115">
        <v>38084</v>
      </c>
      <c r="G17" s="114">
        <v>38168</v>
      </c>
      <c r="H17" s="114">
        <v>38617</v>
      </c>
      <c r="I17" s="114">
        <v>38382</v>
      </c>
      <c r="J17" s="140">
        <v>37966</v>
      </c>
      <c r="K17" s="114">
        <v>118</v>
      </c>
      <c r="L17" s="116">
        <v>0.31080440394036768</v>
      </c>
    </row>
    <row r="18" spans="1:12" s="110" customFormat="1" ht="15" customHeight="1" x14ac:dyDescent="0.2">
      <c r="A18" s="120"/>
      <c r="B18" s="119"/>
      <c r="C18" s="258" t="s">
        <v>106</v>
      </c>
      <c r="E18" s="113">
        <v>50.354479571473583</v>
      </c>
      <c r="F18" s="115">
        <v>19177</v>
      </c>
      <c r="G18" s="114">
        <v>19195</v>
      </c>
      <c r="H18" s="114">
        <v>19520</v>
      </c>
      <c r="I18" s="114">
        <v>19441</v>
      </c>
      <c r="J18" s="140">
        <v>19187</v>
      </c>
      <c r="K18" s="114">
        <v>-10</v>
      </c>
      <c r="L18" s="116">
        <v>-5.2118621983634754E-2</v>
      </c>
    </row>
    <row r="19" spans="1:12" s="110" customFormat="1" ht="15" customHeight="1" x14ac:dyDescent="0.2">
      <c r="A19" s="120"/>
      <c r="B19" s="119"/>
      <c r="C19" s="258" t="s">
        <v>107</v>
      </c>
      <c r="E19" s="113">
        <v>49.645520428526417</v>
      </c>
      <c r="F19" s="115">
        <v>18907</v>
      </c>
      <c r="G19" s="114">
        <v>18973</v>
      </c>
      <c r="H19" s="114">
        <v>19097</v>
      </c>
      <c r="I19" s="114">
        <v>18941</v>
      </c>
      <c r="J19" s="140">
        <v>18779</v>
      </c>
      <c r="K19" s="114">
        <v>128</v>
      </c>
      <c r="L19" s="116">
        <v>0.68161243942701955</v>
      </c>
    </row>
    <row r="20" spans="1:12" s="110" customFormat="1" ht="15" customHeight="1" x14ac:dyDescent="0.2">
      <c r="A20" s="120"/>
      <c r="B20" s="121" t="s">
        <v>110</v>
      </c>
      <c r="C20" s="258"/>
      <c r="E20" s="113">
        <v>20.354263333392144</v>
      </c>
      <c r="F20" s="115">
        <v>11537</v>
      </c>
      <c r="G20" s="114">
        <v>11446</v>
      </c>
      <c r="H20" s="114">
        <v>11408</v>
      </c>
      <c r="I20" s="114">
        <v>11127</v>
      </c>
      <c r="J20" s="140">
        <v>10841</v>
      </c>
      <c r="K20" s="114">
        <v>696</v>
      </c>
      <c r="L20" s="116">
        <v>6.420071949082188</v>
      </c>
    </row>
    <row r="21" spans="1:12" s="110" customFormat="1" ht="15" customHeight="1" x14ac:dyDescent="0.2">
      <c r="A21" s="120"/>
      <c r="B21" s="119"/>
      <c r="C21" s="258" t="s">
        <v>106</v>
      </c>
      <c r="E21" s="113">
        <v>47.265320273901359</v>
      </c>
      <c r="F21" s="115">
        <v>5453</v>
      </c>
      <c r="G21" s="114">
        <v>5447</v>
      </c>
      <c r="H21" s="114">
        <v>5429</v>
      </c>
      <c r="I21" s="114">
        <v>5318</v>
      </c>
      <c r="J21" s="140">
        <v>5189</v>
      </c>
      <c r="K21" s="114">
        <v>264</v>
      </c>
      <c r="L21" s="116">
        <v>5.0876854885334364</v>
      </c>
    </row>
    <row r="22" spans="1:12" s="110" customFormat="1" ht="15" customHeight="1" x14ac:dyDescent="0.2">
      <c r="A22" s="120"/>
      <c r="B22" s="119"/>
      <c r="C22" s="258" t="s">
        <v>107</v>
      </c>
      <c r="E22" s="113">
        <v>52.734679726098641</v>
      </c>
      <c r="F22" s="115">
        <v>6084</v>
      </c>
      <c r="G22" s="114">
        <v>5999</v>
      </c>
      <c r="H22" s="114">
        <v>5979</v>
      </c>
      <c r="I22" s="114">
        <v>5809</v>
      </c>
      <c r="J22" s="140">
        <v>5652</v>
      </c>
      <c r="K22" s="114">
        <v>432</v>
      </c>
      <c r="L22" s="116">
        <v>7.6433121019108281</v>
      </c>
    </row>
    <row r="23" spans="1:12" s="110" customFormat="1" ht="15" customHeight="1" x14ac:dyDescent="0.2">
      <c r="A23" s="120"/>
      <c r="B23" s="121" t="s">
        <v>111</v>
      </c>
      <c r="C23" s="258"/>
      <c r="E23" s="113">
        <v>1.4572784530971579</v>
      </c>
      <c r="F23" s="115">
        <v>826</v>
      </c>
      <c r="G23" s="114">
        <v>855</v>
      </c>
      <c r="H23" s="114">
        <v>848</v>
      </c>
      <c r="I23" s="114">
        <v>814</v>
      </c>
      <c r="J23" s="140">
        <v>733</v>
      </c>
      <c r="K23" s="114">
        <v>93</v>
      </c>
      <c r="L23" s="116">
        <v>12.687585266030014</v>
      </c>
    </row>
    <row r="24" spans="1:12" s="110" customFormat="1" ht="15" customHeight="1" x14ac:dyDescent="0.2">
      <c r="A24" s="120"/>
      <c r="B24" s="119"/>
      <c r="C24" s="258" t="s">
        <v>106</v>
      </c>
      <c r="E24" s="113">
        <v>67.917675544794193</v>
      </c>
      <c r="F24" s="115">
        <v>561</v>
      </c>
      <c r="G24" s="114">
        <v>560</v>
      </c>
      <c r="H24" s="114">
        <v>555</v>
      </c>
      <c r="I24" s="114">
        <v>538</v>
      </c>
      <c r="J24" s="140">
        <v>497</v>
      </c>
      <c r="K24" s="114">
        <v>64</v>
      </c>
      <c r="L24" s="116">
        <v>12.877263581488934</v>
      </c>
    </row>
    <row r="25" spans="1:12" s="110" customFormat="1" ht="15" customHeight="1" x14ac:dyDescent="0.2">
      <c r="A25" s="120"/>
      <c r="B25" s="119"/>
      <c r="C25" s="258" t="s">
        <v>107</v>
      </c>
      <c r="E25" s="113">
        <v>32.082324455205814</v>
      </c>
      <c r="F25" s="115">
        <v>265</v>
      </c>
      <c r="G25" s="114">
        <v>295</v>
      </c>
      <c r="H25" s="114">
        <v>293</v>
      </c>
      <c r="I25" s="114">
        <v>276</v>
      </c>
      <c r="J25" s="140">
        <v>236</v>
      </c>
      <c r="K25" s="114">
        <v>29</v>
      </c>
      <c r="L25" s="116">
        <v>12.288135593220339</v>
      </c>
    </row>
    <row r="26" spans="1:12" s="110" customFormat="1" ht="15" customHeight="1" x14ac:dyDescent="0.2">
      <c r="A26" s="120"/>
      <c r="C26" s="121" t="s">
        <v>187</v>
      </c>
      <c r="D26" s="110" t="s">
        <v>188</v>
      </c>
      <c r="E26" s="113">
        <v>0.34579488717559675</v>
      </c>
      <c r="F26" s="115">
        <v>196</v>
      </c>
      <c r="G26" s="114">
        <v>214</v>
      </c>
      <c r="H26" s="114">
        <v>212</v>
      </c>
      <c r="I26" s="114">
        <v>183</v>
      </c>
      <c r="J26" s="140">
        <v>153</v>
      </c>
      <c r="K26" s="114">
        <v>43</v>
      </c>
      <c r="L26" s="116">
        <v>28.104575163398692</v>
      </c>
    </row>
    <row r="27" spans="1:12" s="110" customFormat="1" ht="15" customHeight="1" x14ac:dyDescent="0.2">
      <c r="A27" s="120"/>
      <c r="B27" s="119"/>
      <c r="D27" s="259" t="s">
        <v>106</v>
      </c>
      <c r="E27" s="113">
        <v>54.591836734693878</v>
      </c>
      <c r="F27" s="115">
        <v>107</v>
      </c>
      <c r="G27" s="114">
        <v>106</v>
      </c>
      <c r="H27" s="114">
        <v>97</v>
      </c>
      <c r="I27" s="114">
        <v>80</v>
      </c>
      <c r="J27" s="140">
        <v>67</v>
      </c>
      <c r="K27" s="114">
        <v>40</v>
      </c>
      <c r="L27" s="116">
        <v>59.701492537313435</v>
      </c>
    </row>
    <row r="28" spans="1:12" s="110" customFormat="1" ht="15" customHeight="1" x14ac:dyDescent="0.2">
      <c r="A28" s="120"/>
      <c r="B28" s="119"/>
      <c r="D28" s="259" t="s">
        <v>107</v>
      </c>
      <c r="E28" s="113">
        <v>45.408163265306122</v>
      </c>
      <c r="F28" s="115">
        <v>89</v>
      </c>
      <c r="G28" s="114">
        <v>108</v>
      </c>
      <c r="H28" s="114">
        <v>115</v>
      </c>
      <c r="I28" s="114">
        <v>103</v>
      </c>
      <c r="J28" s="140">
        <v>86</v>
      </c>
      <c r="K28" s="114">
        <v>3</v>
      </c>
      <c r="L28" s="116">
        <v>3.4883720930232558</v>
      </c>
    </row>
    <row r="29" spans="1:12" s="110" customFormat="1" ht="24.95" customHeight="1" x14ac:dyDescent="0.2">
      <c r="A29" s="604" t="s">
        <v>189</v>
      </c>
      <c r="B29" s="605"/>
      <c r="C29" s="605"/>
      <c r="D29" s="606"/>
      <c r="E29" s="113">
        <v>94.049152273248538</v>
      </c>
      <c r="F29" s="115">
        <v>53308</v>
      </c>
      <c r="G29" s="114">
        <v>53769</v>
      </c>
      <c r="H29" s="114">
        <v>54342</v>
      </c>
      <c r="I29" s="114">
        <v>53469</v>
      </c>
      <c r="J29" s="140">
        <v>53117</v>
      </c>
      <c r="K29" s="114">
        <v>191</v>
      </c>
      <c r="L29" s="116">
        <v>0.35958356081857035</v>
      </c>
    </row>
    <row r="30" spans="1:12" s="110" customFormat="1" ht="15" customHeight="1" x14ac:dyDescent="0.2">
      <c r="A30" s="120"/>
      <c r="B30" s="119"/>
      <c r="C30" s="258" t="s">
        <v>106</v>
      </c>
      <c r="E30" s="113">
        <v>49.825542132512943</v>
      </c>
      <c r="F30" s="115">
        <v>26561</v>
      </c>
      <c r="G30" s="114">
        <v>26839</v>
      </c>
      <c r="H30" s="114">
        <v>27269</v>
      </c>
      <c r="I30" s="114">
        <v>26865</v>
      </c>
      <c r="J30" s="140">
        <v>26725</v>
      </c>
      <c r="K30" s="114">
        <v>-164</v>
      </c>
      <c r="L30" s="116">
        <v>-0.61365762394761458</v>
      </c>
    </row>
    <row r="31" spans="1:12" s="110" customFormat="1" ht="15" customHeight="1" x14ac:dyDescent="0.2">
      <c r="A31" s="120"/>
      <c r="B31" s="119"/>
      <c r="C31" s="258" t="s">
        <v>107</v>
      </c>
      <c r="E31" s="113">
        <v>50.174457867487057</v>
      </c>
      <c r="F31" s="115">
        <v>26747</v>
      </c>
      <c r="G31" s="114">
        <v>26930</v>
      </c>
      <c r="H31" s="114">
        <v>27073</v>
      </c>
      <c r="I31" s="114">
        <v>26604</v>
      </c>
      <c r="J31" s="140">
        <v>26392</v>
      </c>
      <c r="K31" s="114">
        <v>355</v>
      </c>
      <c r="L31" s="116">
        <v>1.3451045771445893</v>
      </c>
    </row>
    <row r="32" spans="1:12" s="110" customFormat="1" ht="15" customHeight="1" x14ac:dyDescent="0.2">
      <c r="A32" s="120"/>
      <c r="B32" s="119" t="s">
        <v>117</v>
      </c>
      <c r="C32" s="258"/>
      <c r="E32" s="113">
        <v>5.9120340149256361</v>
      </c>
      <c r="F32" s="115">
        <v>3351</v>
      </c>
      <c r="G32" s="114">
        <v>3207</v>
      </c>
      <c r="H32" s="114">
        <v>3295</v>
      </c>
      <c r="I32" s="114">
        <v>3029</v>
      </c>
      <c r="J32" s="140">
        <v>2791</v>
      </c>
      <c r="K32" s="114">
        <v>560</v>
      </c>
      <c r="L32" s="116">
        <v>20.064493013256897</v>
      </c>
    </row>
    <row r="33" spans="1:12" s="110" customFormat="1" ht="15" customHeight="1" x14ac:dyDescent="0.2">
      <c r="A33" s="120"/>
      <c r="B33" s="119"/>
      <c r="C33" s="258" t="s">
        <v>106</v>
      </c>
      <c r="E33" s="113">
        <v>67.770814682184422</v>
      </c>
      <c r="F33" s="115">
        <v>2271</v>
      </c>
      <c r="G33" s="114">
        <v>2164</v>
      </c>
      <c r="H33" s="114">
        <v>2201</v>
      </c>
      <c r="I33" s="114">
        <v>2020</v>
      </c>
      <c r="J33" s="140">
        <v>1845</v>
      </c>
      <c r="K33" s="114">
        <v>426</v>
      </c>
      <c r="L33" s="116">
        <v>23.089430894308943</v>
      </c>
    </row>
    <row r="34" spans="1:12" s="110" customFormat="1" ht="15" customHeight="1" x14ac:dyDescent="0.2">
      <c r="A34" s="120"/>
      <c r="B34" s="119"/>
      <c r="C34" s="258" t="s">
        <v>107</v>
      </c>
      <c r="E34" s="113">
        <v>32.229185317815578</v>
      </c>
      <c r="F34" s="115">
        <v>1080</v>
      </c>
      <c r="G34" s="114">
        <v>1043</v>
      </c>
      <c r="H34" s="114">
        <v>1094</v>
      </c>
      <c r="I34" s="114">
        <v>1009</v>
      </c>
      <c r="J34" s="140">
        <v>946</v>
      </c>
      <c r="K34" s="114">
        <v>134</v>
      </c>
      <c r="L34" s="116">
        <v>14.164904862579281</v>
      </c>
    </row>
    <row r="35" spans="1:12" s="110" customFormat="1" ht="24.95" customHeight="1" x14ac:dyDescent="0.2">
      <c r="A35" s="604" t="s">
        <v>190</v>
      </c>
      <c r="B35" s="605"/>
      <c r="C35" s="605"/>
      <c r="D35" s="606"/>
      <c r="E35" s="113">
        <v>65.542245196803165</v>
      </c>
      <c r="F35" s="115">
        <v>37150</v>
      </c>
      <c r="G35" s="114">
        <v>37559</v>
      </c>
      <c r="H35" s="114">
        <v>38214</v>
      </c>
      <c r="I35" s="114">
        <v>37254</v>
      </c>
      <c r="J35" s="140">
        <v>37086</v>
      </c>
      <c r="K35" s="114">
        <v>64</v>
      </c>
      <c r="L35" s="116">
        <v>0.17257186000107858</v>
      </c>
    </row>
    <row r="36" spans="1:12" s="110" customFormat="1" ht="15" customHeight="1" x14ac:dyDescent="0.2">
      <c r="A36" s="120"/>
      <c r="B36" s="119"/>
      <c r="C36" s="258" t="s">
        <v>106</v>
      </c>
      <c r="E36" s="113">
        <v>68.220726783310909</v>
      </c>
      <c r="F36" s="115">
        <v>25344</v>
      </c>
      <c r="G36" s="114">
        <v>25605</v>
      </c>
      <c r="H36" s="114">
        <v>26066</v>
      </c>
      <c r="I36" s="114">
        <v>25493</v>
      </c>
      <c r="J36" s="140">
        <v>25332</v>
      </c>
      <c r="K36" s="114">
        <v>12</v>
      </c>
      <c r="L36" s="116">
        <v>4.7370914258645189E-2</v>
      </c>
    </row>
    <row r="37" spans="1:12" s="110" customFormat="1" ht="15" customHeight="1" x14ac:dyDescent="0.2">
      <c r="A37" s="120"/>
      <c r="B37" s="119"/>
      <c r="C37" s="258" t="s">
        <v>107</v>
      </c>
      <c r="E37" s="113">
        <v>31.779273216689099</v>
      </c>
      <c r="F37" s="115">
        <v>11806</v>
      </c>
      <c r="G37" s="114">
        <v>11954</v>
      </c>
      <c r="H37" s="114">
        <v>12148</v>
      </c>
      <c r="I37" s="114">
        <v>11761</v>
      </c>
      <c r="J37" s="140">
        <v>11754</v>
      </c>
      <c r="K37" s="114">
        <v>52</v>
      </c>
      <c r="L37" s="116">
        <v>0.44240258635358176</v>
      </c>
    </row>
    <row r="38" spans="1:12" s="110" customFormat="1" ht="15" customHeight="1" x14ac:dyDescent="0.2">
      <c r="A38" s="120"/>
      <c r="B38" s="119" t="s">
        <v>182</v>
      </c>
      <c r="C38" s="258"/>
      <c r="E38" s="113">
        <v>34.457754803196842</v>
      </c>
      <c r="F38" s="115">
        <v>19531</v>
      </c>
      <c r="G38" s="114">
        <v>19439</v>
      </c>
      <c r="H38" s="114">
        <v>19446</v>
      </c>
      <c r="I38" s="114">
        <v>19270</v>
      </c>
      <c r="J38" s="140">
        <v>18848</v>
      </c>
      <c r="K38" s="114">
        <v>683</v>
      </c>
      <c r="L38" s="116">
        <v>3.6237266553480474</v>
      </c>
    </row>
    <row r="39" spans="1:12" s="110" customFormat="1" ht="15" customHeight="1" x14ac:dyDescent="0.2">
      <c r="A39" s="120"/>
      <c r="B39" s="119"/>
      <c r="C39" s="258" t="s">
        <v>106</v>
      </c>
      <c r="E39" s="113">
        <v>17.950949772157085</v>
      </c>
      <c r="F39" s="115">
        <v>3506</v>
      </c>
      <c r="G39" s="114">
        <v>3417</v>
      </c>
      <c r="H39" s="114">
        <v>3424</v>
      </c>
      <c r="I39" s="114">
        <v>3411</v>
      </c>
      <c r="J39" s="140">
        <v>3256</v>
      </c>
      <c r="K39" s="114">
        <v>250</v>
      </c>
      <c r="L39" s="116">
        <v>7.6781326781326777</v>
      </c>
    </row>
    <row r="40" spans="1:12" s="110" customFormat="1" ht="15" customHeight="1" x14ac:dyDescent="0.2">
      <c r="A40" s="120"/>
      <c r="B40" s="119"/>
      <c r="C40" s="258" t="s">
        <v>107</v>
      </c>
      <c r="E40" s="113">
        <v>82.049050227842912</v>
      </c>
      <c r="F40" s="115">
        <v>16025</v>
      </c>
      <c r="G40" s="114">
        <v>16022</v>
      </c>
      <c r="H40" s="114">
        <v>16022</v>
      </c>
      <c r="I40" s="114">
        <v>15859</v>
      </c>
      <c r="J40" s="140">
        <v>15592</v>
      </c>
      <c r="K40" s="114">
        <v>433</v>
      </c>
      <c r="L40" s="116">
        <v>2.7770651616213442</v>
      </c>
    </row>
    <row r="41" spans="1:12" s="110" customFormat="1" ht="24.75" customHeight="1" x14ac:dyDescent="0.2">
      <c r="A41" s="604" t="s">
        <v>517</v>
      </c>
      <c r="B41" s="605"/>
      <c r="C41" s="605"/>
      <c r="D41" s="606"/>
      <c r="E41" s="113">
        <v>5.54330375258023</v>
      </c>
      <c r="F41" s="115">
        <v>3142</v>
      </c>
      <c r="G41" s="114">
        <v>3451</v>
      </c>
      <c r="H41" s="114">
        <v>3521</v>
      </c>
      <c r="I41" s="114">
        <v>2883</v>
      </c>
      <c r="J41" s="140">
        <v>3279</v>
      </c>
      <c r="K41" s="114">
        <v>-137</v>
      </c>
      <c r="L41" s="116">
        <v>-4.1781030802073804</v>
      </c>
    </row>
    <row r="42" spans="1:12" s="110" customFormat="1" ht="15" customHeight="1" x14ac:dyDescent="0.2">
      <c r="A42" s="120"/>
      <c r="B42" s="119"/>
      <c r="C42" s="258" t="s">
        <v>106</v>
      </c>
      <c r="E42" s="113">
        <v>62.285168682367917</v>
      </c>
      <c r="F42" s="115">
        <v>1957</v>
      </c>
      <c r="G42" s="114">
        <v>2196</v>
      </c>
      <c r="H42" s="114">
        <v>2229</v>
      </c>
      <c r="I42" s="114">
        <v>1817</v>
      </c>
      <c r="J42" s="140">
        <v>2015</v>
      </c>
      <c r="K42" s="114">
        <v>-58</v>
      </c>
      <c r="L42" s="116">
        <v>-2.8784119106699753</v>
      </c>
    </row>
    <row r="43" spans="1:12" s="110" customFormat="1" ht="15" customHeight="1" x14ac:dyDescent="0.2">
      <c r="A43" s="123"/>
      <c r="B43" s="124"/>
      <c r="C43" s="260" t="s">
        <v>107</v>
      </c>
      <c r="D43" s="261"/>
      <c r="E43" s="125">
        <v>37.714831317632083</v>
      </c>
      <c r="F43" s="143">
        <v>1185</v>
      </c>
      <c r="G43" s="144">
        <v>1255</v>
      </c>
      <c r="H43" s="144">
        <v>1292</v>
      </c>
      <c r="I43" s="144">
        <v>1066</v>
      </c>
      <c r="J43" s="145">
        <v>1264</v>
      </c>
      <c r="K43" s="144">
        <v>-79</v>
      </c>
      <c r="L43" s="146">
        <v>-6.25</v>
      </c>
    </row>
    <row r="44" spans="1:12" s="110" customFormat="1" ht="45.75" customHeight="1" x14ac:dyDescent="0.2">
      <c r="A44" s="604" t="s">
        <v>191</v>
      </c>
      <c r="B44" s="605"/>
      <c r="C44" s="605"/>
      <c r="D44" s="606"/>
      <c r="E44" s="113">
        <v>2.1224043330216475</v>
      </c>
      <c r="F44" s="115">
        <v>1203</v>
      </c>
      <c r="G44" s="114">
        <v>1197</v>
      </c>
      <c r="H44" s="114">
        <v>1194</v>
      </c>
      <c r="I44" s="114">
        <v>1164</v>
      </c>
      <c r="J44" s="140">
        <v>1153</v>
      </c>
      <c r="K44" s="114">
        <v>50</v>
      </c>
      <c r="L44" s="116">
        <v>4.3365134431916736</v>
      </c>
    </row>
    <row r="45" spans="1:12" s="110" customFormat="1" ht="15" customHeight="1" x14ac:dyDescent="0.2">
      <c r="A45" s="120"/>
      <c r="B45" s="119"/>
      <c r="C45" s="258" t="s">
        <v>106</v>
      </c>
      <c r="E45" s="113">
        <v>64.006650041562764</v>
      </c>
      <c r="F45" s="115">
        <v>770</v>
      </c>
      <c r="G45" s="114">
        <v>758</v>
      </c>
      <c r="H45" s="114">
        <v>757</v>
      </c>
      <c r="I45" s="114">
        <v>737</v>
      </c>
      <c r="J45" s="140">
        <v>732</v>
      </c>
      <c r="K45" s="114">
        <v>38</v>
      </c>
      <c r="L45" s="116">
        <v>5.1912568306010929</v>
      </c>
    </row>
    <row r="46" spans="1:12" s="110" customFormat="1" ht="15" customHeight="1" x14ac:dyDescent="0.2">
      <c r="A46" s="123"/>
      <c r="B46" s="124"/>
      <c r="C46" s="260" t="s">
        <v>107</v>
      </c>
      <c r="D46" s="261"/>
      <c r="E46" s="125">
        <v>35.993349958437243</v>
      </c>
      <c r="F46" s="143">
        <v>433</v>
      </c>
      <c r="G46" s="144">
        <v>439</v>
      </c>
      <c r="H46" s="144">
        <v>437</v>
      </c>
      <c r="I46" s="144">
        <v>427</v>
      </c>
      <c r="J46" s="145">
        <v>421</v>
      </c>
      <c r="K46" s="144">
        <v>12</v>
      </c>
      <c r="L46" s="146">
        <v>2.8503562945368173</v>
      </c>
    </row>
    <row r="47" spans="1:12" s="110" customFormat="1" ht="39" customHeight="1" x14ac:dyDescent="0.2">
      <c r="A47" s="604" t="s">
        <v>518</v>
      </c>
      <c r="B47" s="607"/>
      <c r="C47" s="607"/>
      <c r="D47" s="608"/>
      <c r="E47" s="113">
        <v>0.38637285862987597</v>
      </c>
      <c r="F47" s="115">
        <v>219</v>
      </c>
      <c r="G47" s="114">
        <v>232</v>
      </c>
      <c r="H47" s="114">
        <v>221</v>
      </c>
      <c r="I47" s="114">
        <v>190</v>
      </c>
      <c r="J47" s="140">
        <v>193</v>
      </c>
      <c r="K47" s="114">
        <v>26</v>
      </c>
      <c r="L47" s="116">
        <v>13.471502590673575</v>
      </c>
    </row>
    <row r="48" spans="1:12" s="110" customFormat="1" ht="15" customHeight="1" x14ac:dyDescent="0.2">
      <c r="A48" s="120"/>
      <c r="B48" s="119"/>
      <c r="C48" s="258" t="s">
        <v>106</v>
      </c>
      <c r="E48" s="113">
        <v>40.182648401826484</v>
      </c>
      <c r="F48" s="115">
        <v>88</v>
      </c>
      <c r="G48" s="114">
        <v>92</v>
      </c>
      <c r="H48" s="114">
        <v>85</v>
      </c>
      <c r="I48" s="114">
        <v>80</v>
      </c>
      <c r="J48" s="140">
        <v>84</v>
      </c>
      <c r="K48" s="114">
        <v>4</v>
      </c>
      <c r="L48" s="116">
        <v>4.7619047619047619</v>
      </c>
    </row>
    <row r="49" spans="1:12" s="110" customFormat="1" ht="15" customHeight="1" x14ac:dyDescent="0.2">
      <c r="A49" s="123"/>
      <c r="B49" s="124"/>
      <c r="C49" s="260" t="s">
        <v>107</v>
      </c>
      <c r="D49" s="261"/>
      <c r="E49" s="125">
        <v>59.817351598173516</v>
      </c>
      <c r="F49" s="143">
        <v>131</v>
      </c>
      <c r="G49" s="144">
        <v>140</v>
      </c>
      <c r="H49" s="144">
        <v>136</v>
      </c>
      <c r="I49" s="144">
        <v>110</v>
      </c>
      <c r="J49" s="145">
        <v>109</v>
      </c>
      <c r="K49" s="144">
        <v>22</v>
      </c>
      <c r="L49" s="146">
        <v>20.183486238532112</v>
      </c>
    </row>
    <row r="50" spans="1:12" s="110" customFormat="1" ht="24.95" customHeight="1" x14ac:dyDescent="0.2">
      <c r="A50" s="609" t="s">
        <v>192</v>
      </c>
      <c r="B50" s="610"/>
      <c r="C50" s="610"/>
      <c r="D50" s="611"/>
      <c r="E50" s="262">
        <v>13.521285792417212</v>
      </c>
      <c r="F50" s="263">
        <v>7664</v>
      </c>
      <c r="G50" s="264">
        <v>7986</v>
      </c>
      <c r="H50" s="264">
        <v>8139</v>
      </c>
      <c r="I50" s="264">
        <v>7517</v>
      </c>
      <c r="J50" s="265">
        <v>7517</v>
      </c>
      <c r="K50" s="263">
        <v>147</v>
      </c>
      <c r="L50" s="266">
        <v>1.9555673806039644</v>
      </c>
    </row>
    <row r="51" spans="1:12" s="110" customFormat="1" ht="15" customHeight="1" x14ac:dyDescent="0.2">
      <c r="A51" s="120"/>
      <c r="B51" s="119"/>
      <c r="C51" s="258" t="s">
        <v>106</v>
      </c>
      <c r="E51" s="113">
        <v>57.280793319415451</v>
      </c>
      <c r="F51" s="115">
        <v>4390</v>
      </c>
      <c r="G51" s="114">
        <v>4538</v>
      </c>
      <c r="H51" s="114">
        <v>4651</v>
      </c>
      <c r="I51" s="114">
        <v>4248</v>
      </c>
      <c r="J51" s="140">
        <v>4255</v>
      </c>
      <c r="K51" s="114">
        <v>135</v>
      </c>
      <c r="L51" s="116">
        <v>3.1727379553466508</v>
      </c>
    </row>
    <row r="52" spans="1:12" s="110" customFormat="1" ht="15" customHeight="1" x14ac:dyDescent="0.2">
      <c r="A52" s="120"/>
      <c r="B52" s="119"/>
      <c r="C52" s="258" t="s">
        <v>107</v>
      </c>
      <c r="E52" s="113">
        <v>42.719206680584549</v>
      </c>
      <c r="F52" s="115">
        <v>3274</v>
      </c>
      <c r="G52" s="114">
        <v>3448</v>
      </c>
      <c r="H52" s="114">
        <v>3488</v>
      </c>
      <c r="I52" s="114">
        <v>3269</v>
      </c>
      <c r="J52" s="140">
        <v>3262</v>
      </c>
      <c r="K52" s="114">
        <v>12</v>
      </c>
      <c r="L52" s="116">
        <v>0.36787247087676272</v>
      </c>
    </row>
    <row r="53" spans="1:12" s="110" customFormat="1" ht="15" customHeight="1" x14ac:dyDescent="0.2">
      <c r="A53" s="120"/>
      <c r="B53" s="119"/>
      <c r="C53" s="258" t="s">
        <v>187</v>
      </c>
      <c r="D53" s="110" t="s">
        <v>193</v>
      </c>
      <c r="E53" s="113">
        <v>27.648747390396661</v>
      </c>
      <c r="F53" s="115">
        <v>2119</v>
      </c>
      <c r="G53" s="114">
        <v>2461</v>
      </c>
      <c r="H53" s="114">
        <v>2539</v>
      </c>
      <c r="I53" s="114">
        <v>1972</v>
      </c>
      <c r="J53" s="140">
        <v>2206</v>
      </c>
      <c r="K53" s="114">
        <v>-87</v>
      </c>
      <c r="L53" s="116">
        <v>-3.943789664551224</v>
      </c>
    </row>
    <row r="54" spans="1:12" s="110" customFormat="1" ht="15" customHeight="1" x14ac:dyDescent="0.2">
      <c r="A54" s="120"/>
      <c r="B54" s="119"/>
      <c r="D54" s="267" t="s">
        <v>194</v>
      </c>
      <c r="E54" s="113">
        <v>66.257668711656436</v>
      </c>
      <c r="F54" s="115">
        <v>1404</v>
      </c>
      <c r="G54" s="114">
        <v>1601</v>
      </c>
      <c r="H54" s="114">
        <v>1644</v>
      </c>
      <c r="I54" s="114">
        <v>1269</v>
      </c>
      <c r="J54" s="140">
        <v>1418</v>
      </c>
      <c r="K54" s="114">
        <v>-14</v>
      </c>
      <c r="L54" s="116">
        <v>-0.98730606488011285</v>
      </c>
    </row>
    <row r="55" spans="1:12" s="110" customFormat="1" ht="15" customHeight="1" x14ac:dyDescent="0.2">
      <c r="A55" s="120"/>
      <c r="B55" s="119"/>
      <c r="D55" s="267" t="s">
        <v>195</v>
      </c>
      <c r="E55" s="113">
        <v>33.742331288343557</v>
      </c>
      <c r="F55" s="115">
        <v>715</v>
      </c>
      <c r="G55" s="114">
        <v>860</v>
      </c>
      <c r="H55" s="114">
        <v>895</v>
      </c>
      <c r="I55" s="114">
        <v>703</v>
      </c>
      <c r="J55" s="140">
        <v>788</v>
      </c>
      <c r="K55" s="114">
        <v>-73</v>
      </c>
      <c r="L55" s="116">
        <v>-9.2639593908629436</v>
      </c>
    </row>
    <row r="56" spans="1:12" s="110" customFormat="1" ht="15" customHeight="1" x14ac:dyDescent="0.2">
      <c r="A56" s="120"/>
      <c r="B56" s="119" t="s">
        <v>196</v>
      </c>
      <c r="C56" s="258"/>
      <c r="E56" s="113">
        <v>68.088071840652077</v>
      </c>
      <c r="F56" s="115">
        <v>38593</v>
      </c>
      <c r="G56" s="114">
        <v>38578</v>
      </c>
      <c r="H56" s="114">
        <v>38939</v>
      </c>
      <c r="I56" s="114">
        <v>38617</v>
      </c>
      <c r="J56" s="140">
        <v>38263</v>
      </c>
      <c r="K56" s="114">
        <v>330</v>
      </c>
      <c r="L56" s="116">
        <v>0.86245197710582022</v>
      </c>
    </row>
    <row r="57" spans="1:12" s="110" customFormat="1" ht="15" customHeight="1" x14ac:dyDescent="0.2">
      <c r="A57" s="120"/>
      <c r="B57" s="119"/>
      <c r="C57" s="258" t="s">
        <v>106</v>
      </c>
      <c r="E57" s="113">
        <v>49.084030782784446</v>
      </c>
      <c r="F57" s="115">
        <v>18943</v>
      </c>
      <c r="G57" s="114">
        <v>18966</v>
      </c>
      <c r="H57" s="114">
        <v>19227</v>
      </c>
      <c r="I57" s="114">
        <v>19166</v>
      </c>
      <c r="J57" s="140">
        <v>18984</v>
      </c>
      <c r="K57" s="114">
        <v>-41</v>
      </c>
      <c r="L57" s="116">
        <v>-0.21597134428992837</v>
      </c>
    </row>
    <row r="58" spans="1:12" s="110" customFormat="1" ht="15" customHeight="1" x14ac:dyDescent="0.2">
      <c r="A58" s="120"/>
      <c r="B58" s="119"/>
      <c r="C58" s="258" t="s">
        <v>107</v>
      </c>
      <c r="E58" s="113">
        <v>50.915969217215554</v>
      </c>
      <c r="F58" s="115">
        <v>19650</v>
      </c>
      <c r="G58" s="114">
        <v>19612</v>
      </c>
      <c r="H58" s="114">
        <v>19712</v>
      </c>
      <c r="I58" s="114">
        <v>19451</v>
      </c>
      <c r="J58" s="140">
        <v>19279</v>
      </c>
      <c r="K58" s="114">
        <v>371</v>
      </c>
      <c r="L58" s="116">
        <v>1.9243736708335495</v>
      </c>
    </row>
    <row r="59" spans="1:12" s="110" customFormat="1" ht="15" customHeight="1" x14ac:dyDescent="0.2">
      <c r="A59" s="120"/>
      <c r="B59" s="119"/>
      <c r="C59" s="258" t="s">
        <v>105</v>
      </c>
      <c r="D59" s="110" t="s">
        <v>197</v>
      </c>
      <c r="E59" s="113">
        <v>93.612831342471438</v>
      </c>
      <c r="F59" s="115">
        <v>36128</v>
      </c>
      <c r="G59" s="114">
        <v>36082</v>
      </c>
      <c r="H59" s="114">
        <v>36441</v>
      </c>
      <c r="I59" s="114">
        <v>36149</v>
      </c>
      <c r="J59" s="140">
        <v>35825</v>
      </c>
      <c r="K59" s="114">
        <v>303</v>
      </c>
      <c r="L59" s="116">
        <v>0.84577808792742504</v>
      </c>
    </row>
    <row r="60" spans="1:12" s="110" customFormat="1" ht="15" customHeight="1" x14ac:dyDescent="0.2">
      <c r="A60" s="120"/>
      <c r="B60" s="119"/>
      <c r="C60" s="258"/>
      <c r="D60" s="267" t="s">
        <v>198</v>
      </c>
      <c r="E60" s="113">
        <v>47.710916740478297</v>
      </c>
      <c r="F60" s="115">
        <v>17237</v>
      </c>
      <c r="G60" s="114">
        <v>17230</v>
      </c>
      <c r="H60" s="114">
        <v>17487</v>
      </c>
      <c r="I60" s="114">
        <v>17441</v>
      </c>
      <c r="J60" s="140">
        <v>17275</v>
      </c>
      <c r="K60" s="114">
        <v>-38</v>
      </c>
      <c r="L60" s="116">
        <v>-0.21997105643994211</v>
      </c>
    </row>
    <row r="61" spans="1:12" s="110" customFormat="1" ht="15" customHeight="1" x14ac:dyDescent="0.2">
      <c r="A61" s="120"/>
      <c r="B61" s="119"/>
      <c r="C61" s="258"/>
      <c r="D61" s="267" t="s">
        <v>199</v>
      </c>
      <c r="E61" s="113">
        <v>52.289083259521703</v>
      </c>
      <c r="F61" s="115">
        <v>18891</v>
      </c>
      <c r="G61" s="114">
        <v>18852</v>
      </c>
      <c r="H61" s="114">
        <v>18954</v>
      </c>
      <c r="I61" s="114">
        <v>18708</v>
      </c>
      <c r="J61" s="140">
        <v>18550</v>
      </c>
      <c r="K61" s="114">
        <v>341</v>
      </c>
      <c r="L61" s="116">
        <v>1.8382749326145553</v>
      </c>
    </row>
    <row r="62" spans="1:12" s="110" customFormat="1" ht="15" customHeight="1" x14ac:dyDescent="0.2">
      <c r="A62" s="120"/>
      <c r="B62" s="119"/>
      <c r="C62" s="258"/>
      <c r="D62" s="258" t="s">
        <v>200</v>
      </c>
      <c r="E62" s="113">
        <v>6.3871686575285676</v>
      </c>
      <c r="F62" s="115">
        <v>2465</v>
      </c>
      <c r="G62" s="114">
        <v>2496</v>
      </c>
      <c r="H62" s="114">
        <v>2498</v>
      </c>
      <c r="I62" s="114">
        <v>2468</v>
      </c>
      <c r="J62" s="140">
        <v>2438</v>
      </c>
      <c r="K62" s="114">
        <v>27</v>
      </c>
      <c r="L62" s="116">
        <v>1.1074651353568499</v>
      </c>
    </row>
    <row r="63" spans="1:12" s="110" customFormat="1" ht="15" customHeight="1" x14ac:dyDescent="0.2">
      <c r="A63" s="120"/>
      <c r="B63" s="119"/>
      <c r="C63" s="258"/>
      <c r="D63" s="267" t="s">
        <v>198</v>
      </c>
      <c r="E63" s="113">
        <v>69.208924949290065</v>
      </c>
      <c r="F63" s="115">
        <v>1706</v>
      </c>
      <c r="G63" s="114">
        <v>1736</v>
      </c>
      <c r="H63" s="114">
        <v>1740</v>
      </c>
      <c r="I63" s="114">
        <v>1725</v>
      </c>
      <c r="J63" s="140">
        <v>1709</v>
      </c>
      <c r="K63" s="114">
        <v>-3</v>
      </c>
      <c r="L63" s="116">
        <v>-0.17554125219426564</v>
      </c>
    </row>
    <row r="64" spans="1:12" s="110" customFormat="1" ht="15" customHeight="1" x14ac:dyDescent="0.2">
      <c r="A64" s="120"/>
      <c r="B64" s="119"/>
      <c r="C64" s="258"/>
      <c r="D64" s="267" t="s">
        <v>199</v>
      </c>
      <c r="E64" s="113">
        <v>30.791075050709939</v>
      </c>
      <c r="F64" s="115">
        <v>759</v>
      </c>
      <c r="G64" s="114">
        <v>760</v>
      </c>
      <c r="H64" s="114">
        <v>758</v>
      </c>
      <c r="I64" s="114">
        <v>743</v>
      </c>
      <c r="J64" s="140">
        <v>729</v>
      </c>
      <c r="K64" s="114">
        <v>30</v>
      </c>
      <c r="L64" s="116">
        <v>4.1152263374485596</v>
      </c>
    </row>
    <row r="65" spans="1:12" s="110" customFormat="1" ht="15" customHeight="1" x14ac:dyDescent="0.2">
      <c r="A65" s="120"/>
      <c r="B65" s="119" t="s">
        <v>201</v>
      </c>
      <c r="C65" s="258"/>
      <c r="E65" s="113">
        <v>8.2161570896773171</v>
      </c>
      <c r="F65" s="115">
        <v>4657</v>
      </c>
      <c r="G65" s="114">
        <v>4605</v>
      </c>
      <c r="H65" s="114">
        <v>4558</v>
      </c>
      <c r="I65" s="114">
        <v>4488</v>
      </c>
      <c r="J65" s="140">
        <v>4358</v>
      </c>
      <c r="K65" s="114">
        <v>299</v>
      </c>
      <c r="L65" s="116">
        <v>6.8609453877925652</v>
      </c>
    </row>
    <row r="66" spans="1:12" s="110" customFormat="1" ht="15" customHeight="1" x14ac:dyDescent="0.2">
      <c r="A66" s="120"/>
      <c r="B66" s="119"/>
      <c r="C66" s="258" t="s">
        <v>106</v>
      </c>
      <c r="E66" s="113">
        <v>44.55658149022976</v>
      </c>
      <c r="F66" s="115">
        <v>2075</v>
      </c>
      <c r="G66" s="114">
        <v>2070</v>
      </c>
      <c r="H66" s="114">
        <v>2039</v>
      </c>
      <c r="I66" s="114">
        <v>2027</v>
      </c>
      <c r="J66" s="140">
        <v>1974</v>
      </c>
      <c r="K66" s="114">
        <v>101</v>
      </c>
      <c r="L66" s="116">
        <v>5.1165146909827763</v>
      </c>
    </row>
    <row r="67" spans="1:12" s="110" customFormat="1" ht="15" customHeight="1" x14ac:dyDescent="0.2">
      <c r="A67" s="120"/>
      <c r="B67" s="119"/>
      <c r="C67" s="258" t="s">
        <v>107</v>
      </c>
      <c r="E67" s="113">
        <v>55.44341850977024</v>
      </c>
      <c r="F67" s="115">
        <v>2582</v>
      </c>
      <c r="G67" s="114">
        <v>2535</v>
      </c>
      <c r="H67" s="114">
        <v>2519</v>
      </c>
      <c r="I67" s="114">
        <v>2461</v>
      </c>
      <c r="J67" s="140">
        <v>2384</v>
      </c>
      <c r="K67" s="114">
        <v>198</v>
      </c>
      <c r="L67" s="116">
        <v>8.3053691275167782</v>
      </c>
    </row>
    <row r="68" spans="1:12" s="110" customFormat="1" ht="15" customHeight="1" x14ac:dyDescent="0.2">
      <c r="A68" s="120"/>
      <c r="B68" s="119"/>
      <c r="C68" s="258" t="s">
        <v>105</v>
      </c>
      <c r="D68" s="110" t="s">
        <v>202</v>
      </c>
      <c r="E68" s="113">
        <v>23.512991196048958</v>
      </c>
      <c r="F68" s="115">
        <v>1095</v>
      </c>
      <c r="G68" s="114">
        <v>1053</v>
      </c>
      <c r="H68" s="114">
        <v>1027</v>
      </c>
      <c r="I68" s="114">
        <v>1027</v>
      </c>
      <c r="J68" s="140">
        <v>971</v>
      </c>
      <c r="K68" s="114">
        <v>124</v>
      </c>
      <c r="L68" s="116">
        <v>12.770339855818744</v>
      </c>
    </row>
    <row r="69" spans="1:12" s="110" customFormat="1" ht="15" customHeight="1" x14ac:dyDescent="0.2">
      <c r="A69" s="120"/>
      <c r="B69" s="119"/>
      <c r="C69" s="258"/>
      <c r="D69" s="267" t="s">
        <v>198</v>
      </c>
      <c r="E69" s="113">
        <v>42.831050228310502</v>
      </c>
      <c r="F69" s="115">
        <v>469</v>
      </c>
      <c r="G69" s="114">
        <v>461</v>
      </c>
      <c r="H69" s="114">
        <v>439</v>
      </c>
      <c r="I69" s="114">
        <v>438</v>
      </c>
      <c r="J69" s="140">
        <v>414</v>
      </c>
      <c r="K69" s="114">
        <v>55</v>
      </c>
      <c r="L69" s="116">
        <v>13.285024154589372</v>
      </c>
    </row>
    <row r="70" spans="1:12" s="110" customFormat="1" ht="15" customHeight="1" x14ac:dyDescent="0.2">
      <c r="A70" s="120"/>
      <c r="B70" s="119"/>
      <c r="C70" s="258"/>
      <c r="D70" s="267" t="s">
        <v>199</v>
      </c>
      <c r="E70" s="113">
        <v>57.168949771689498</v>
      </c>
      <c r="F70" s="115">
        <v>626</v>
      </c>
      <c r="G70" s="114">
        <v>592</v>
      </c>
      <c r="H70" s="114">
        <v>588</v>
      </c>
      <c r="I70" s="114">
        <v>589</v>
      </c>
      <c r="J70" s="140">
        <v>557</v>
      </c>
      <c r="K70" s="114">
        <v>69</v>
      </c>
      <c r="L70" s="116">
        <v>12.387791741472173</v>
      </c>
    </row>
    <row r="71" spans="1:12" s="110" customFormat="1" ht="15" customHeight="1" x14ac:dyDescent="0.2">
      <c r="A71" s="120"/>
      <c r="B71" s="119"/>
      <c r="C71" s="258"/>
      <c r="D71" s="110" t="s">
        <v>203</v>
      </c>
      <c r="E71" s="113">
        <v>70.989907665879315</v>
      </c>
      <c r="F71" s="115">
        <v>3306</v>
      </c>
      <c r="G71" s="114">
        <v>3287</v>
      </c>
      <c r="H71" s="114">
        <v>3269</v>
      </c>
      <c r="I71" s="114">
        <v>3215</v>
      </c>
      <c r="J71" s="140">
        <v>3152</v>
      </c>
      <c r="K71" s="114">
        <v>154</v>
      </c>
      <c r="L71" s="116">
        <v>4.8857868020304567</v>
      </c>
    </row>
    <row r="72" spans="1:12" s="110" customFormat="1" ht="15" customHeight="1" x14ac:dyDescent="0.2">
      <c r="A72" s="120"/>
      <c r="B72" s="119"/>
      <c r="C72" s="258"/>
      <c r="D72" s="267" t="s">
        <v>198</v>
      </c>
      <c r="E72" s="113">
        <v>44.464609800362979</v>
      </c>
      <c r="F72" s="115">
        <v>1470</v>
      </c>
      <c r="G72" s="114">
        <v>1468</v>
      </c>
      <c r="H72" s="114">
        <v>1462</v>
      </c>
      <c r="I72" s="114">
        <v>1456</v>
      </c>
      <c r="J72" s="140">
        <v>1433</v>
      </c>
      <c r="K72" s="114">
        <v>37</v>
      </c>
      <c r="L72" s="116">
        <v>2.5819958129797627</v>
      </c>
    </row>
    <row r="73" spans="1:12" s="110" customFormat="1" ht="15" customHeight="1" x14ac:dyDescent="0.2">
      <c r="A73" s="120"/>
      <c r="B73" s="119"/>
      <c r="C73" s="258"/>
      <c r="D73" s="267" t="s">
        <v>199</v>
      </c>
      <c r="E73" s="113">
        <v>55.535390199637021</v>
      </c>
      <c r="F73" s="115">
        <v>1836</v>
      </c>
      <c r="G73" s="114">
        <v>1819</v>
      </c>
      <c r="H73" s="114">
        <v>1807</v>
      </c>
      <c r="I73" s="114">
        <v>1759</v>
      </c>
      <c r="J73" s="140">
        <v>1719</v>
      </c>
      <c r="K73" s="114">
        <v>117</v>
      </c>
      <c r="L73" s="116">
        <v>6.8062827225130889</v>
      </c>
    </row>
    <row r="74" spans="1:12" s="110" customFormat="1" ht="15" customHeight="1" x14ac:dyDescent="0.2">
      <c r="A74" s="120"/>
      <c r="B74" s="119"/>
      <c r="C74" s="258"/>
      <c r="D74" s="110" t="s">
        <v>204</v>
      </c>
      <c r="E74" s="113">
        <v>5.4971011380717201</v>
      </c>
      <c r="F74" s="115">
        <v>256</v>
      </c>
      <c r="G74" s="114">
        <v>265</v>
      </c>
      <c r="H74" s="114">
        <v>262</v>
      </c>
      <c r="I74" s="114">
        <v>246</v>
      </c>
      <c r="J74" s="140">
        <v>235</v>
      </c>
      <c r="K74" s="114">
        <v>21</v>
      </c>
      <c r="L74" s="116">
        <v>8.9361702127659566</v>
      </c>
    </row>
    <row r="75" spans="1:12" s="110" customFormat="1" ht="15" customHeight="1" x14ac:dyDescent="0.2">
      <c r="A75" s="120"/>
      <c r="B75" s="119"/>
      <c r="C75" s="258"/>
      <c r="D75" s="267" t="s">
        <v>198</v>
      </c>
      <c r="E75" s="113">
        <v>53.125</v>
      </c>
      <c r="F75" s="115">
        <v>136</v>
      </c>
      <c r="G75" s="114">
        <v>141</v>
      </c>
      <c r="H75" s="114">
        <v>138</v>
      </c>
      <c r="I75" s="114">
        <v>133</v>
      </c>
      <c r="J75" s="140">
        <v>127</v>
      </c>
      <c r="K75" s="114">
        <v>9</v>
      </c>
      <c r="L75" s="116">
        <v>7.0866141732283463</v>
      </c>
    </row>
    <row r="76" spans="1:12" s="110" customFormat="1" ht="15" customHeight="1" x14ac:dyDescent="0.2">
      <c r="A76" s="120"/>
      <c r="B76" s="119"/>
      <c r="C76" s="258"/>
      <c r="D76" s="267" t="s">
        <v>199</v>
      </c>
      <c r="E76" s="113">
        <v>46.875</v>
      </c>
      <c r="F76" s="115">
        <v>120</v>
      </c>
      <c r="G76" s="114">
        <v>124</v>
      </c>
      <c r="H76" s="114">
        <v>124</v>
      </c>
      <c r="I76" s="114">
        <v>113</v>
      </c>
      <c r="J76" s="140">
        <v>108</v>
      </c>
      <c r="K76" s="114">
        <v>12</v>
      </c>
      <c r="L76" s="116">
        <v>11.111111111111111</v>
      </c>
    </row>
    <row r="77" spans="1:12" s="110" customFormat="1" ht="15" customHeight="1" x14ac:dyDescent="0.2">
      <c r="A77" s="534"/>
      <c r="B77" s="119" t="s">
        <v>205</v>
      </c>
      <c r="C77" s="268"/>
      <c r="D77" s="182"/>
      <c r="E77" s="113">
        <v>10.174485277253401</v>
      </c>
      <c r="F77" s="115">
        <v>5767</v>
      </c>
      <c r="G77" s="114">
        <v>5829</v>
      </c>
      <c r="H77" s="114">
        <v>6024</v>
      </c>
      <c r="I77" s="114">
        <v>5902</v>
      </c>
      <c r="J77" s="140">
        <v>5796</v>
      </c>
      <c r="K77" s="114">
        <v>-29</v>
      </c>
      <c r="L77" s="116">
        <v>-0.50034506556245684</v>
      </c>
    </row>
    <row r="78" spans="1:12" s="110" customFormat="1" ht="15" customHeight="1" x14ac:dyDescent="0.2">
      <c r="A78" s="120"/>
      <c r="B78" s="119"/>
      <c r="C78" s="268" t="s">
        <v>106</v>
      </c>
      <c r="D78" s="182"/>
      <c r="E78" s="113">
        <v>59.68441130570487</v>
      </c>
      <c r="F78" s="115">
        <v>3442</v>
      </c>
      <c r="G78" s="114">
        <v>3448</v>
      </c>
      <c r="H78" s="114">
        <v>3573</v>
      </c>
      <c r="I78" s="114">
        <v>3463</v>
      </c>
      <c r="J78" s="140">
        <v>3375</v>
      </c>
      <c r="K78" s="114">
        <v>67</v>
      </c>
      <c r="L78" s="116">
        <v>1.9851851851851852</v>
      </c>
    </row>
    <row r="79" spans="1:12" s="110" customFormat="1" ht="15" customHeight="1" x14ac:dyDescent="0.2">
      <c r="A79" s="123"/>
      <c r="B79" s="124"/>
      <c r="C79" s="260" t="s">
        <v>107</v>
      </c>
      <c r="D79" s="261"/>
      <c r="E79" s="125">
        <v>40.31558869429513</v>
      </c>
      <c r="F79" s="143">
        <v>2325</v>
      </c>
      <c r="G79" s="144">
        <v>2381</v>
      </c>
      <c r="H79" s="144">
        <v>2451</v>
      </c>
      <c r="I79" s="144">
        <v>2439</v>
      </c>
      <c r="J79" s="145">
        <v>2421</v>
      </c>
      <c r="K79" s="144">
        <v>-96</v>
      </c>
      <c r="L79" s="146">
        <v>-3.9653035935563818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56681</v>
      </c>
      <c r="E11" s="114">
        <v>56998</v>
      </c>
      <c r="F11" s="114">
        <v>57660</v>
      </c>
      <c r="G11" s="114">
        <v>56524</v>
      </c>
      <c r="H11" s="140">
        <v>55934</v>
      </c>
      <c r="I11" s="115">
        <v>747</v>
      </c>
      <c r="J11" s="116">
        <v>1.335502556584546</v>
      </c>
    </row>
    <row r="12" spans="1:15" s="110" customFormat="1" ht="24.95" customHeight="1" x14ac:dyDescent="0.2">
      <c r="A12" s="193" t="s">
        <v>132</v>
      </c>
      <c r="B12" s="194" t="s">
        <v>133</v>
      </c>
      <c r="C12" s="113">
        <v>2.9286709832218909</v>
      </c>
      <c r="D12" s="115">
        <v>1660</v>
      </c>
      <c r="E12" s="114">
        <v>1644</v>
      </c>
      <c r="F12" s="114">
        <v>1697</v>
      </c>
      <c r="G12" s="114">
        <v>1689</v>
      </c>
      <c r="H12" s="140">
        <v>1675</v>
      </c>
      <c r="I12" s="115">
        <v>-15</v>
      </c>
      <c r="J12" s="116">
        <v>-0.89552238805970152</v>
      </c>
    </row>
    <row r="13" spans="1:15" s="110" customFormat="1" ht="24.95" customHeight="1" x14ac:dyDescent="0.2">
      <c r="A13" s="193" t="s">
        <v>134</v>
      </c>
      <c r="B13" s="199" t="s">
        <v>214</v>
      </c>
      <c r="C13" s="113">
        <v>1.3337802791058733</v>
      </c>
      <c r="D13" s="115">
        <v>756</v>
      </c>
      <c r="E13" s="114">
        <v>752</v>
      </c>
      <c r="F13" s="114">
        <v>771</v>
      </c>
      <c r="G13" s="114">
        <v>762</v>
      </c>
      <c r="H13" s="140">
        <v>804</v>
      </c>
      <c r="I13" s="115">
        <v>-48</v>
      </c>
      <c r="J13" s="116">
        <v>-5.9701492537313436</v>
      </c>
    </row>
    <row r="14" spans="1:15" s="287" customFormat="1" ht="24" customHeight="1" x14ac:dyDescent="0.2">
      <c r="A14" s="193" t="s">
        <v>215</v>
      </c>
      <c r="B14" s="199" t="s">
        <v>137</v>
      </c>
      <c r="C14" s="113">
        <v>10.619078703622025</v>
      </c>
      <c r="D14" s="115">
        <v>6019</v>
      </c>
      <c r="E14" s="114">
        <v>6112</v>
      </c>
      <c r="F14" s="114">
        <v>6164</v>
      </c>
      <c r="G14" s="114">
        <v>6064</v>
      </c>
      <c r="H14" s="140">
        <v>6113</v>
      </c>
      <c r="I14" s="115">
        <v>-94</v>
      </c>
      <c r="J14" s="116">
        <v>-1.53770652707345</v>
      </c>
      <c r="K14" s="110"/>
      <c r="L14" s="110"/>
      <c r="M14" s="110"/>
      <c r="N14" s="110"/>
      <c r="O14" s="110"/>
    </row>
    <row r="15" spans="1:15" s="110" customFormat="1" ht="24.75" customHeight="1" x14ac:dyDescent="0.2">
      <c r="A15" s="193" t="s">
        <v>216</v>
      </c>
      <c r="B15" s="199" t="s">
        <v>217</v>
      </c>
      <c r="C15" s="113">
        <v>4.9346341807660412</v>
      </c>
      <c r="D15" s="115">
        <v>2797</v>
      </c>
      <c r="E15" s="114">
        <v>2817</v>
      </c>
      <c r="F15" s="114">
        <v>2857</v>
      </c>
      <c r="G15" s="114">
        <v>2830</v>
      </c>
      <c r="H15" s="140">
        <v>2869</v>
      </c>
      <c r="I15" s="115">
        <v>-72</v>
      </c>
      <c r="J15" s="116">
        <v>-2.5095852213314744</v>
      </c>
    </row>
    <row r="16" spans="1:15" s="287" customFormat="1" ht="24.95" customHeight="1" x14ac:dyDescent="0.2">
      <c r="A16" s="193" t="s">
        <v>218</v>
      </c>
      <c r="B16" s="199" t="s">
        <v>141</v>
      </c>
      <c r="C16" s="113">
        <v>4.3471357244932163</v>
      </c>
      <c r="D16" s="115">
        <v>2464</v>
      </c>
      <c r="E16" s="114">
        <v>2506</v>
      </c>
      <c r="F16" s="114">
        <v>2529</v>
      </c>
      <c r="G16" s="114">
        <v>2471</v>
      </c>
      <c r="H16" s="140">
        <v>2493</v>
      </c>
      <c r="I16" s="115">
        <v>-29</v>
      </c>
      <c r="J16" s="116">
        <v>-1.1632571199358204</v>
      </c>
      <c r="K16" s="110"/>
      <c r="L16" s="110"/>
      <c r="M16" s="110"/>
      <c r="N16" s="110"/>
      <c r="O16" s="110"/>
    </row>
    <row r="17" spans="1:15" s="110" customFormat="1" ht="24.95" customHeight="1" x14ac:dyDescent="0.2">
      <c r="A17" s="193" t="s">
        <v>219</v>
      </c>
      <c r="B17" s="199" t="s">
        <v>220</v>
      </c>
      <c r="C17" s="113">
        <v>1.3373087983627672</v>
      </c>
      <c r="D17" s="115">
        <v>758</v>
      </c>
      <c r="E17" s="114">
        <v>789</v>
      </c>
      <c r="F17" s="114">
        <v>778</v>
      </c>
      <c r="G17" s="114">
        <v>763</v>
      </c>
      <c r="H17" s="140">
        <v>751</v>
      </c>
      <c r="I17" s="115">
        <v>7</v>
      </c>
      <c r="J17" s="116">
        <v>0.93209054593874829</v>
      </c>
    </row>
    <row r="18" spans="1:15" s="287" customFormat="1" ht="24.95" customHeight="1" x14ac:dyDescent="0.2">
      <c r="A18" s="201" t="s">
        <v>144</v>
      </c>
      <c r="B18" s="202" t="s">
        <v>145</v>
      </c>
      <c r="C18" s="113">
        <v>9.9857094970095801</v>
      </c>
      <c r="D18" s="115">
        <v>5660</v>
      </c>
      <c r="E18" s="114">
        <v>5651</v>
      </c>
      <c r="F18" s="114">
        <v>5723</v>
      </c>
      <c r="G18" s="114">
        <v>5532</v>
      </c>
      <c r="H18" s="140">
        <v>5465</v>
      </c>
      <c r="I18" s="115">
        <v>195</v>
      </c>
      <c r="J18" s="116">
        <v>3.5681610247026532</v>
      </c>
      <c r="K18" s="110"/>
      <c r="L18" s="110"/>
      <c r="M18" s="110"/>
      <c r="N18" s="110"/>
      <c r="O18" s="110"/>
    </row>
    <row r="19" spans="1:15" s="110" customFormat="1" ht="24.95" customHeight="1" x14ac:dyDescent="0.2">
      <c r="A19" s="193" t="s">
        <v>146</v>
      </c>
      <c r="B19" s="199" t="s">
        <v>147</v>
      </c>
      <c r="C19" s="113">
        <v>19.916726945537306</v>
      </c>
      <c r="D19" s="115">
        <v>11289</v>
      </c>
      <c r="E19" s="114">
        <v>11387</v>
      </c>
      <c r="F19" s="114">
        <v>11487</v>
      </c>
      <c r="G19" s="114">
        <v>11355</v>
      </c>
      <c r="H19" s="140">
        <v>11266</v>
      </c>
      <c r="I19" s="115">
        <v>23</v>
      </c>
      <c r="J19" s="116">
        <v>0.20415409195810402</v>
      </c>
    </row>
    <row r="20" spans="1:15" s="287" customFormat="1" ht="24.95" customHeight="1" x14ac:dyDescent="0.2">
      <c r="A20" s="193" t="s">
        <v>148</v>
      </c>
      <c r="B20" s="199" t="s">
        <v>149</v>
      </c>
      <c r="C20" s="113">
        <v>4.9011132478255499</v>
      </c>
      <c r="D20" s="115">
        <v>2778</v>
      </c>
      <c r="E20" s="114">
        <v>2876</v>
      </c>
      <c r="F20" s="114">
        <v>2920</v>
      </c>
      <c r="G20" s="114">
        <v>2838</v>
      </c>
      <c r="H20" s="140">
        <v>2733</v>
      </c>
      <c r="I20" s="115">
        <v>45</v>
      </c>
      <c r="J20" s="116">
        <v>1.646542261251372</v>
      </c>
      <c r="K20" s="110"/>
      <c r="L20" s="110"/>
      <c r="M20" s="110"/>
      <c r="N20" s="110"/>
      <c r="O20" s="110"/>
    </row>
    <row r="21" spans="1:15" s="110" customFormat="1" ht="24.95" customHeight="1" x14ac:dyDescent="0.2">
      <c r="A21" s="201" t="s">
        <v>150</v>
      </c>
      <c r="B21" s="202" t="s">
        <v>151</v>
      </c>
      <c r="C21" s="113">
        <v>3.4332492369577108</v>
      </c>
      <c r="D21" s="115">
        <v>1946</v>
      </c>
      <c r="E21" s="114">
        <v>1969</v>
      </c>
      <c r="F21" s="114">
        <v>2130</v>
      </c>
      <c r="G21" s="114">
        <v>2137</v>
      </c>
      <c r="H21" s="140">
        <v>1909</v>
      </c>
      <c r="I21" s="115">
        <v>37</v>
      </c>
      <c r="J21" s="116">
        <v>1.9381875327396543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2.5370053457066741</v>
      </c>
      <c r="D23" s="115">
        <v>1438</v>
      </c>
      <c r="E23" s="114">
        <v>1453</v>
      </c>
      <c r="F23" s="114">
        <v>1470</v>
      </c>
      <c r="G23" s="114">
        <v>1452</v>
      </c>
      <c r="H23" s="140">
        <v>1461</v>
      </c>
      <c r="I23" s="115">
        <v>-23</v>
      </c>
      <c r="J23" s="116">
        <v>-1.5742642026009583</v>
      </c>
    </row>
    <row r="24" spans="1:15" s="110" customFormat="1" ht="24.95" customHeight="1" x14ac:dyDescent="0.2">
      <c r="A24" s="193" t="s">
        <v>156</v>
      </c>
      <c r="B24" s="199" t="s">
        <v>221</v>
      </c>
      <c r="C24" s="113">
        <v>5.3210070393959175</v>
      </c>
      <c r="D24" s="115">
        <v>3016</v>
      </c>
      <c r="E24" s="114">
        <v>2995</v>
      </c>
      <c r="F24" s="114">
        <v>2996</v>
      </c>
      <c r="G24" s="114">
        <v>2918</v>
      </c>
      <c r="H24" s="140">
        <v>2916</v>
      </c>
      <c r="I24" s="115">
        <v>100</v>
      </c>
      <c r="J24" s="116">
        <v>3.4293552812071328</v>
      </c>
    </row>
    <row r="25" spans="1:15" s="110" customFormat="1" ht="24.95" customHeight="1" x14ac:dyDescent="0.2">
      <c r="A25" s="193" t="s">
        <v>222</v>
      </c>
      <c r="B25" s="204" t="s">
        <v>159</v>
      </c>
      <c r="C25" s="113">
        <v>3.5937968631463808</v>
      </c>
      <c r="D25" s="115">
        <v>2037</v>
      </c>
      <c r="E25" s="114">
        <v>2047</v>
      </c>
      <c r="F25" s="114">
        <v>2244</v>
      </c>
      <c r="G25" s="114">
        <v>2178</v>
      </c>
      <c r="H25" s="140">
        <v>2130</v>
      </c>
      <c r="I25" s="115">
        <v>-93</v>
      </c>
      <c r="J25" s="116">
        <v>-4.3661971830985919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5.8379351105308661</v>
      </c>
      <c r="D27" s="115">
        <v>3309</v>
      </c>
      <c r="E27" s="114">
        <v>3262</v>
      </c>
      <c r="F27" s="114">
        <v>3254</v>
      </c>
      <c r="G27" s="114">
        <v>3143</v>
      </c>
      <c r="H27" s="140">
        <v>3103</v>
      </c>
      <c r="I27" s="115">
        <v>206</v>
      </c>
      <c r="J27" s="116">
        <v>6.6387367064131482</v>
      </c>
    </row>
    <row r="28" spans="1:15" s="110" customFormat="1" ht="24.95" customHeight="1" x14ac:dyDescent="0.2">
      <c r="A28" s="193" t="s">
        <v>163</v>
      </c>
      <c r="B28" s="199" t="s">
        <v>164</v>
      </c>
      <c r="C28" s="113">
        <v>4.6011891109895728</v>
      </c>
      <c r="D28" s="115">
        <v>2608</v>
      </c>
      <c r="E28" s="114">
        <v>2556</v>
      </c>
      <c r="F28" s="114">
        <v>2540</v>
      </c>
      <c r="G28" s="114">
        <v>2522</v>
      </c>
      <c r="H28" s="140">
        <v>2533</v>
      </c>
      <c r="I28" s="115">
        <v>75</v>
      </c>
      <c r="J28" s="116">
        <v>2.9609159099881563</v>
      </c>
    </row>
    <row r="29" spans="1:15" s="110" customFormat="1" ht="24.95" customHeight="1" x14ac:dyDescent="0.2">
      <c r="A29" s="193">
        <v>86</v>
      </c>
      <c r="B29" s="199" t="s">
        <v>165</v>
      </c>
      <c r="C29" s="113">
        <v>6.0461177466876022</v>
      </c>
      <c r="D29" s="115">
        <v>3427</v>
      </c>
      <c r="E29" s="114">
        <v>3421</v>
      </c>
      <c r="F29" s="114">
        <v>3422</v>
      </c>
      <c r="G29" s="114">
        <v>3329</v>
      </c>
      <c r="H29" s="140">
        <v>3346</v>
      </c>
      <c r="I29" s="115">
        <v>81</v>
      </c>
      <c r="J29" s="116">
        <v>2.4208009563658099</v>
      </c>
    </row>
    <row r="30" spans="1:15" s="110" customFormat="1" ht="24.95" customHeight="1" x14ac:dyDescent="0.2">
      <c r="A30" s="193">
        <v>87.88</v>
      </c>
      <c r="B30" s="204" t="s">
        <v>166</v>
      </c>
      <c r="C30" s="113">
        <v>14.001164411354775</v>
      </c>
      <c r="D30" s="115">
        <v>7936</v>
      </c>
      <c r="E30" s="114">
        <v>7897</v>
      </c>
      <c r="F30" s="114">
        <v>7867</v>
      </c>
      <c r="G30" s="114">
        <v>7723</v>
      </c>
      <c r="H30" s="140">
        <v>7649</v>
      </c>
      <c r="I30" s="115">
        <v>287</v>
      </c>
      <c r="J30" s="116">
        <v>3.7521244607138189</v>
      </c>
    </row>
    <row r="31" spans="1:15" s="110" customFormat="1" ht="24.95" customHeight="1" x14ac:dyDescent="0.2">
      <c r="A31" s="193" t="s">
        <v>167</v>
      </c>
      <c r="B31" s="199" t="s">
        <v>168</v>
      </c>
      <c r="C31" s="113">
        <v>3.7578730085919445</v>
      </c>
      <c r="D31" s="115">
        <v>2130</v>
      </c>
      <c r="E31" s="114">
        <v>2302</v>
      </c>
      <c r="F31" s="114">
        <v>2310</v>
      </c>
      <c r="G31" s="114">
        <v>2251</v>
      </c>
      <c r="H31" s="140">
        <v>2200</v>
      </c>
      <c r="I31" s="115">
        <v>-70</v>
      </c>
      <c r="J31" s="116">
        <v>-3.1818181818181817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2.9286709832218909</v>
      </c>
      <c r="D34" s="115">
        <v>1660</v>
      </c>
      <c r="E34" s="114">
        <v>1644</v>
      </c>
      <c r="F34" s="114">
        <v>1697</v>
      </c>
      <c r="G34" s="114">
        <v>1689</v>
      </c>
      <c r="H34" s="140">
        <v>1675</v>
      </c>
      <c r="I34" s="115">
        <v>-15</v>
      </c>
      <c r="J34" s="116">
        <v>-0.89552238805970152</v>
      </c>
    </row>
    <row r="35" spans="1:10" s="110" customFormat="1" ht="24.95" customHeight="1" x14ac:dyDescent="0.2">
      <c r="A35" s="292" t="s">
        <v>171</v>
      </c>
      <c r="B35" s="293" t="s">
        <v>172</v>
      </c>
      <c r="C35" s="113">
        <v>21.938568479737476</v>
      </c>
      <c r="D35" s="115">
        <v>12435</v>
      </c>
      <c r="E35" s="114">
        <v>12515</v>
      </c>
      <c r="F35" s="114">
        <v>12658</v>
      </c>
      <c r="G35" s="114">
        <v>12358</v>
      </c>
      <c r="H35" s="140">
        <v>12382</v>
      </c>
      <c r="I35" s="115">
        <v>53</v>
      </c>
      <c r="J35" s="116">
        <v>0.42804070424810209</v>
      </c>
    </row>
    <row r="36" spans="1:10" s="110" customFormat="1" ht="24.95" customHeight="1" x14ac:dyDescent="0.2">
      <c r="A36" s="294" t="s">
        <v>173</v>
      </c>
      <c r="B36" s="295" t="s">
        <v>174</v>
      </c>
      <c r="C36" s="125">
        <v>75.132760537040625</v>
      </c>
      <c r="D36" s="143">
        <v>42586</v>
      </c>
      <c r="E36" s="144">
        <v>42839</v>
      </c>
      <c r="F36" s="144">
        <v>43305</v>
      </c>
      <c r="G36" s="144">
        <v>42477</v>
      </c>
      <c r="H36" s="145">
        <v>41877</v>
      </c>
      <c r="I36" s="143">
        <v>709</v>
      </c>
      <c r="J36" s="146">
        <v>1.6930534661031116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2020-09-25T06:37:23Z</dcterms:created>
  <dcterms:modified xsi:type="dcterms:W3CDTF">2020-09-28T08:06:03Z</dcterms:modified>
</cp:coreProperties>
</file>