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c r="G73" i="24"/>
  <c r="F73" i="24"/>
  <c r="E73" i="24"/>
  <c r="L72" i="24"/>
  <c r="H72" i="24" s="1"/>
  <c r="I72" i="24"/>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s="1"/>
  <c r="G68" i="24"/>
  <c r="F68" i="24"/>
  <c r="E68" i="24"/>
  <c r="L67" i="24"/>
  <c r="H67" i="24" s="1"/>
  <c r="I67" i="24" s="1"/>
  <c r="G67" i="24"/>
  <c r="F67" i="24"/>
  <c r="E67" i="24"/>
  <c r="L66" i="24"/>
  <c r="H66" i="24" s="1"/>
  <c r="G66" i="24"/>
  <c r="F66" i="24"/>
  <c r="E66" i="24"/>
  <c r="L65" i="24"/>
  <c r="H65" i="24" s="1"/>
  <c r="I65" i="24"/>
  <c r="G65" i="24"/>
  <c r="F65" i="24"/>
  <c r="E65" i="24"/>
  <c r="L64" i="24"/>
  <c r="H64" i="24" s="1"/>
  <c r="I64" i="24"/>
  <c r="G64" i="24"/>
  <c r="F64" i="24"/>
  <c r="E64" i="24"/>
  <c r="L63" i="24"/>
  <c r="H63" i="24" s="1"/>
  <c r="J63" i="24" s="1"/>
  <c r="K63" i="24"/>
  <c r="G63" i="24"/>
  <c r="F63" i="24"/>
  <c r="E63" i="24"/>
  <c r="L62" i="24"/>
  <c r="H62" i="24" s="1"/>
  <c r="J62" i="24" s="1"/>
  <c r="K62" i="24"/>
  <c r="I62" i="24"/>
  <c r="G62" i="24"/>
  <c r="F62" i="24"/>
  <c r="E62" i="24"/>
  <c r="L61" i="24"/>
  <c r="H61" i="24" s="1"/>
  <c r="J61" i="24" s="1"/>
  <c r="G61" i="24"/>
  <c r="F61" i="24"/>
  <c r="E61" i="24"/>
  <c r="L60" i="24"/>
  <c r="H60" i="24" s="1"/>
  <c r="J60" i="24" s="1"/>
  <c r="K60" i="24"/>
  <c r="I60" i="24"/>
  <c r="G60" i="24"/>
  <c r="F60" i="24"/>
  <c r="E60" i="24"/>
  <c r="L59" i="24"/>
  <c r="H59" i="24" s="1"/>
  <c r="J59" i="24" s="1"/>
  <c r="K59" i="24"/>
  <c r="G59" i="24"/>
  <c r="F59" i="24"/>
  <c r="E59" i="24"/>
  <c r="L58" i="24"/>
  <c r="H58" i="24" s="1"/>
  <c r="J58" i="24" s="1"/>
  <c r="K58" i="24"/>
  <c r="I58" i="24"/>
  <c r="G58" i="24"/>
  <c r="F58" i="24"/>
  <c r="E58" i="24"/>
  <c r="L57" i="24"/>
  <c r="H57" i="24" s="1"/>
  <c r="J57" i="24" s="1"/>
  <c r="G57" i="24"/>
  <c r="F57" i="24"/>
  <c r="E57" i="24"/>
  <c r="L56" i="24"/>
  <c r="H56" i="24" s="1"/>
  <c r="J56" i="24" s="1"/>
  <c r="K56" i="24"/>
  <c r="I56" i="24"/>
  <c r="G56" i="24"/>
  <c r="F56" i="24"/>
  <c r="E56" i="24"/>
  <c r="L55" i="24"/>
  <c r="H55" i="24" s="1"/>
  <c r="J55" i="24" s="1"/>
  <c r="K55" i="24"/>
  <c r="G55" i="24"/>
  <c r="F55" i="24"/>
  <c r="E55" i="24"/>
  <c r="L54" i="24"/>
  <c r="H54" i="24" s="1"/>
  <c r="J54" i="24" s="1"/>
  <c r="K54" i="24"/>
  <c r="I54" i="24"/>
  <c r="G54" i="24"/>
  <c r="F54" i="24"/>
  <c r="E54" i="24"/>
  <c r="L53" i="24"/>
  <c r="H53" i="24" s="1"/>
  <c r="J53" i="24" s="1"/>
  <c r="G53" i="24"/>
  <c r="F53" i="24"/>
  <c r="E53" i="24"/>
  <c r="L52" i="24"/>
  <c r="H52" i="24" s="1"/>
  <c r="J52" i="24" s="1"/>
  <c r="I52" i="24"/>
  <c r="G52" i="24"/>
  <c r="F52" i="24"/>
  <c r="E52" i="24"/>
  <c r="L51" i="24"/>
  <c r="H51" i="24" s="1"/>
  <c r="J51" i="24" s="1"/>
  <c r="K51" i="24"/>
  <c r="G51" i="24"/>
  <c r="F51" i="24"/>
  <c r="E51" i="24"/>
  <c r="L44" i="24"/>
  <c r="K44" i="24"/>
  <c r="I44" i="24"/>
  <c r="H44" i="24"/>
  <c r="F44" i="24"/>
  <c r="D44" i="24"/>
  <c r="C44" i="24"/>
  <c r="M44" i="24" s="1"/>
  <c r="B44" i="24"/>
  <c r="J44" i="24" s="1"/>
  <c r="M43" i="24"/>
  <c r="L43" i="24"/>
  <c r="G43" i="24"/>
  <c r="E43" i="24"/>
  <c r="C43" i="24"/>
  <c r="I43" i="24" s="1"/>
  <c r="B43" i="24"/>
  <c r="J43" i="24" s="1"/>
  <c r="L42" i="24"/>
  <c r="K42" i="24"/>
  <c r="I42" i="24"/>
  <c r="H42" i="24"/>
  <c r="F42" i="24"/>
  <c r="D42" i="24"/>
  <c r="C42" i="24"/>
  <c r="M42" i="24" s="1"/>
  <c r="B42" i="24"/>
  <c r="J42" i="24" s="1"/>
  <c r="M41" i="24"/>
  <c r="L41" i="24"/>
  <c r="J41" i="24"/>
  <c r="H41" i="24"/>
  <c r="G41" i="24"/>
  <c r="E41" i="24"/>
  <c r="D41" i="24"/>
  <c r="C41" i="24"/>
  <c r="I41" i="24" s="1"/>
  <c r="B41" i="24"/>
  <c r="L40" i="24"/>
  <c r="K40" i="24"/>
  <c r="I40" i="24"/>
  <c r="H40" i="24"/>
  <c r="F40" i="24"/>
  <c r="D40" i="24"/>
  <c r="C40" i="24"/>
  <c r="M40" i="24" s="1"/>
  <c r="B40" i="24"/>
  <c r="J40" i="24" s="1"/>
  <c r="M36" i="24"/>
  <c r="L36" i="24"/>
  <c r="K36" i="24"/>
  <c r="J36" i="24"/>
  <c r="I36" i="24"/>
  <c r="H36" i="24"/>
  <c r="G36" i="24"/>
  <c r="F36" i="24"/>
  <c r="E36" i="24"/>
  <c r="D36" i="24"/>
  <c r="L57" i="15"/>
  <c r="K57" i="15"/>
  <c r="C38" i="24"/>
  <c r="C37" i="24"/>
  <c r="E37" i="24" s="1"/>
  <c r="C35" i="24"/>
  <c r="C34" i="24"/>
  <c r="L34" i="24" s="1"/>
  <c r="C33" i="24"/>
  <c r="C32" i="24"/>
  <c r="C31" i="24"/>
  <c r="C30" i="24"/>
  <c r="C29" i="24"/>
  <c r="C28" i="24"/>
  <c r="G28" i="24" s="1"/>
  <c r="C27" i="24"/>
  <c r="C26" i="24"/>
  <c r="L26" i="24" s="1"/>
  <c r="C25" i="24"/>
  <c r="C24" i="24"/>
  <c r="C23" i="24"/>
  <c r="C22" i="24"/>
  <c r="L22" i="24" s="1"/>
  <c r="C21" i="24"/>
  <c r="C20" i="24"/>
  <c r="G20" i="24" s="1"/>
  <c r="C19" i="24"/>
  <c r="C18" i="24"/>
  <c r="L18" i="24" s="1"/>
  <c r="C17" i="24"/>
  <c r="C16" i="24"/>
  <c r="C15" i="24"/>
  <c r="I15" i="24" s="1"/>
  <c r="C9" i="24"/>
  <c r="C8" i="24"/>
  <c r="C7" i="24"/>
  <c r="B38" i="24"/>
  <c r="B37" i="24"/>
  <c r="B35" i="24"/>
  <c r="B34" i="24"/>
  <c r="B33" i="24"/>
  <c r="H33" i="24" s="1"/>
  <c r="B32" i="24"/>
  <c r="D32" i="24" s="1"/>
  <c r="B31" i="24"/>
  <c r="B30" i="24"/>
  <c r="B29" i="24"/>
  <c r="B28" i="24"/>
  <c r="B27" i="24"/>
  <c r="B26" i="24"/>
  <c r="B25" i="24"/>
  <c r="H25" i="24" s="1"/>
  <c r="B24" i="24"/>
  <c r="D24" i="24" s="1"/>
  <c r="B23" i="24"/>
  <c r="B22" i="24"/>
  <c r="B21" i="24"/>
  <c r="B20" i="24"/>
  <c r="B19" i="24"/>
  <c r="B18" i="24"/>
  <c r="B17" i="24"/>
  <c r="J17" i="24" s="1"/>
  <c r="B16" i="24"/>
  <c r="B15" i="24"/>
  <c r="B9" i="24"/>
  <c r="B8" i="24"/>
  <c r="B7" i="24"/>
  <c r="K8" i="24" l="1"/>
  <c r="H8" i="24"/>
  <c r="D8" i="24"/>
  <c r="J8" i="24"/>
  <c r="F8" i="24"/>
  <c r="K20" i="24"/>
  <c r="H20" i="24"/>
  <c r="J20" i="24"/>
  <c r="F20" i="24"/>
  <c r="D20" i="24"/>
  <c r="F37" i="24"/>
  <c r="K37" i="24"/>
  <c r="J37" i="24"/>
  <c r="H37" i="24"/>
  <c r="D37" i="24"/>
  <c r="D21" i="24"/>
  <c r="K21" i="24"/>
  <c r="J21" i="24"/>
  <c r="F21" i="24"/>
  <c r="H21" i="24"/>
  <c r="D27" i="24"/>
  <c r="K27" i="24"/>
  <c r="J27" i="24"/>
  <c r="H27" i="24"/>
  <c r="F27" i="24"/>
  <c r="K38" i="24"/>
  <c r="J38" i="24"/>
  <c r="H38" i="24"/>
  <c r="F38" i="24"/>
  <c r="D38" i="24"/>
  <c r="G19" i="24"/>
  <c r="M19" i="24"/>
  <c r="E19" i="24"/>
  <c r="L19" i="24"/>
  <c r="I19" i="24"/>
  <c r="D31" i="24"/>
  <c r="K31" i="24"/>
  <c r="J31" i="24"/>
  <c r="H31" i="24"/>
  <c r="F31" i="24"/>
  <c r="D15" i="24"/>
  <c r="F15" i="24"/>
  <c r="K15" i="24"/>
  <c r="J15" i="24"/>
  <c r="H15" i="24"/>
  <c r="K28" i="24"/>
  <c r="H28" i="24"/>
  <c r="J28" i="24"/>
  <c r="F28" i="24"/>
  <c r="D28" i="24"/>
  <c r="D7" i="24"/>
  <c r="K7" i="24"/>
  <c r="J7" i="24"/>
  <c r="H7" i="24"/>
  <c r="F7" i="24"/>
  <c r="K16" i="24"/>
  <c r="H16" i="24"/>
  <c r="F16" i="24"/>
  <c r="D16" i="24"/>
  <c r="J16" i="24"/>
  <c r="D19" i="24"/>
  <c r="K19" i="24"/>
  <c r="J19" i="24"/>
  <c r="H19" i="24"/>
  <c r="F19" i="24"/>
  <c r="D29" i="24"/>
  <c r="K29" i="24"/>
  <c r="J29" i="24"/>
  <c r="F29" i="24"/>
  <c r="H29" i="24"/>
  <c r="D35" i="24"/>
  <c r="K35" i="24"/>
  <c r="J35" i="24"/>
  <c r="H35" i="24"/>
  <c r="F35" i="24"/>
  <c r="I8" i="24"/>
  <c r="M8" i="24"/>
  <c r="L8" i="24"/>
  <c r="G8" i="24"/>
  <c r="E8" i="24"/>
  <c r="D23" i="24"/>
  <c r="K23" i="24"/>
  <c r="J23" i="24"/>
  <c r="H23" i="24"/>
  <c r="F23" i="24"/>
  <c r="G27" i="24"/>
  <c r="M27" i="24"/>
  <c r="E27" i="24"/>
  <c r="L27" i="24"/>
  <c r="I27" i="24"/>
  <c r="G33" i="24"/>
  <c r="M33" i="24"/>
  <c r="E33" i="24"/>
  <c r="L33" i="24"/>
  <c r="I33" i="24"/>
  <c r="G25" i="24"/>
  <c r="M25" i="24"/>
  <c r="E25" i="24"/>
  <c r="L25" i="24"/>
  <c r="I25" i="24"/>
  <c r="G31" i="24"/>
  <c r="M31" i="24"/>
  <c r="E31" i="24"/>
  <c r="L31" i="24"/>
  <c r="I31" i="24"/>
  <c r="D9" i="24"/>
  <c r="K9" i="24"/>
  <c r="J9" i="24"/>
  <c r="F9" i="24"/>
  <c r="K24" i="24"/>
  <c r="H24" i="24"/>
  <c r="J24" i="24"/>
  <c r="F24" i="24"/>
  <c r="G9" i="24"/>
  <c r="M9" i="24"/>
  <c r="E9" i="24"/>
  <c r="L9" i="24"/>
  <c r="I9" i="24"/>
  <c r="C14" i="24"/>
  <c r="C6" i="24"/>
  <c r="I34" i="24"/>
  <c r="M34" i="24"/>
  <c r="E34" i="24"/>
  <c r="G34" i="24"/>
  <c r="M38" i="24"/>
  <c r="E38" i="24"/>
  <c r="G38" i="24"/>
  <c r="L38" i="24"/>
  <c r="I38" i="24"/>
  <c r="K74" i="24"/>
  <c r="J74" i="24"/>
  <c r="I74" i="24"/>
  <c r="K32" i="24"/>
  <c r="H32" i="24"/>
  <c r="J32" i="24"/>
  <c r="F32" i="24"/>
  <c r="G17" i="24"/>
  <c r="M17" i="24"/>
  <c r="E17" i="24"/>
  <c r="L17" i="24"/>
  <c r="I17" i="24"/>
  <c r="G23" i="24"/>
  <c r="M23" i="24"/>
  <c r="E23" i="24"/>
  <c r="L23" i="24"/>
  <c r="I23" i="24"/>
  <c r="K18" i="24"/>
  <c r="H18" i="24"/>
  <c r="F18" i="24"/>
  <c r="D18" i="24"/>
  <c r="J18" i="24"/>
  <c r="K34" i="24"/>
  <c r="H34" i="24"/>
  <c r="F34" i="24"/>
  <c r="D34" i="24"/>
  <c r="J34" i="24"/>
  <c r="B6" i="24"/>
  <c r="B14" i="24"/>
  <c r="K22" i="24"/>
  <c r="H22" i="24"/>
  <c r="F22" i="24"/>
  <c r="D22" i="24"/>
  <c r="J22" i="24"/>
  <c r="K30" i="24"/>
  <c r="H30" i="24"/>
  <c r="F30" i="24"/>
  <c r="D30" i="24"/>
  <c r="J30" i="24"/>
  <c r="B45" i="24"/>
  <c r="B39" i="24"/>
  <c r="G7" i="24"/>
  <c r="M7" i="24"/>
  <c r="E7" i="24"/>
  <c r="L7" i="24"/>
  <c r="I7" i="24"/>
  <c r="I26" i="24"/>
  <c r="M26" i="24"/>
  <c r="E26" i="24"/>
  <c r="G26" i="24"/>
  <c r="G29" i="24"/>
  <c r="M29" i="24"/>
  <c r="E29" i="24"/>
  <c r="L29" i="24"/>
  <c r="I29" i="24"/>
  <c r="I32" i="24"/>
  <c r="M32" i="24"/>
  <c r="E32" i="24"/>
  <c r="L32" i="24"/>
  <c r="G32" i="24"/>
  <c r="C45" i="24"/>
  <c r="C39" i="24"/>
  <c r="I16" i="24"/>
  <c r="E16" i="24"/>
  <c r="M16" i="24"/>
  <c r="L16" i="24"/>
  <c r="G16" i="24"/>
  <c r="H9" i="24"/>
  <c r="D17" i="24"/>
  <c r="H17" i="24"/>
  <c r="F17" i="24"/>
  <c r="K17" i="24"/>
  <c r="D25" i="24"/>
  <c r="K25" i="24"/>
  <c r="J25" i="24"/>
  <c r="F25" i="24"/>
  <c r="D33" i="24"/>
  <c r="K33" i="24"/>
  <c r="J33" i="24"/>
  <c r="F33" i="24"/>
  <c r="G15" i="24"/>
  <c r="M15" i="24"/>
  <c r="E15" i="24"/>
  <c r="L15" i="24"/>
  <c r="G35" i="24"/>
  <c r="M35" i="24"/>
  <c r="E35" i="24"/>
  <c r="L35" i="24"/>
  <c r="I35" i="24"/>
  <c r="K26" i="24"/>
  <c r="H26" i="24"/>
  <c r="F26" i="24"/>
  <c r="D26" i="24"/>
  <c r="J26" i="24"/>
  <c r="I22" i="24"/>
  <c r="M22" i="24"/>
  <c r="E22" i="24"/>
  <c r="G22" i="24"/>
  <c r="I18" i="24"/>
  <c r="M18" i="24"/>
  <c r="G18" i="24"/>
  <c r="E18" i="24"/>
  <c r="G21" i="24"/>
  <c r="M21" i="24"/>
  <c r="E21" i="24"/>
  <c r="L21" i="24"/>
  <c r="I21" i="24"/>
  <c r="I24" i="24"/>
  <c r="M24" i="24"/>
  <c r="E24" i="24"/>
  <c r="L24" i="24"/>
  <c r="G24" i="24"/>
  <c r="I30" i="24"/>
  <c r="M30" i="24"/>
  <c r="E30" i="24"/>
  <c r="G30" i="24"/>
  <c r="L30" i="24"/>
  <c r="K66" i="24"/>
  <c r="J66" i="24"/>
  <c r="I66" i="24"/>
  <c r="I77" i="24"/>
  <c r="M37" i="24"/>
  <c r="D43" i="24"/>
  <c r="I51" i="24"/>
  <c r="I55" i="24"/>
  <c r="I59" i="24"/>
  <c r="I63" i="24"/>
  <c r="K69" i="24"/>
  <c r="J69" i="24"/>
  <c r="K71" i="24"/>
  <c r="J71" i="24"/>
  <c r="H43" i="24"/>
  <c r="K68" i="24"/>
  <c r="J68" i="24"/>
  <c r="I53" i="24"/>
  <c r="I57" i="24"/>
  <c r="I61" i="24"/>
  <c r="K65" i="24"/>
  <c r="J65" i="24"/>
  <c r="K73" i="24"/>
  <c r="J73" i="24"/>
  <c r="I20" i="24"/>
  <c r="M20" i="24"/>
  <c r="E20" i="24"/>
  <c r="I28" i="24"/>
  <c r="M28" i="24"/>
  <c r="E28" i="24"/>
  <c r="I37" i="24"/>
  <c r="G37" i="24"/>
  <c r="L20" i="24"/>
  <c r="L28" i="24"/>
  <c r="F41" i="24"/>
  <c r="K41" i="24"/>
  <c r="K53" i="24"/>
  <c r="K57" i="24"/>
  <c r="K61" i="24"/>
  <c r="K70" i="24"/>
  <c r="J70" i="24"/>
  <c r="F43" i="24"/>
  <c r="K43" i="24"/>
  <c r="K67" i="24"/>
  <c r="J67" i="24"/>
  <c r="K75" i="24"/>
  <c r="J75" i="24"/>
  <c r="J77" i="24" s="1"/>
  <c r="L37" i="24"/>
  <c r="K52" i="24"/>
  <c r="K64" i="24"/>
  <c r="J64" i="24"/>
  <c r="K72" i="24"/>
  <c r="J72" i="24"/>
  <c r="G40" i="24"/>
  <c r="G42" i="24"/>
  <c r="G44" i="24"/>
  <c r="E40" i="24"/>
  <c r="E42" i="24"/>
  <c r="E44" i="24"/>
  <c r="F39" i="24" l="1"/>
  <c r="K39" i="24"/>
  <c r="D39" i="24"/>
  <c r="J39" i="24"/>
  <c r="H39" i="24"/>
  <c r="H45" i="24"/>
  <c r="F45" i="24"/>
  <c r="K45" i="24"/>
  <c r="J45" i="24"/>
  <c r="D45" i="24"/>
  <c r="I6" i="24"/>
  <c r="M6" i="24"/>
  <c r="L6" i="24"/>
  <c r="G6" i="24"/>
  <c r="E6" i="24"/>
  <c r="I14" i="24"/>
  <c r="E14" i="24"/>
  <c r="M14" i="24"/>
  <c r="L14" i="24"/>
  <c r="G14" i="24"/>
  <c r="I45" i="24"/>
  <c r="G45" i="24"/>
  <c r="M45" i="24"/>
  <c r="L45" i="24"/>
  <c r="E45" i="24"/>
  <c r="K14" i="24"/>
  <c r="H14" i="24"/>
  <c r="D14" i="24"/>
  <c r="J14" i="24"/>
  <c r="F14" i="24"/>
  <c r="K6" i="24"/>
  <c r="H6" i="24"/>
  <c r="J6" i="24"/>
  <c r="F6" i="24"/>
  <c r="D6" i="24"/>
  <c r="K77" i="24"/>
  <c r="J78" i="24" s="1"/>
  <c r="J79" i="24"/>
  <c r="I79" i="24"/>
  <c r="I39" i="24"/>
  <c r="G39" i="24"/>
  <c r="M39" i="24"/>
  <c r="L39" i="24"/>
  <c r="E39" i="24"/>
  <c r="I78" i="24" l="1"/>
  <c r="K79" i="24"/>
  <c r="K78" i="24"/>
  <c r="I83" i="24" l="1"/>
  <c r="I82" i="24"/>
  <c r="I81" i="24"/>
</calcChain>
</file>

<file path=xl/sharedStrings.xml><?xml version="1.0" encoding="utf-8"?>
<sst xmlns="http://schemas.openxmlformats.org/spreadsheetml/2006/main" count="1708" uniqueCount="520">
  <si>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</si>
  <si>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</si>
  <si>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</si>
  <si>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</si>
  <si>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</si>
  <si>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</si>
  <si>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</si>
  <si>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</si>
  <si>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</si>
  <si>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</si>
  <si>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</si>
  <si>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</si>
  <si>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</si>
  <si>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Segeberg (01060)</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</si>
  <si>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</si>
  <si>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</si>
  <si>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</si>
  <si>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</si>
  <si>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</si>
  <si>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</si>
  <si>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</si>
  <si>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</si>
  <si>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</si>
  <si>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</si>
  <si>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</si>
  <si>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</si>
  <si>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</si>
  <si>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</si>
  <si>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</si>
  <si>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</si>
  <si>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</si>
  <si>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</si>
  <si>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</si>
  <si>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</si>
  <si>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</si>
  <si>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</si>
  <si>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</si>
  <si>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</si>
  <si>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</si>
  <si>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</si>
  <si>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</si>
  <si>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</si>
  <si>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</si>
  <si>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</si>
  <si>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</si>
  <si>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</si>
  <si>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</si>
  <si>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</si>
  <si>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</si>
  <si>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</si>
  <si>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</si>
  <si>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</si>
  <si>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</si>
  <si>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</si>
  <si>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</si>
  <si>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</si>
  <si>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</si>
  <si>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</si>
  <si>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</si>
  <si>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</si>
  <si>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</si>
  <si>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</si>
  <si>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</si>
  <si>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</si>
  <si>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</si>
  <si>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</si>
  <si>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</si>
  <si>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</si>
  <si>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</si>
  <si>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</si>
  <si>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</si>
  <si>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</si>
  <si>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</si>
  <si>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</si>
  <si>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</si>
  <si>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</si>
  <si>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</si>
  <si>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</si>
  <si>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</si>
  <si>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</si>
  <si>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</si>
  <si>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</si>
  <si>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</si>
  <si>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</si>
  <si>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</si>
  <si>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</si>
  <si>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</si>
  <si>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</si>
  <si>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</si>
  <si>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</si>
  <si>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</si>
  <si>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</si>
  <si>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Segeberg (01060);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</si>
  <si>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</si>
  <si>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</si>
  <si>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</si>
  <si>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</si>
  <si>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</si>
  <si>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</si>
  <si>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</si>
  <si>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</si>
  <si>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</si>
  <si>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</si>
  <si>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</si>
  <si>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</si>
  <si>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</si>
  <si>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</si>
  <si>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</si>
  <si>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</si>
  <si>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</si>
  <si>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</si>
  <si>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</si>
  <si>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</si>
  <si>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</si>
  <si>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</si>
  <si>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</si>
  <si>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</si>
  <si>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</si>
  <si>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</si>
  <si>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</si>
  <si>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</si>
  <si>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</si>
  <si>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</si>
  <si>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</si>
  <si>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</si>
  <si>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</si>
  <si>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</si>
  <si>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</si>
  <si>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</si>
  <si>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Schleswig-Holstein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</si>
  <si>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</si>
  <si>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</si>
  <si>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</si>
  <si>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</si>
  <si>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</si>
  <si>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</si>
  <si>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</si>
  <si>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</si>
  <si>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</si>
  <si>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</si>
  <si>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</si>
  <si>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</si>
  <si>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</si>
  <si>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</si>
  <si>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</si>
  <si>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</si>
  <si>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</si>
  <si>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</si>
  <si>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</si>
  <si>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</si>
  <si>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</si>
  <si>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</si>
  <si>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</si>
  <si>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</si>
  <si>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</si>
  <si>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</si>
  <si>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</si>
  <si>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</si>
  <si>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</si>
  <si>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</si>
  <si>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</si>
  <si>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</si>
  <si>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</si>
  <si>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</si>
  <si>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</si>
  <si>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</si>
  <si>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</si>
  <si>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</si>
  <si>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</si>
  <si>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</si>
  <si>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</si>
  <si>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</si>
  <si>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</si>
  <si>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</si>
  <si>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</si>
  <si>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</si>
  <si>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</si>
  <si>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</si>
  <si>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</si>
  <si>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</si>
  <si>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</si>
  <si>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</si>
  <si>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</si>
  <si>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Segeberg (01060)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</si>
  <si>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</si>
  <si>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</si>
  <si>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</si>
  <si>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</si>
  <si>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</si>
  <si>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</si>
  <si>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</si>
  <si>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</si>
  <si>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</si>
  <si>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</si>
  <si>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</si>
  <si>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</si>
  <si>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</si>
  <si>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</si>
  <si>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</si>
  <si>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</si>
  <si>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</si>
  <si>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</si>
  <si>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</si>
  <si>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</si>
  <si>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</si>
  <si>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</si>
  <si>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</si>
  <si>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</si>
  <si>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</si>
  <si>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</si>
  <si>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</si>
  <si>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</si>
  <si>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</si>
  <si>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</si>
  <si>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</si>
  <si>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</si>
  <si>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</si>
  <si>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</si>
  <si>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</si>
  <si>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</si>
  <si>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</si>
  <si>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</si>
  <si>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</si>
  <si>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</si>
  <si>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</si>
  <si>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</si>
  <si>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</si>
  <si>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</si>
  <si>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</si>
  <si>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</si>
  <si>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</si>
  <si>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</si>
  <si>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</si>
  <si>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</si>
  <si>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</si>
  <si>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</si>
  <si>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</si>
  <si>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</si>
  <si>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</si>
  <si>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</si>
  <si>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</si>
  <si>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</si>
  <si>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</si>
  <si>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</si>
  <si>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</si>
  <si>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</si>
  <si>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</si>
  <si>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</si>
  <si>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</si>
  <si>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</si>
  <si>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</si>
  <si>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</si>
  <si>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</si>
  <si>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</si>
  <si>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</si>
  <si>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</si>
  <si>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</si>
  <si>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</si>
  <si>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</si>
  <si>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</si>
  <si>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</si>
  <si>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</si>
  <si>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</si>
  <si>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</si>
  <si>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</si>
  <si>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</si>
  <si>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</si>
  <si>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</si>
  <si>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</si>
  <si>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</si>
  <si>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</si>
  <si>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</si>
  <si>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</si>
  <si>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</si>
  <si>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</si>
  <si>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</si>
  <si>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</si>
  <si>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</si>
  <si>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</si>
  <si>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</si>
  <si>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</si>
  <si>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</si>
  <si>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</si>
  <si>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</si>
  <si>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</si>
  <si>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</si>
  <si>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</si>
  <si>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</si>
  <si>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</si>
  <si>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</si>
  <si>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</si>
  <si>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</si>
  <si>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</si>
  <si>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</si>
  <si>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</si>
  <si>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</si>
  <si>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</si>
  <si>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</si>
  <si>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</si>
  <si>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</si>
  <si>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</si>
  <si>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</si>
  <si>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</si>
  <si>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</si>
  <si>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</si>
  <si>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</si>
  <si>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</si>
  <si>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</si>
  <si>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</si>
  <si>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</si>
  <si>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</si>
  <si>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</si>
  <si>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</si>
  <si>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</si>
  <si>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</si>
  <si>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</si>
  <si>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</si>
  <si>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</si>
  <si>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</si>
  <si>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</si>
  <si>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</si>
  <si>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</si>
  <si>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</si>
  <si>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</si>
  <si>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</si>
  <si>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</si>
  <si>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</si>
  <si>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</si>
  <si>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</si>
  <si>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</si>
  <si>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</si>
  <si>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</si>
  <si>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</si>
  <si>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</si>
  <si>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</si>
  <si>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</si>
  <si>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</si>
  <si>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</si>
  <si>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</si>
  <si>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</si>
  <si>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</si>
  <si>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</si>
  <si>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</si>
  <si>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</si>
  <si>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</si>
  <si>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</si>
  <si>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</si>
  <si>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</si>
  <si>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</si>
  <si>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</si>
  <si>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</si>
  <si>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</si>
  <si>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</si>
  <si>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</si>
  <si>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</si>
  <si>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</si>
  <si>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</si>
  <si>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</si>
  <si>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</si>
  <si>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</si>
  <si>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</si>
  <si>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</si>
  <si>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</si>
  <si>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</si>
  <si>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</si>
  <si>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</si>
  <si>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</si>
  <si>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</si>
  <si>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</si>
  <si>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</si>
  <si>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</si>
  <si>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</si>
  <si>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</si>
  <si>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Segeberg (01060);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</si>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</sst>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{D3B91A56-ECE0-4921-BD8D-BBD37BB8FBF2}</c15:txfldGUID>
                      <c15:f>Daten_Diagramme!$D$6</c15:f>
                      <c15:dlblFieldTableCache>
                        <c:ptCount val="1"/>
                        <c:pt idx="0">
                          <c:v>0.6</c:v>
                        </c:pt>
                      </c15:dlblFieldTableCache>
                    </c15:dlblFTEntry>
                  </c15:dlblFieldTable>
                  <c15:showDataLabelsRange val="0"/>
                </c:ext>
                <c:ext xmlns:c16="http://schemas.microsoft.com/office/drawing/2014/chart" uri="{C3380CC4-5D6E-409C-BE32-E72D297353CC}">
                  <c16:uniqueId val="{00000000-E9C3-4D27-8BC9-B873D752DBCE}"/>
                </c:ext>
              </c:extLst>
            </c:dLbl>
            <c:dLbl>
              <c:idx val="1"/>
              <c:tx>
                <c:strRef>
                  <c:f>Daten_Diagramme!$D$7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{6C977272-7E8F-482B-9201-3F1707B004E1}</c15:txfldGUID>
                      <c15:f>Daten_Diagramme!$D$7</c15:f>
                      <c15:dlblFieldTableCache>
                        <c:ptCount val="1"/>
                        <c:pt idx="0">
                          <c:v>1.5</c:v>
                        </c:pt>
                      </c15:dlblFieldTableCache>
                    </c15:dlblFTEntry>
                  </c15:dlblFieldTable>
                  <c15:showDataLabelsRange val="0"/>
                </c:ext>
                <c:ext xmlns:c16="http://schemas.microsoft.com/office/drawing/2014/chart" uri="{C3380CC4-5D6E-409C-BE32-E72D297353CC}">
                  <c16:uniqueId val="{00000001-E9C3-4D27-8BC9-B873D752DBCE}"/>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{5B247FB4-BDC3-4288-AF55-94286C038559}</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E9C3-4D27-8BC9-B873D752DBC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{5C6C9D28-7BF2-4E14-B7D5-23408B88EAAC}</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9C3-4D27-8BC9-B873D752DBC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0.61482898725197244</c:v>
                </c:pt>
                <c:pt idx="1">
                  <c:v>1.4790279868316203</c:v>
                </c:pt>
                <c:pt idx="2">
                  <c:v>1.1186464311118853</c:v>
                </c:pt>
                <c:pt idx="3">
                  <c:v>1.0875687030768</c:v>
                </c:pt>
              </c:numCache>
            </c:numRef>
          </c:val>
          <c:extLst>
            <c:ext xmlns:c16="http://schemas.microsoft.com/office/drawing/2014/chart" uri="{C3380CC4-5D6E-409C-BE32-E72D297353CC}">
              <c16:uniqueId val="{00000004-E9C3-4D27-8BC9-B873D752DBC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{42745713-EC17-4F54-BEC0-EDAAC3D33C46}</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9C3-4D27-8BC9-B873D752DBC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{BF8D6E6A-E6B4-43D5-8251-184C53586FAC}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9C3-4D27-8BC9-B873D752DBC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{AAABB8F3-8554-41D0-B428-9310F48F1353}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9C3-4D27-8BC9-B873D752DBC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{D1E7FECB-494B-4B8C-89F7-B2BE2941218D}</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9C3-4D27-8BC9-B873D752DBC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9C3-4D27-8BC9-B873D752DBC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9C3-4D27-8BC9-B873D752DBC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{736E6D7C-BAAB-4267-B05C-A8687D8B958D}</c15:txfldGUID>
                      <c15:f>Daten_Diagramme!$E$6</c15:f>
                      <c15:dlblFieldTableCache>
                        <c:ptCount val="1"/>
                        <c:pt idx="0">
                          <c:v>-3.4</c:v>
                        </c:pt>
                      </c15:dlblFieldTableCache>
                    </c15:dlblFTEntry>
                  </c15:dlblFieldTable>
                  <c15:showDataLabelsRange val="0"/>
                </c:ext>
                <c:ext xmlns:c16="http://schemas.microsoft.com/office/drawing/2014/chart" uri="{C3380CC4-5D6E-409C-BE32-E72D297353CC}">
                  <c16:uniqueId val="{00000000-AE7A-4635-B0F9-D4FC297E93B4}"/>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{867FE94E-774E-4C4B-9996-554AC8F5E4B7}</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AE7A-4635-B0F9-D4FC297E93B4}"/>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{E0987EED-E8A7-4128-B254-CEB2DC543DD7}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E7A-4635-B0F9-D4FC297E93B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{32B0BFEA-32E4-493D-8104-5EC5DD91EAC8}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E7A-4635-B0F9-D4FC297E93B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-3.3931898362865183</c:v>
                </c:pt>
                <c:pt idx="1">
                  <c:v>-3.3674488838723948</c:v>
                </c:pt>
                <c:pt idx="2">
                  <c:v>-2.7637010795899166</c:v>
                </c:pt>
                <c:pt idx="3">
                  <c:v>-2.8655893304673015</c:v>
                </c:pt>
              </c:numCache>
            </c:numRef>
          </c:val>
          <c:extLst>
            <c:ext xmlns:c16="http://schemas.microsoft.com/office/drawing/2014/chart" uri="{C3380CC4-5D6E-409C-BE32-E72D297353CC}">
              <c16:uniqueId val="{00000004-AE7A-4635-B0F9-D4FC297E93B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{9E412A27-C567-434F-9240-E64D32F732D9}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E7A-4635-B0F9-D4FC297E93B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{BECB4D72-85C1-4D27-A1BE-DA99C62B62BD}</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E7A-4635-B0F9-D4FC297E93B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{D6C1BEE5-A0E5-44D1-8558-840E1044EAE1}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E7A-4635-B0F9-D4FC297E93B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{88632BC7-A9D4-4ADC-AE62-90A6AFCF7724}</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E7A-4635-B0F9-D4FC297E93B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E7A-4635-B0F9-D4FC297E93B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E7A-4635-B0F9-D4FC297E93B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{42A88A68-2918-448A-AB6F-3C64875E9675}</c15:txfldGUID>
                      <c15:f>Daten_Diagramme!$D$14</c15:f>
                      <c15:dlblFieldTableCache>
                        <c:ptCount val="1"/>
                        <c:pt idx="0">
                          <c:v>0.6</c:v>
                        </c:pt>
                      </c15:dlblFieldTableCache>
                    </c15:dlblFTEntry>
                  </c15:dlblFieldTable>
                  <c15:showDataLabelsRange val="0"/>
                </c:ext>
                <c:ext xmlns:c16="http://schemas.microsoft.com/office/drawing/2014/chart" uri="{C3380CC4-5D6E-409C-BE32-E72D297353CC}">
                  <c16:uniqueId val="{00000000-7F80-47CD-A129-C482661F4050}"/>
                </c:ext>
              </c:extLst>
            </c:dLbl>
            <c:dLbl>
              <c:idx val="1"/>
              <c:tx>
                <c:strRef>
                  <c:f>Daten_Diagramme!$D$15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{32B68A58-957F-4F89-BC6A-115F81DA91F5}</c15:txfldGUID>
                      <c15:f>Daten_Diagramme!$D$15</c15:f>
                      <c15:dlblFieldTableCache>
                        <c:ptCount val="1"/>
                        <c:pt idx="0">
                          <c:v>-1.0</c:v>
                        </c:pt>
                      </c15:dlblFieldTableCache>
                    </c15:dlblFTEntry>
                  </c15:dlblFieldTable>
                  <c15:showDataLabelsRange val="0"/>
                </c:ext>
                <c:ext xmlns:c16="http://schemas.microsoft.com/office/drawing/2014/chart" uri="{C3380CC4-5D6E-409C-BE32-E72D297353CC}">
                  <c16:uniqueId val="{00000001-7F80-47CD-A129-C482661F4050}"/>
                </c:ext>
              </c:extLst>
            </c:dLbl>
            <c:dLbl>
              <c:idx val="2"/>
              <c:tx>
                <c:strRef>
                  <c:f>Daten_Diagramme!$D$16</c:f>
                  <c:strCache>
                    <c:ptCount val="1"/>
                    <c:pt idx="0">
                      <c:v>-14.8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{62379E79-4131-468A-B4E3-90515908BFA5}</c15:txfldGUID>
                      <c15:f>Daten_Diagramme!$D$16</c15:f>
                      <c15:dlblFieldTableCache>
                        <c:ptCount val="1"/>
                        <c:pt idx="0">
                          <c:v>-14.8</c:v>
                        </c:pt>
                      </c15:dlblFieldTableCache>
                    </c15:dlblFTEntry>
                  </c15:dlblFieldTable>
                  <c15:showDataLabelsRange val="0"/>
                </c:ext>
                <c:ext xmlns:c16="http://schemas.microsoft.com/office/drawing/2014/chart" uri="{C3380CC4-5D6E-409C-BE32-E72D297353CC}">
                  <c16:uniqueId val="{00000002-7F80-47CD-A129-C482661F4050}"/>
                </c:ext>
              </c:extLst>
            </c:dLbl>
            <c:dLbl>
              <c:idx val="3"/>
              <c:tx>
                <c:strRef>
                  <c:f>Daten_Diagramme!$D$17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{0496C7BD-A3F3-426E-AB75-422322802714}</c15:txfldGUID>
                      <c15:f>Daten_Diagramme!$D$17</c15:f>
                      <c15:dlblFieldTableCache>
                        <c:ptCount val="1"/>
                        <c:pt idx="0">
                          <c:v>0.4</c:v>
                        </c:pt>
                      </c15:dlblFieldTableCache>
                    </c15:dlblFTEntry>
                  </c15:dlblFieldTable>
                  <c15:showDataLabelsRange val="0"/>
                </c:ext>
                <c:ext xmlns:c16="http://schemas.microsoft.com/office/drawing/2014/chart" uri="{C3380CC4-5D6E-409C-BE32-E72D297353CC}">
                  <c16:uniqueId val="{00000003-7F80-47CD-A129-C482661F4050}"/>
                </c:ext>
              </c:extLst>
            </c:dLbl>
            <c:dLbl>
              <c:idx val="4"/>
              <c:tx>
                <c:strRef>
                  <c:f>Daten_Diagramme!$D$18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{461B16F5-EFEC-4582-9802-9653D13FF3D1}</c15:txfldGUID>
                      <c15:f>Daten_Diagramme!$D$18</c15:f>
                      <c15:dlblFieldTableCache>
                        <c:ptCount val="1"/>
                        <c:pt idx="0">
                          <c:v>-1.4</c:v>
                        </c:pt>
                      </c15:dlblFieldTableCache>
                    </c15:dlblFTEntry>
                  </c15:dlblFieldTable>
                  <c15:showDataLabelsRange val="0"/>
                </c:ext>
                <c:ext xmlns:c16="http://schemas.microsoft.com/office/drawing/2014/chart" uri="{C3380CC4-5D6E-409C-BE32-E72D297353CC}">
                  <c16:uniqueId val="{00000004-7F80-47CD-A129-C482661F4050}"/>
                </c:ext>
              </c:extLst>
            </c:dLbl>
            <c:dLbl>
              <c:idx val="5"/>
              <c:tx>
                <c:strRef>
                  <c:f>Daten_Diagramme!$D$19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{2750D86F-3A3F-4A06-BD86-D860BB132497}</c15:txfldGUID>
                      <c15:f>Daten_Diagramme!$D$19</c15:f>
                      <c15:dlblFieldTableCache>
                        <c:ptCount val="1"/>
                        <c:pt idx="0">
                          <c:v>2.8</c:v>
                        </c:pt>
                      </c15:dlblFieldTableCache>
                    </c15:dlblFTEntry>
                  </c15:dlblFieldTable>
                  <c15:showDataLabelsRange val="0"/>
                </c:ext>
                <c:ext xmlns:c16="http://schemas.microsoft.com/office/drawing/2014/chart" uri="{C3380CC4-5D6E-409C-BE32-E72D297353CC}">
                  <c16:uniqueId val="{00000005-7F80-47CD-A129-C482661F4050}"/>
                </c:ext>
              </c:extLst>
            </c:dLbl>
            <c:dLbl>
              <c:idx val="6"/>
              <c:tx>
                <c:strRef>
                  <c:f>Daten_Diagramme!$D$20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{71320E49-678D-4751-9563-61DF128235F0}</c15:txfldGUID>
                      <c15:f>Daten_Diagramme!$D$20</c15:f>
                      <c15:dlblFieldTableCache>
                        <c:ptCount val="1"/>
                        <c:pt idx="0">
                          <c:v>-1.3</c:v>
                        </c:pt>
                      </c15:dlblFieldTableCache>
                    </c15:dlblFTEntry>
                  </c15:dlblFieldTable>
                  <c15:showDataLabelsRange val="0"/>
                </c:ext>
                <c:ext xmlns:c16="http://schemas.microsoft.com/office/drawing/2014/chart" uri="{C3380CC4-5D6E-409C-BE32-E72D297353CC}">
                  <c16:uniqueId val="{00000006-7F80-47CD-A129-C482661F4050}"/>
                </c:ext>
              </c:extLst>
            </c:dLbl>
            <c:dLbl>
              <c:idx val="7"/>
              <c:tx>
                <c:strRef>
                  <c:f>Daten_Diagramme!$D$21</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{EE626C67-92D6-494E-BEBE-926FEC92B427}</c15:txfldGUID>
                      <c15:f>Daten_Diagramme!$D$21</c15:f>
                      <c15:dlblFieldTableCache>
                        <c:ptCount val="1"/>
                        <c:pt idx="0">
                          <c:v>3.2</c:v>
                        </c:pt>
                      </c15:dlblFieldTableCache>
                    </c15:dlblFTEntry>
                  </c15:dlblFieldTable>
                  <c15:showDataLabelsRange val="0"/>
                </c:ext>
                <c:ext xmlns:c16="http://schemas.microsoft.com/office/drawing/2014/chart" uri="{C3380CC4-5D6E-409C-BE32-E72D297353CC}">
                  <c16:uniqueId val="{00000007-7F80-47CD-A129-C482661F4050}"/>
                </c:ext>
              </c:extLst>
            </c:dLbl>
            <c:dLbl>
              <c:idx val="8"/>
              <c:tx>
                <c:strRef>
                  <c:f>Daten_Diagramme!$D$22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{7C51F6CB-03C0-491D-A9F1-9BC27555FFA4}</c15:txfldGUID>
                      <c15:f>Daten_Diagramme!$D$22</c15:f>
                      <c15:dlblFieldTableCache>
                        <c:ptCount val="1"/>
                        <c:pt idx="0">
                          <c:v>-3.2</c:v>
                        </c:pt>
                      </c15:dlblFieldTableCache>
                    </c15:dlblFTEntry>
                  </c15:dlblFieldTable>
                  <c15:showDataLabelsRange val="0"/>
                </c:ext>
                <c:ext xmlns:c16="http://schemas.microsoft.com/office/drawing/2014/chart" uri="{C3380CC4-5D6E-409C-BE32-E72D297353CC}">
                  <c16:uniqueId val="{00000008-7F80-47CD-A129-C482661F4050}"/>
                </c:ext>
              </c:extLst>
            </c:dLbl>
            <c:dLbl>
              <c:idx val="9"/>
              <c:tx>
                <c:strRef>
                  <c:f>Daten_Diagramme!$D$23</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{2E705A7A-B763-4B62-99B0-5A23A7A9F3DE}</c15:txfldGUID>
                      <c15:f>Daten_Diagramme!$D$23</c15:f>
                      <c15:dlblFieldTableCache>
                        <c:ptCount val="1"/>
                        <c:pt idx="0">
                          <c:v>8.2</c:v>
                        </c:pt>
                      </c15:dlblFieldTableCache>
                    </c15:dlblFTEntry>
                  </c15:dlblFieldTable>
                  <c15:showDataLabelsRange val="0"/>
                </c:ext>
                <c:ext xmlns:c16="http://schemas.microsoft.com/office/drawing/2014/chart" uri="{C3380CC4-5D6E-409C-BE32-E72D297353CC}">
                  <c16:uniqueId val="{00000009-7F80-47CD-A129-C482661F4050}"/>
                </c:ext>
              </c:extLst>
            </c:dLbl>
            <c:dLbl>
              <c:idx val="10"/>
              <c:tx>
                <c:strRef>
                  <c:f>Daten_Diagramme!$D$24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{61146C55-CF4C-4DB5-8D35-A23B7A84E7AE}</c15:txfldGUID>
                      <c15:f>Daten_Diagramme!$D$24</c15:f>
                      <c15:dlblFieldTableCache>
                        <c:ptCount val="1"/>
                        <c:pt idx="0">
                          <c:v>1.7</c:v>
                        </c:pt>
                      </c15:dlblFieldTableCache>
                    </c15:dlblFTEntry>
                  </c15:dlblFieldTable>
                  <c15:showDataLabelsRange val="0"/>
                </c:ext>
                <c:ext xmlns:c16="http://schemas.microsoft.com/office/drawing/2014/chart" uri="{C3380CC4-5D6E-409C-BE32-E72D297353CC}">
                  <c16:uniqueId val="{0000000A-7F80-47CD-A129-C482661F4050}"/>
                </c:ext>
              </c:extLst>
            </c:dLbl>
            <c:dLbl>
              <c:idx val="11"/>
              <c:tx>
                <c:strRef>
                  <c:f>Daten_Diagramme!$D$25</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{8E96DD4F-2266-443B-81B9-2F2CECAD9C4E}</c15:txfldGUID>
                      <c15:f>Daten_Diagramme!$D$25</c15:f>
                      <c15:dlblFieldTableCache>
                        <c:ptCount val="1"/>
                        <c:pt idx="0">
                          <c:v>-4.1</c:v>
                        </c:pt>
                      </c15:dlblFieldTableCache>
                    </c15:dlblFTEntry>
                  </c15:dlblFieldTable>
                  <c15:showDataLabelsRange val="0"/>
                </c:ext>
                <c:ext xmlns:c16="http://schemas.microsoft.com/office/drawing/2014/chart" uri="{C3380CC4-5D6E-409C-BE32-E72D297353CC}">
                  <c16:uniqueId val="{0000000B-7F80-47CD-A129-C482661F4050}"/>
                </c:ext>
              </c:extLst>
            </c:dLbl>
            <c:dLbl>
              <c:idx val="12"/>
              <c:tx>
                <c:strRef>
                  <c:f>Daten_Diagramme!$D$26</c:f>
                  <c:strCache>
                    <c:ptCount val="1"/>
                    <c:pt idx="0">
                      <c:v>16.6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{BC0BF612-7531-4B52-A4CC-28B8E09136CE}</c15:txfldGUID>
                      <c15:f>Daten_Diagramme!$D$26</c15:f>
                      <c15:dlblFieldTableCache>
                        <c:ptCount val="1"/>
                        <c:pt idx="0">
                          <c:v>16.6</c:v>
                        </c:pt>
                      </c15:dlblFieldTableCache>
                    </c15:dlblFTEntry>
                  </c15:dlblFieldTable>
                  <c15:showDataLabelsRange val="0"/>
                </c:ext>
                <c:ext xmlns:c16="http://schemas.microsoft.com/office/drawing/2014/chart" uri="{C3380CC4-5D6E-409C-BE32-E72D297353CC}">
                  <c16:uniqueId val="{0000000C-7F80-47CD-A129-C482661F4050}"/>
                </c:ext>
              </c:extLst>
            </c:dLbl>
            <c:dLbl>
              <c:idx val="13"/>
              <c:tx>
                <c:strRef>
                  <c:f>Daten_Diagramme!$D$27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{26AE18E1-4DB0-4FE1-BB2E-756FEDEC6996}</c15:txfldGUID>
                      <c15:f>Daten_Diagramme!$D$27</c15:f>
                      <c15:dlblFieldTableCache>
                        <c:ptCount val="1"/>
                        <c:pt idx="0">
                          <c:v>3.2</c:v>
                        </c:pt>
                      </c15:dlblFieldTableCache>
                    </c15:dlblFTEntry>
                  </c15:dlblFieldTable>
                  <c15:showDataLabelsRange val="0"/>
                </c:ext>
                <c:ext xmlns:c16="http://schemas.microsoft.com/office/drawing/2014/chart" uri="{C3380CC4-5D6E-409C-BE32-E72D297353CC}">
                  <c16:uniqueId val="{0000000D-7F80-47CD-A129-C482661F4050}"/>
                </c:ext>
              </c:extLst>
            </c:dLbl>
            <c:dLbl>
              <c:idx val="14"/>
              <c:tx>
                <c:strRef>
                  <c:f>Daten_Diagramme!$D$28</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{CDD523B6-AE2A-4FE2-AF2D-03C4C1C42B99}</c15:txfldGUID>
                      <c15:f>Daten_Diagramme!$D$28</c15:f>
                      <c15:dlblFieldTableCache>
                        <c:ptCount val="1"/>
                        <c:pt idx="0">
                          <c:v>5.6</c:v>
                        </c:pt>
                      </c15:dlblFieldTableCache>
                    </c15:dlblFTEntry>
                  </c15:dlblFieldTable>
                  <c15:showDataLabelsRange val="0"/>
                </c:ext>
                <c:ext xmlns:c16="http://schemas.microsoft.com/office/drawing/2014/chart" uri="{C3380CC4-5D6E-409C-BE32-E72D297353CC}">
                  <c16:uniqueId val="{0000000E-7F80-47CD-A129-C482661F4050}"/>
                </c:ext>
              </c:extLst>
            </c:dLbl>
            <c:dLbl>
              <c:idx val="15"/>
              <c:tx>
                <c:strRef>
                  <c:f>Daten_Diagramme!$D$29</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{678DE3CA-6C49-44AB-8E46-CCB07039DFF1}</c15:txfldGUID>
                      <c15:f>Daten_Diagramme!$D$29</c15:f>
                      <c15:dlblFieldTableCache>
                        <c:ptCount val="1"/>
                        <c:pt idx="0">
                          <c:v>-10.9</c:v>
                        </c:pt>
                      </c15:dlblFieldTableCache>
                    </c15:dlblFTEntry>
                  </c15:dlblFieldTable>
                  <c15:showDataLabelsRange val="0"/>
                </c:ext>
                <c:ext xmlns:c16="http://schemas.microsoft.com/office/drawing/2014/chart" uri="{C3380CC4-5D6E-409C-BE32-E72D297353CC}">
                  <c16:uniqueId val="{0000000F-7F80-47CD-A129-C482661F4050}"/>
                </c:ext>
              </c:extLst>
            </c:dLbl>
            <c:dLbl>
              <c:idx val="16"/>
              <c:tx>
                <c:strRef>
                  <c:f>Daten_Diagramme!$D$30</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{A24882ED-0736-4305-BA1E-86F8EA5157B3}</c15:txfldGUID>
                      <c15:f>Daten_Diagramme!$D$30</c15:f>
                      <c15:dlblFieldTableCache>
                        <c:ptCount val="1"/>
                        <c:pt idx="0">
                          <c:v>7.2</c:v>
                        </c:pt>
                      </c15:dlblFieldTableCache>
                    </c15:dlblFTEntry>
                  </c15:dlblFieldTable>
                  <c15:showDataLabelsRange val="0"/>
                </c:ext>
                <c:ext xmlns:c16="http://schemas.microsoft.com/office/drawing/2014/chart" uri="{C3380CC4-5D6E-409C-BE32-E72D297353CC}">
                  <c16:uniqueId val="{00000010-7F80-47CD-A129-C482661F4050}"/>
                </c:ext>
              </c:extLst>
            </c:dLbl>
            <c:dLbl>
              <c:idx val="17"/>
              <c:tx>
                <c:strRef>
                  <c:f>Daten_Diagramme!$D$31</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{D8772391-B3AB-4380-AD19-7278ECA2E389}</c15:txfldGUID>
                      <c15:f>Daten_Diagramme!$D$31</c15:f>
                      <c15:dlblFieldTableCache>
                        <c:ptCount val="1"/>
                        <c:pt idx="0">
                          <c:v>2.7</c:v>
                        </c:pt>
                      </c15:dlblFieldTableCache>
                    </c15:dlblFTEntry>
                  </c15:dlblFieldTable>
                  <c15:showDataLabelsRange val="0"/>
                </c:ext>
                <c:ext xmlns:c16="http://schemas.microsoft.com/office/drawing/2014/chart" uri="{C3380CC4-5D6E-409C-BE32-E72D297353CC}">
                  <c16:uniqueId val="{00000011-7F80-47CD-A129-C482661F4050}"/>
                </c:ext>
              </c:extLst>
            </c:dLbl>
            <c:dLbl>
              <c:idx val="18"/>
              <c:tx>
                <c:strRef>
                  <c:f>Daten_Diagramme!$D$32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{1B35AAD7-FFDE-40D7-AFE6-6069FEB8B14F}</c15:txfldGUID>
                      <c15:f>Daten_Diagramme!$D$32</c15:f>
                      <c15:dlblFieldTableCache>
                        <c:ptCount val="1"/>
                        <c:pt idx="0">
                          <c:v>1.0</c:v>
                        </c:pt>
                      </c15:dlblFieldTableCache>
                    </c15:dlblFTEntry>
                  </c15:dlblFieldTable>
                  <c15:showDataLabelsRange val="0"/>
                </c:ext>
                <c:ext xmlns:c16="http://schemas.microsoft.com/office/drawing/2014/chart" uri="{C3380CC4-5D6E-409C-BE32-E72D297353CC}">
                  <c16:uniqueId val="{00000012-7F80-47CD-A129-C482661F4050}"/>
                </c:ext>
              </c:extLst>
            </c:dLbl>
            <c:dLbl>
              <c:idx val="19"/>
              <c:tx>
                <c:strRef>
                  <c:f>Daten_Diagramme!$D$33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{EB441780-70A8-41AE-BC07-742E4B713BFC}</c15:txfldGUID>
                      <c15:f>Daten_Diagramme!$D$33</c15:f>
                      <c15:dlblFieldTableCache>
                        <c:ptCount val="1"/>
                        <c:pt idx="0">
                          <c:v>1.1</c:v>
                        </c:pt>
                      </c15:dlblFieldTableCache>
                    </c15:dlblFTEntry>
                  </c15:dlblFieldTable>
                  <c15:showDataLabelsRange val="0"/>
                </c:ext>
                <c:ext xmlns:c16="http://schemas.microsoft.com/office/drawing/2014/chart" uri="{C3380CC4-5D6E-409C-BE32-E72D297353CC}">
                  <c16:uniqueId val="{00000013-7F80-47CD-A129-C482661F4050}"/>
                </c:ext>
              </c:extLst>
            </c:dLbl>
            <c:dLbl>
              <c:idx val="20"/>
              <c:tx>
                <c:strRef>
                  <c:f>Daten_Diagramme!$D$34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{9F3D020E-CF1B-40BF-A155-C1BEE1DDD542}</c15:txfldGUID>
                      <c15:f>Daten_Diagramme!$D$34</c15:f>
                      <c15:dlblFieldTableCache>
                        <c:ptCount val="1"/>
                        <c:pt idx="0">
                          <c:v>-2.0</c:v>
                        </c:pt>
                      </c15:dlblFieldTableCache>
                    </c15:dlblFTEntry>
                  </c15:dlblFieldTable>
                  <c15:showDataLabelsRange val="0"/>
                </c:ext>
                <c:ext xmlns:c16="http://schemas.microsoft.com/office/drawing/2014/chart" uri="{C3380CC4-5D6E-409C-BE32-E72D297353CC}">
                  <c16:uniqueId val="{00000014-7F80-47CD-A129-C482661F4050}"/>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{581D959A-0522-4EF4-8A8C-63FA2BEFC369}</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7F80-47CD-A129-C482661F405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{B291A81E-44AA-4B4A-A02C-FA96F2DDE67B}</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F80-47CD-A129-C482661F4050}"/>
                </c:ext>
              </c:extLst>
            </c:dLbl>
            <c:dLbl>
              <c:idx val="23"/>
              <c:tx>
                <c:strRef>
                  <c:f>Daten_Diagramme!$D$37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{1809691E-2459-4E8F-996F-4E87D1A70B73}</c15:txfldGUID>
                      <c15:f>Daten_Diagramme!$D$37</c15:f>
                      <c15:dlblFieldTableCache>
                        <c:ptCount val="1"/>
                        <c:pt idx="0">
                          <c:v>-1.0</c:v>
                        </c:pt>
                      </c15:dlblFieldTableCache>
                    </c15:dlblFTEntry>
                  </c15:dlblFieldTable>
                  <c15:showDataLabelsRange val="0"/>
                </c:ext>
                <c:ext xmlns:c16="http://schemas.microsoft.com/office/drawing/2014/chart" uri="{C3380CC4-5D6E-409C-BE32-E72D297353CC}">
                  <c16:uniqueId val="{00000017-7F80-47CD-A129-C482661F4050}"/>
                </c:ext>
              </c:extLst>
            </c:dLbl>
            <c:dLbl>
              <c:idx val="24"/>
              <c:layout>
                <c:manualLayout>
                  <c:x val="4.7769028871392123E-3"/>
                  <c:y val="-4.6876052205785108E-5"/>
                </c:manualLayout>
              </c:layout>
              <c:tx>
                <c:strRef>
                  <c:f>Daten_Diagramme!$D$38</c:f>
                  <c:strCache>
                    <c:ptCount val="1"/>
                    <c:pt idx="0">
                      <c:v>0.3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{BA5F4E84-91BC-4712-9C28-612647E69508}</c15:txfldGUID>
                      <c15:f>Daten_Diagramme!$D$38</c15:f>
                      <c15:dlblFieldTableCache>
                        <c:ptCount val="1"/>
                        <c:pt idx="0">
                          <c:v>0.3</c:v>
                        </c:pt>
                      </c15:dlblFieldTableCache>
                    </c15:dlblFTEntry>
                  </c15:dlblFieldTable>
                  <c15:showDataLabelsRange val="0"/>
                </c:ext>
                <c:ext xmlns:c16="http://schemas.microsoft.com/office/drawing/2014/chart" uri="{C3380CC4-5D6E-409C-BE32-E72D297353CC}">
                  <c16:uniqueId val="{00000018-7F80-47CD-A129-C482661F4050}"/>
                </c:ext>
              </c:extLst>
            </c:dLbl>
            <c:dLbl>
              <c:idx val="25"/>
              <c:tx>
                <c:strRef>
                  <c:f>Daten_Diagramme!$D$39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{A1D7382A-B153-457A-8893-A08C9EDFC27D}</c15:txfldGUID>
                      <c15:f>Daten_Diagramme!$D$39</c15:f>
                      <c15:dlblFieldTableCache>
                        <c:ptCount val="1"/>
                        <c:pt idx="0">
                          <c:v>0.8</c:v>
                        </c:pt>
                      </c15:dlblFieldTableCache>
                    </c15:dlblFTEntry>
                  </c15:dlblFieldTable>
                  <c15:showDataLabelsRange val="0"/>
                </c:ext>
                <c:ext xmlns:c16="http://schemas.microsoft.com/office/drawing/2014/chart" uri="{C3380CC4-5D6E-409C-BE32-E72D297353CC}">
                  <c16:uniqueId val="{00000019-7F80-47CD-A129-C482661F405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{938FAFAB-1663-4070-BD42-D990FF62DA4B}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7F80-47CD-A129-C482661F405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{CBF41351-28D6-4C93-8444-1C0CC9A30790}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7F80-47CD-A129-C482661F405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{591942EB-E748-4629-9847-4DCA68CC4458}</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7F80-47CD-A129-C482661F405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{CE7F23D2-B986-4FEF-8AFC-8F9762299CDB}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7F80-47CD-A129-C482661F405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{B97FEEAC-97C9-4E62-9666-FFDF25864F27}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7F80-47CD-A129-C482661F4050}"/>
                </c:ext>
              </c:extLst>
            </c:dLbl>
            <c:dLbl>
              <c:idx val="31"/>
              <c:tx>
                <c:strRef>
                  <c:f>Daten_Diagramme!$D$45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{FB26D1A5-3CFF-4A74-A3A5-D82ADD4A2F56}</c15:txfldGUID>
                      <c15:f>Daten_Diagramme!$D$45</c15:f>
                      <c15:dlblFieldTableCache>
                        <c:ptCount val="1"/>
                        <c:pt idx="0">
                          <c:v>0.8</c:v>
                        </c:pt>
                      </c15:dlblFieldTableCache>
                    </c15:dlblFTEntry>
                  </c15:dlblFieldTable>
                  <c15:showDataLabelsRange val="0"/>
                </c:ext>
                <c:ext xmlns:c16="http://schemas.microsoft.com/office/drawing/2014/chart" uri="{C3380CC4-5D6E-409C-BE32-E72D297353CC}">
                  <c16:uniqueId val="{0000001F-7F80-47CD-A129-C482661F405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0.61482898725197244</c:v>
                </c:pt>
                <c:pt idx="1">
                  <c:v>-1.0277492291880781</c:v>
                </c:pt>
                <c:pt idx="2">
                  <c:v>-14.823529411764707</c:v>
                </c:pt>
                <c:pt idx="3">
                  <c:v>0.379746835443038</c:v>
                </c:pt>
                <c:pt idx="4">
                  <c:v>-1.3798111837327525</c:v>
                </c:pt>
                <c:pt idx="5">
                  <c:v>2.7997886951928157</c:v>
                </c:pt>
                <c:pt idx="6">
                  <c:v>-1.3163064833005893</c:v>
                </c:pt>
                <c:pt idx="7">
                  <c:v>3.161993769470405</c:v>
                </c:pt>
                <c:pt idx="8">
                  <c:v>-3.2389874426948375</c:v>
                </c:pt>
                <c:pt idx="9">
                  <c:v>8.1774684645498041</c:v>
                </c:pt>
                <c:pt idx="10">
                  <c:v>1.7475728155339805</c:v>
                </c:pt>
                <c:pt idx="11">
                  <c:v>-4.0843806104129268</c:v>
                </c:pt>
                <c:pt idx="12">
                  <c:v>16.593886462882097</c:v>
                </c:pt>
                <c:pt idx="13">
                  <c:v>3.1852205765249244</c:v>
                </c:pt>
                <c:pt idx="14">
                  <c:v>5.6434756643774264</c:v>
                </c:pt>
                <c:pt idx="15">
                  <c:v>-10.941828254847646</c:v>
                </c:pt>
                <c:pt idx="16">
                  <c:v>7.1548468317247167</c:v>
                </c:pt>
                <c:pt idx="17">
                  <c:v>2.7441860465116279</c:v>
                </c:pt>
                <c:pt idx="18">
                  <c:v>1.0179434092477571</c:v>
                </c:pt>
                <c:pt idx="19">
                  <c:v>1.1056191467221643</c:v>
                </c:pt>
                <c:pt idx="20">
                  <c:v>-1.9775678866587958</c:v>
                </c:pt>
                <c:pt idx="21">
                  <c:v>0</c:v>
                </c:pt>
                <c:pt idx="23">
                  <c:v>-1.0277492291880781</c:v>
                </c:pt>
                <c:pt idx="24">
                  <c:v>0.32089696501063214</c:v>
                </c:pt>
                <c:pt idx="25">
                  <c:v>0.75382198320140192</c:v>
                </c:pt>
              </c:numCache>
            </c:numRef>
          </c:val>
          <c:extLst>
            <c:ext xmlns:c16="http://schemas.microsoft.com/office/drawing/2014/chart" uri="{C3380CC4-5D6E-409C-BE32-E72D297353CC}">
              <c16:uniqueId val="{00000020-7F80-47CD-A129-C482661F405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{9675ECC5-444F-4475-9E8A-963235A2B763}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F80-47CD-A129-C482661F405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{FDBC361B-A1BF-414C-9652-F92B85989D4B}</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F80-47CD-A129-C482661F405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{6DAA1975-6B2B-4053-93E4-419CB9231BF1}</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F80-47CD-A129-C482661F405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{7127A2C0-7991-4A3B-A052-1023D7176258}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F80-47CD-A129-C482661F405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{2277282C-C3BA-4C93-91B6-8915B89E5064}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F80-47CD-A129-C482661F405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{4A7BF664-2529-4F4A-A1AE-3797A5344008}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F80-47CD-A129-C482661F405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{CCEFC67C-98AB-4E1B-8391-D983F280ACC7}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F80-47CD-A129-C482661F405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{5408A93D-63D7-4C75-986B-E73B69E6C1FF}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F80-47CD-A129-C482661F405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{1ECB4E05-67B3-4D86-BE76-8B53339CE462}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F80-47CD-A129-C482661F405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{1334B620-9D63-4B6F-ACB7-8B57B8C2D937}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F80-47CD-A129-C482661F405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{FE6E57BF-B23F-48BE-95DF-E020BD69175D}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F80-47CD-A129-C482661F405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{273DCA3A-C721-4839-A5BF-3D79C2F0BA4A}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F80-47CD-A129-C482661F405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{FD4B8C2C-9A62-4138-8954-7B77399B9559}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F80-47CD-A129-C482661F405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{9862C7A9-A812-4433-B8EA-1DA22CA4789C}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F80-47CD-A129-C482661F405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{5B7C1413-5E4E-4073-BCB4-40C3B9D451C3}</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F80-47CD-A129-C482661F405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{B9233EEE-9AF8-4892-A3C2-7CAC562B3484}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F80-47CD-A129-C482661F405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{EB1DF022-8D9E-4BDC-9102-39C932C673EA}</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F80-47CD-A129-C482661F405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{79A80F50-B158-43A7-A6BC-7261D255982C}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F80-47CD-A129-C482661F405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{2FEB95DA-93D9-4841-A239-5BD9DE7FFE41}</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F80-47CD-A129-C482661F405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{9C1210A6-A943-4EDC-87DF-8C4B4942E9BC}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F80-47CD-A129-C482661F405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{FA9012ED-DBBC-4594-9A6D-46BD3835E0E3}</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F80-47CD-A129-C482661F405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{FACE6C8D-7F4C-4CF5-8651-83BD276D93E3}</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F80-47CD-A129-C482661F405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{49F8465E-3C55-46E8-864B-0A616F95B99B}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F80-47CD-A129-C482661F405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{CCE3C603-B4C7-453F-8A6A-DC679B277601}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F80-47CD-A129-C482661F405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{86075376-2D1F-4471-A0BC-A5F7C713D38C}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F80-47CD-A129-C482661F405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{A1784CFB-C30B-46E9-BA61-A88B9DC7D0D1}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F80-47CD-A129-C482661F405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{E71EC7DB-5176-44E3-A60E-4910F33BC233}</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F80-47CD-A129-C482661F405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{2E755EF7-C020-455A-97D2-99727FCBF8CB}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F80-47CD-A129-C482661F405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{E2FFF2C3-2031-43F1-B6F1-027CD79FC412}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F80-47CD-A129-C482661F405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{8769B9E3-92B9-45CF-BE97-9310A0C3F17D}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F80-47CD-A129-C482661F405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{C6F6AEB6-AE8A-4634-ACAB-63848BADC079}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F80-47CD-A129-C482661F405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{2464038C-8108-4EEE-AACD-25C085E666CE}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F80-47CD-A129-C482661F405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F80-47CD-A129-C482661F405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F80-47CD-A129-C482661F405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{602210A9-176D-4D7B-89A7-9549DF1337AC}</c15:txfldGUID>
                      <c15:f>Daten_Diagramme!$E$14</c15:f>
                      <c15:dlblFieldTableCache>
                        <c:ptCount val="1"/>
                        <c:pt idx="0">
                          <c:v>-3.4</c:v>
                        </c:pt>
                      </c15:dlblFieldTableCache>
                    </c15:dlblFTEntry>
                  </c15:dlblFieldTable>
                  <c15:showDataLabelsRange val="0"/>
                </c:ext>
                <c:ext xmlns:c16="http://schemas.microsoft.com/office/drawing/2014/chart" uri="{C3380CC4-5D6E-409C-BE32-E72D297353CC}">
                  <c16:uniqueId val="{00000000-BD42-48C0-9AA4-3742D87F1303}"/>
                </c:ext>
              </c:extLst>
            </c:dLbl>
            <c:dLbl>
              <c:idx val="1"/>
              <c:tx>
                <c:strRef>
                  <c:f>Daten_Diagramme!$E$15</c:f>
                  <c:strCache>
                    <c:ptCount val="1"/>
                    <c:pt idx="0">
                      <c:v>10.6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{D99ED4E8-ED6B-41C3-992B-4FF5F176736E}</c15:txfldGUID>
                      <c15:f>Daten_Diagramme!$E$15</c15:f>
                      <c15:dlblFieldTableCache>
                        <c:ptCount val="1"/>
                        <c:pt idx="0">
                          <c:v>10.6</c:v>
                        </c:pt>
                      </c15:dlblFieldTableCache>
                    </c15:dlblFTEntry>
                  </c15:dlblFieldTable>
                  <c15:showDataLabelsRange val="0"/>
                </c:ext>
                <c:ext xmlns:c16="http://schemas.microsoft.com/office/drawing/2014/chart" uri="{C3380CC4-5D6E-409C-BE32-E72D297353CC}">
                  <c16:uniqueId val="{00000001-BD42-48C0-9AA4-3742D87F1303}"/>
                </c:ext>
              </c:extLst>
            </c:dLbl>
            <c:dLbl>
              <c:idx val="2"/>
              <c:tx>
                <c:strRef>
                  <c:f>Daten_Diagramme!$E$16</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{9AE37F96-DAC9-485E-808C-E6862FD34601}</c15:txfldGUID>
                      <c15:f>Daten_Diagramme!$E$16</c15:f>
                      <c15:dlblFieldTableCache>
                        <c:ptCount val="1"/>
                        <c:pt idx="0">
                          <c:v>-4.7</c:v>
                        </c:pt>
                      </c15:dlblFieldTableCache>
                    </c15:dlblFTEntry>
                  </c15:dlblFieldTable>
                  <c15:showDataLabelsRange val="0"/>
                </c:ext>
                <c:ext xmlns:c16="http://schemas.microsoft.com/office/drawing/2014/chart" uri="{C3380CC4-5D6E-409C-BE32-E72D297353CC}">
                  <c16:uniqueId val="{00000002-BD42-48C0-9AA4-3742D87F1303}"/>
                </c:ext>
              </c:extLst>
            </c:dLbl>
            <c:dLbl>
              <c:idx val="3"/>
              <c:tx>
                <c:strRef>
                  <c:f>Daten_Diagramme!$E$17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{C6F3D2D1-7FF9-460E-B808-C76390CDB43B}</c15:txfldGUID>
                      <c15:f>Daten_Diagramme!$E$17</c15:f>
                      <c15:dlblFieldTableCache>
                        <c:ptCount val="1"/>
                        <c:pt idx="0">
                          <c:v>-3.3</c:v>
                        </c:pt>
                      </c15:dlblFieldTableCache>
                    </c15:dlblFTEntry>
                  </c15:dlblFieldTable>
                  <c15:showDataLabelsRange val="0"/>
                </c:ext>
                <c:ext xmlns:c16="http://schemas.microsoft.com/office/drawing/2014/chart" uri="{C3380CC4-5D6E-409C-BE32-E72D297353CC}">
                  <c16:uniqueId val="{00000003-BD42-48C0-9AA4-3742D87F1303}"/>
                </c:ext>
              </c:extLst>
            </c:dLbl>
            <c:dLbl>
              <c:idx val="4"/>
              <c:tx>
                <c:strRef>
                  <c:f>Daten_Diagramme!$E$18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{606D5103-F633-4A66-B325-066F81EE90CD}</c15:txfldGUID>
                      <c15:f>Daten_Diagramme!$E$18</c15:f>
                      <c15:dlblFieldTableCache>
                        <c:ptCount val="1"/>
                        <c:pt idx="0">
                          <c:v>4.1</c:v>
                        </c:pt>
                      </c15:dlblFieldTableCache>
                    </c15:dlblFTEntry>
                  </c15:dlblFieldTable>
                  <c15:showDataLabelsRange val="0"/>
                </c:ext>
                <c:ext xmlns:c16="http://schemas.microsoft.com/office/drawing/2014/chart" uri="{C3380CC4-5D6E-409C-BE32-E72D297353CC}">
                  <c16:uniqueId val="{00000004-BD42-48C0-9AA4-3742D87F1303}"/>
                </c:ext>
              </c:extLst>
            </c:dLbl>
            <c:dLbl>
              <c:idx val="5"/>
              <c:tx>
                <c:strRef>
                  <c:f>Daten_Diagramme!$E$19</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{DD8D814B-3104-4B56-85A4-A136D85B717A}</c15:txfldGUID>
                      <c15:f>Daten_Diagramme!$E$19</c15:f>
                      <c15:dlblFieldTableCache>
                        <c:ptCount val="1"/>
                        <c:pt idx="0">
                          <c:v>-4.2</c:v>
                        </c:pt>
                      </c15:dlblFieldTableCache>
                    </c15:dlblFTEntry>
                  </c15:dlblFieldTable>
                  <c15:showDataLabelsRange val="0"/>
                </c:ext>
                <c:ext xmlns:c16="http://schemas.microsoft.com/office/drawing/2014/chart" uri="{C3380CC4-5D6E-409C-BE32-E72D297353CC}">
                  <c16:uniqueId val="{00000005-BD42-48C0-9AA4-3742D87F1303}"/>
                </c:ext>
              </c:extLst>
            </c:dLbl>
            <c:dLbl>
              <c:idx val="6"/>
              <c:tx>
                <c:strRef>
                  <c:f>Daten_Diagramme!$E$20</c:f>
                  <c:strCache>
                    <c:ptCount val="1"/>
                    <c:pt idx="0">
                      <c:v>-17.5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{DBBDA6D8-1E3B-4262-80FD-F5D3DC5B4610}</c15:txfldGUID>
                      <c15:f>Daten_Diagramme!$E$20</c15:f>
                      <c15:dlblFieldTableCache>
                        <c:ptCount val="1"/>
                        <c:pt idx="0">
                          <c:v>-17.5</c:v>
                        </c:pt>
                      </c15:dlblFieldTableCache>
                    </c15:dlblFTEntry>
                  </c15:dlblFieldTable>
                  <c15:showDataLabelsRange val="0"/>
                </c:ext>
                <c:ext xmlns:c16="http://schemas.microsoft.com/office/drawing/2014/chart" uri="{C3380CC4-5D6E-409C-BE32-E72D297353CC}">
                  <c16:uniqueId val="{00000006-BD42-48C0-9AA4-3742D87F1303}"/>
                </c:ext>
              </c:extLst>
            </c:dLbl>
            <c:dLbl>
              <c:idx val="7"/>
              <c:tx>
                <c:strRef>
                  <c:f>Daten_Diagramme!$E$21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{4C607E27-7E6F-4838-8869-374FA5C3A40F}</c15:txfldGUID>
                      <c15:f>Daten_Diagramme!$E$21</c15:f>
                      <c15:dlblFieldTableCache>
                        <c:ptCount val="1"/>
                        <c:pt idx="0">
                          <c:v>-2.5</c:v>
                        </c:pt>
                      </c15:dlblFieldTableCache>
                    </c15:dlblFTEntry>
                  </c15:dlblFieldTable>
                  <c15:showDataLabelsRange val="0"/>
                </c:ext>
                <c:ext xmlns:c16="http://schemas.microsoft.com/office/drawing/2014/chart" uri="{C3380CC4-5D6E-409C-BE32-E72D297353CC}">
                  <c16:uniqueId val="{00000007-BD42-48C0-9AA4-3742D87F1303}"/>
                </c:ext>
              </c:extLst>
            </c:dLbl>
            <c:dLbl>
              <c:idx val="8"/>
              <c:tx>
                <c:strRef>
                  <c:f>Daten_Diagramme!$E$22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{BAA61A01-3596-4332-B00B-2DD25610F552}</c15:txfldGUID>
                      <c15:f>Daten_Diagramme!$E$22</c15:f>
                      <c15:dlblFieldTableCache>
                        <c:ptCount val="1"/>
                        <c:pt idx="0">
                          <c:v>-0.6</c:v>
                        </c:pt>
                      </c15:dlblFieldTableCache>
                    </c15:dlblFTEntry>
                  </c15:dlblFieldTable>
                  <c15:showDataLabelsRange val="0"/>
                </c:ext>
                <c:ext xmlns:c16="http://schemas.microsoft.com/office/drawing/2014/chart" uri="{C3380CC4-5D6E-409C-BE32-E72D297353CC}">
                  <c16:uniqueId val="{00000008-BD42-48C0-9AA4-3742D87F1303}"/>
                </c:ext>
              </c:extLst>
            </c:dLbl>
            <c:dLbl>
              <c:idx val="9"/>
              <c:tx>
                <c:strRef>
                  <c:f>Daten_Diagramme!$E$23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{581E5536-D3CA-4051-AE9D-BADA6F510A03}</c15:txfldGUID>
                      <c15:f>Daten_Diagramme!$E$23</c15:f>
                      <c15:dlblFieldTableCache>
                        <c:ptCount val="1"/>
                        <c:pt idx="0">
                          <c:v>2.4</c:v>
                        </c:pt>
                      </c15:dlblFieldTableCache>
                    </c15:dlblFTEntry>
                  </c15:dlblFieldTable>
                  <c15:showDataLabelsRange val="0"/>
                </c:ext>
                <c:ext xmlns:c16="http://schemas.microsoft.com/office/drawing/2014/chart" uri="{C3380CC4-5D6E-409C-BE32-E72D297353CC}">
                  <c16:uniqueId val="{00000009-BD42-48C0-9AA4-3742D87F1303}"/>
                </c:ext>
              </c:extLst>
            </c:dLbl>
            <c:dLbl>
              <c:idx val="10"/>
              <c:tx>
                <c:strRef>
                  <c:f>Daten_Diagramme!$E$24</c:f>
                  <c:strCache>
                    <c:ptCount val="1"/>
                    <c:pt idx="0">
                      <c:v>-14.5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{744F1BD1-F8F5-42F2-AAB0-CDCD6505E895}</c15:txfldGUID>
                      <c15:f>Daten_Diagramme!$E$24</c15:f>
                      <c15:dlblFieldTableCache>
                        <c:ptCount val="1"/>
                        <c:pt idx="0">
                          <c:v>-14.5</c:v>
                        </c:pt>
                      </c15:dlblFieldTableCache>
                    </c15:dlblFTEntry>
                  </c15:dlblFieldTable>
                  <c15:showDataLabelsRange val="0"/>
                </c:ext>
                <c:ext xmlns:c16="http://schemas.microsoft.com/office/drawing/2014/chart" uri="{C3380CC4-5D6E-409C-BE32-E72D297353CC}">
                  <c16:uniqueId val="{0000000A-BD42-48C0-9AA4-3742D87F1303}"/>
                </c:ext>
              </c:extLst>
            </c:dLbl>
            <c:dLbl>
              <c:idx val="11"/>
              <c:tx>
                <c:strRef>
                  <c:f>Daten_Diagramme!$E$25</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{A0B0FDE2-0753-4EE6-9F22-59EE5F921522}</c15:txfldGUID>
                      <c15:f>Daten_Diagramme!$E$25</c15:f>
                      <c15:dlblFieldTableCache>
                        <c:ptCount val="1"/>
                        <c:pt idx="0">
                          <c:v>-6.1</c:v>
                        </c:pt>
                      </c15:dlblFieldTableCache>
                    </c15:dlblFTEntry>
                  </c15:dlblFieldTable>
                  <c15:showDataLabelsRange val="0"/>
                </c:ext>
                <c:ext xmlns:c16="http://schemas.microsoft.com/office/drawing/2014/chart" uri="{C3380CC4-5D6E-409C-BE32-E72D297353CC}">
                  <c16:uniqueId val="{0000000B-BD42-48C0-9AA4-3742D87F1303}"/>
                </c:ext>
              </c:extLst>
            </c:dLbl>
            <c:dLbl>
              <c:idx val="12"/>
              <c:tx>
                <c:strRef>
                  <c:f>Daten_Diagramme!$E$26</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{A547C8D9-959F-40BF-B7D6-F6811275B3DA}</c15:txfldGUID>
                      <c15:f>Daten_Diagramme!$E$26</c15:f>
                      <c15:dlblFieldTableCache>
                        <c:ptCount val="1"/>
                        <c:pt idx="0">
                          <c:v>3.7</c:v>
                        </c:pt>
                      </c15:dlblFieldTableCache>
                    </c15:dlblFTEntry>
                  </c15:dlblFieldTable>
                  <c15:showDataLabelsRange val="0"/>
                </c:ext>
                <c:ext xmlns:c16="http://schemas.microsoft.com/office/drawing/2014/chart" uri="{C3380CC4-5D6E-409C-BE32-E72D297353CC}">
                  <c16:uniqueId val="{0000000C-BD42-48C0-9AA4-3742D87F1303}"/>
                </c:ext>
              </c:extLst>
            </c:dLbl>
            <c:dLbl>
              <c:idx val="13"/>
              <c:tx>
                <c:strRef>
                  <c:f>Daten_Diagramme!$E$27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{08CF0F3E-4807-40F9-9901-46F7B33F7B72}</c15:txfldGUID>
                      <c15:f>Daten_Diagramme!$E$27</c15:f>
                      <c15:dlblFieldTableCache>
                        <c:ptCount val="1"/>
                        <c:pt idx="0">
                          <c:v>0.9</c:v>
                        </c:pt>
                      </c15:dlblFieldTableCache>
                    </c15:dlblFTEntry>
                  </c15:dlblFieldTable>
                  <c15:showDataLabelsRange val="0"/>
                </c:ext>
                <c:ext xmlns:c16="http://schemas.microsoft.com/office/drawing/2014/chart" uri="{C3380CC4-5D6E-409C-BE32-E72D297353CC}">
                  <c16:uniqueId val="{0000000D-BD42-48C0-9AA4-3742D87F1303}"/>
                </c:ext>
              </c:extLst>
            </c:dLbl>
            <c:dLbl>
              <c:idx val="14"/>
              <c:tx>
                <c:strRef>
                  <c:f>Daten_Diagramme!$E$28</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{49187082-5F55-4332-80DD-6B6F59DA161B}</c15:txfldGUID>
                      <c15:f>Daten_Diagramme!$E$28</c15:f>
                      <c15:dlblFieldTableCache>
                        <c:ptCount val="1"/>
                        <c:pt idx="0">
                          <c:v>4.4</c:v>
                        </c:pt>
                      </c15:dlblFieldTableCache>
                    </c15:dlblFTEntry>
                  </c15:dlblFieldTable>
                  <c15:showDataLabelsRange val="0"/>
                </c:ext>
                <c:ext xmlns:c16="http://schemas.microsoft.com/office/drawing/2014/chart" uri="{C3380CC4-5D6E-409C-BE32-E72D297353CC}">
                  <c16:uniqueId val="{0000000E-BD42-48C0-9AA4-3742D87F1303}"/>
                </c:ext>
              </c:extLst>
            </c:dLbl>
            <c:dLbl>
              <c:idx val="15"/>
              <c:tx>
                <c:strRef>
                  <c:f>Daten_Diagramme!$E$29</c:f>
                  <c:strCache>
                    <c:ptCount val="1"/>
                    <c:pt idx="0">
                      <c:v>-16.7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{63DD8E16-9F5A-4667-BBE1-0B4E294C5743}</c15:txfldGUID>
                      <c15:f>Daten_Diagramme!$E$29</c15:f>
                      <c15:dlblFieldTableCache>
                        <c:ptCount val="1"/>
                        <c:pt idx="0">
                          <c:v>-16.7</c:v>
                        </c:pt>
                      </c15:dlblFieldTableCache>
                    </c15:dlblFTEntry>
                  </c15:dlblFieldTable>
                  <c15:showDataLabelsRange val="0"/>
                </c:ext>
                <c:ext xmlns:c16="http://schemas.microsoft.com/office/drawing/2014/chart" uri="{C3380CC4-5D6E-409C-BE32-E72D297353CC}">
                  <c16:uniqueId val="{0000000F-BD42-48C0-9AA4-3742D87F1303}"/>
                </c:ext>
              </c:extLst>
            </c:dLbl>
            <c:dLbl>
              <c:idx val="16"/>
              <c:tx>
                <c:strRef>
                  <c:f>Daten_Diagramme!$E$30</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{7BC6845F-9FAC-46F5-8EB2-03190C417C17}</c15:txfldGUID>
                      <c15:f>Daten_Diagramme!$E$30</c15:f>
                      <c15:dlblFieldTableCache>
                        <c:ptCount val="1"/>
                        <c:pt idx="0">
                          <c:v>4.3</c:v>
                        </c:pt>
                      </c15:dlblFieldTableCache>
                    </c15:dlblFTEntry>
                  </c15:dlblFieldTable>
                  <c15:showDataLabelsRange val="0"/>
                </c:ext>
                <c:ext xmlns:c16="http://schemas.microsoft.com/office/drawing/2014/chart" uri="{C3380CC4-5D6E-409C-BE32-E72D297353CC}">
                  <c16:uniqueId val="{00000010-BD42-48C0-9AA4-3742D87F1303}"/>
                </c:ext>
              </c:extLst>
            </c:dLbl>
            <c:dLbl>
              <c:idx val="17"/>
              <c:tx>
                <c:strRef>
                  <c:f>Daten_Diagramme!$E$31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{D4946819-EDED-4D42-BD84-39960B6FF295}</c15:txfldGUID>
                      <c15:f>Daten_Diagramme!$E$31</c15:f>
                      <c15:dlblFieldTableCache>
                        <c:ptCount val="1"/>
                        <c:pt idx="0">
                          <c:v>-1.1</c:v>
                        </c:pt>
                      </c15:dlblFieldTableCache>
                    </c15:dlblFTEntry>
                  </c15:dlblFieldTable>
                  <c15:showDataLabelsRange val="0"/>
                </c:ext>
                <c:ext xmlns:c16="http://schemas.microsoft.com/office/drawing/2014/chart" uri="{C3380CC4-5D6E-409C-BE32-E72D297353CC}">
                  <c16:uniqueId val="{00000011-BD42-48C0-9AA4-3742D87F1303}"/>
                </c:ext>
              </c:extLst>
            </c:dLbl>
            <c:dLbl>
              <c:idx val="18"/>
              <c:tx>
                <c:strRef>
                  <c:f>Daten_Diagramme!$E$32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{28806828-2CFA-484A-AFB4-6DF727CFE46A}</c15:txfldGUID>
                      <c15:f>Daten_Diagramme!$E$32</c15:f>
                      <c15:dlblFieldTableCache>
                        <c:ptCount val="1"/>
                        <c:pt idx="0">
                          <c:v>-1.9</c:v>
                        </c:pt>
                      </c15:dlblFieldTableCache>
                    </c15:dlblFTEntry>
                  </c15:dlblFieldTable>
                  <c15:showDataLabelsRange val="0"/>
                </c:ext>
                <c:ext xmlns:c16="http://schemas.microsoft.com/office/drawing/2014/chart" uri="{C3380CC4-5D6E-409C-BE32-E72D297353CC}">
                  <c16:uniqueId val="{00000012-BD42-48C0-9AA4-3742D87F1303}"/>
                </c:ext>
              </c:extLst>
            </c:dLbl>
            <c:dLbl>
              <c:idx val="19"/>
              <c:tx>
                <c:strRef>
                  <c:f>Daten_Diagramme!$E$33</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{C3BD6142-BA67-4777-BDFD-9557DF922A8F}</c15:txfldGUID>
                      <c15:f>Daten_Diagramme!$E$33</c15:f>
                      <c15:dlblFieldTableCache>
                        <c:ptCount val="1"/>
                        <c:pt idx="0">
                          <c:v>4.8</c:v>
                        </c:pt>
                      </c15:dlblFieldTableCache>
                    </c15:dlblFTEntry>
                  </c15:dlblFieldTable>
                  <c15:showDataLabelsRange val="0"/>
                </c:ext>
                <c:ext xmlns:c16="http://schemas.microsoft.com/office/drawing/2014/chart" uri="{C3380CC4-5D6E-409C-BE32-E72D297353CC}">
                  <c16:uniqueId val="{00000013-BD42-48C0-9AA4-3742D87F1303}"/>
                </c:ext>
              </c:extLst>
            </c:dLbl>
            <c:dLbl>
              <c:idx val="20"/>
              <c:tx>
                <c:strRef>
                  <c:f>Daten_Diagramme!$E$34</c:f>
                  <c:strCache>
                    <c:ptCount val="1"/>
                    <c:pt idx="0">
                      <c:v>-17.0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{8A77FF82-C6AC-4120-9C9F-D8BDCB2BB05B}</c15:txfldGUID>
                      <c15:f>Daten_Diagramme!$E$34</c15:f>
                      <c15:dlblFieldTableCache>
                        <c:ptCount val="1"/>
                        <c:pt idx="0">
                          <c:v>-17.0</c:v>
                        </c:pt>
                      </c15:dlblFieldTableCache>
                    </c15:dlblFTEntry>
                  </c15:dlblFieldTable>
                  <c15:showDataLabelsRange val="0"/>
                </c:ext>
                <c:ext xmlns:c16="http://schemas.microsoft.com/office/drawing/2014/chart" uri="{C3380CC4-5D6E-409C-BE32-E72D297353CC}">
                  <c16:uniqueId val="{00000014-BD42-48C0-9AA4-3742D87F1303}"/>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{C750D167-99B9-417C-BDC7-FABE0A271ED5}</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BD42-48C0-9AA4-3742D87F130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{B8861D73-CE12-4584-860A-8DF7709D55F8}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D42-48C0-9AA4-3742D87F1303}"/>
                </c:ext>
              </c:extLst>
            </c:dLbl>
            <c:dLbl>
              <c:idx val="23"/>
              <c:tx>
                <c:strRef>
                  <c:f>Daten_Diagramme!$E$37</c:f>
                  <c:strCache>
                    <c:ptCount val="1"/>
                    <c:pt idx="0">
                      <c:v>10.6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{8B9D8D53-A17F-4E71-9A50-92A7D76B71A7}</c15:txfldGUID>
                      <c15:f>Daten_Diagramme!$E$37</c15:f>
                      <c15:dlblFieldTableCache>
                        <c:ptCount val="1"/>
                        <c:pt idx="0">
                          <c:v>10.6</c:v>
                        </c:pt>
                      </c15:dlblFieldTableCache>
                    </c15:dlblFTEntry>
                  </c15:dlblFieldTable>
                  <c15:showDataLabelsRange val="0"/>
                </c:ext>
                <c:ext xmlns:c16="http://schemas.microsoft.com/office/drawing/2014/chart" uri="{C3380CC4-5D6E-409C-BE32-E72D297353CC}">
                  <c16:uniqueId val="{00000017-BD42-48C0-9AA4-3742D87F1303}"/>
                </c:ext>
              </c:extLst>
            </c:dLbl>
            <c:dLbl>
              <c:idx val="24"/>
              <c:tx>
                <c:strRef>
                  <c:f>Daten_Diagramme!$E$38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{81831B3E-63B3-444A-B9F9-0DEE345B053C}</c15:txfldGUID>
                      <c15:f>Daten_Diagramme!$E$38</c15:f>
                      <c15:dlblFieldTableCache>
                        <c:ptCount val="1"/>
                        <c:pt idx="0">
                          <c:v>-3.0</c:v>
                        </c:pt>
                      </c15:dlblFieldTableCache>
                    </c15:dlblFTEntry>
                  </c15:dlblFieldTable>
                  <c15:showDataLabelsRange val="0"/>
                </c:ext>
                <c:ext xmlns:c16="http://schemas.microsoft.com/office/drawing/2014/chart" uri="{C3380CC4-5D6E-409C-BE32-E72D297353CC}">
                  <c16:uniqueId val="{00000018-BD42-48C0-9AA4-3742D87F1303}"/>
                </c:ext>
              </c:extLst>
            </c:dLbl>
            <c:dLbl>
              <c:idx val="25"/>
              <c:tx>
                <c:strRef>
                  <c:f>Daten_Diagramme!$E$39</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{B10D0B40-AF3A-4092-B1FC-8DD6D980353F}</c15:txfldGUID>
                      <c15:f>Daten_Diagramme!$E$39</c15:f>
                      <c15:dlblFieldTableCache>
                        <c:ptCount val="1"/>
                        <c:pt idx="0">
                          <c:v>-3.8</c:v>
                        </c:pt>
                      </c15:dlblFieldTableCache>
                    </c15:dlblFTEntry>
                  </c15:dlblFieldTable>
                  <c15:showDataLabelsRange val="0"/>
                </c:ext>
                <c:ext xmlns:c16="http://schemas.microsoft.com/office/drawing/2014/chart" uri="{C3380CC4-5D6E-409C-BE32-E72D297353CC}">
                  <c16:uniqueId val="{00000019-BD42-48C0-9AA4-3742D87F130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{CE034655-FB28-4F92-970B-A58E6CE5B68B}</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D42-48C0-9AA4-3742D87F130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{DB5C07BC-6B41-4380-B767-D5F6E4464176}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D42-48C0-9AA4-3742D87F130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{0C1F176B-C0FD-4402-8C3A-F99F81B6994D}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D42-48C0-9AA4-3742D87F130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{AC3AB2B8-EB59-4C64-9D85-BD7BC0E016F8}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D42-48C0-9AA4-3742D87F130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{2DEE0D3C-54FF-40A5-B0EA-C9FB8A098BED}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D42-48C0-9AA4-3742D87F1303}"/>
                </c:ext>
              </c:extLst>
            </c:dLbl>
            <c:dLbl>
              <c:idx val="31"/>
              <c:tx>
                <c:strRef>
                  <c:f>Daten_Diagramme!$E$45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{8A74C0A9-B0E7-43B8-9780-B2C8D31608A2}</c15:txfldGUID>
                      <c15:f>Daten_Diagramme!$E$45</c15:f>
                      <c15:dlblFieldTableCache>
                        <c:ptCount val="1"/>
                        <c:pt idx="0">
                          <c:v>-3.8</c:v>
                        </c:pt>
                      </c15:dlblFieldTableCache>
                    </c15:dlblFTEntry>
                  </c15:dlblFieldTable>
                  <c15:showDataLabelsRange val="0"/>
                </c:ext>
                <c:ext xmlns:c16="http://schemas.microsoft.com/office/drawing/2014/chart" uri="{C3380CC4-5D6E-409C-BE32-E72D297353CC}">
                  <c16:uniqueId val="{0000001F-BD42-48C0-9AA4-3742D87F130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-3.3931898362865183</c:v>
                </c:pt>
                <c:pt idx="1">
                  <c:v>10.64516129032258</c:v>
                </c:pt>
                <c:pt idx="2">
                  <c:v>-4.7297297297297298</c:v>
                </c:pt>
                <c:pt idx="3">
                  <c:v>-3.3179012345679011</c:v>
                </c:pt>
                <c:pt idx="4">
                  <c:v>4.0723981900452486</c:v>
                </c:pt>
                <c:pt idx="5">
                  <c:v>-4.2105263157894735</c:v>
                </c:pt>
                <c:pt idx="6">
                  <c:v>-17.460317460317459</c:v>
                </c:pt>
                <c:pt idx="7">
                  <c:v>-2.4570024570024569</c:v>
                </c:pt>
                <c:pt idx="8">
                  <c:v>-0.57030050449660008</c:v>
                </c:pt>
                <c:pt idx="9">
                  <c:v>2.4411508282476024</c:v>
                </c:pt>
                <c:pt idx="10">
                  <c:v>-14.510927982801864</c:v>
                </c:pt>
                <c:pt idx="11">
                  <c:v>-6.1381074168797953</c:v>
                </c:pt>
                <c:pt idx="12">
                  <c:v>3.654485049833887</c:v>
                </c:pt>
                <c:pt idx="13">
                  <c:v>0.85388994307400379</c:v>
                </c:pt>
                <c:pt idx="14">
                  <c:v>4.3553504470723965</c:v>
                </c:pt>
                <c:pt idx="15">
                  <c:v>-16.747572815533982</c:v>
                </c:pt>
                <c:pt idx="16">
                  <c:v>4.3298969072164946</c:v>
                </c:pt>
                <c:pt idx="17">
                  <c:v>-1.1111111111111112</c:v>
                </c:pt>
                <c:pt idx="18">
                  <c:v>-1.8867924528301887</c:v>
                </c:pt>
                <c:pt idx="19">
                  <c:v>4.8346055979643765</c:v>
                </c:pt>
                <c:pt idx="20">
                  <c:v>-16.960486322188451</c:v>
                </c:pt>
                <c:pt idx="21">
                  <c:v>0</c:v>
                </c:pt>
                <c:pt idx="23">
                  <c:v>10.64516129032258</c:v>
                </c:pt>
                <c:pt idx="24">
                  <c:v>-3.0018761726078798</c:v>
                </c:pt>
                <c:pt idx="25">
                  <c:v>-3.8466797320085684</c:v>
                </c:pt>
              </c:numCache>
            </c:numRef>
          </c:val>
          <c:extLst>
            <c:ext xmlns:c16="http://schemas.microsoft.com/office/drawing/2014/chart" uri="{C3380CC4-5D6E-409C-BE32-E72D297353CC}">
              <c16:uniqueId val="{00000020-BD42-48C0-9AA4-3742D87F130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{997D1B0E-5F5D-4495-A892-5EFD2FE0B5F1}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D42-48C0-9AA4-3742D87F130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{E079276E-3934-4948-AA26-8AF448920C24}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D42-48C0-9AA4-3742D87F130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{35CBEC2F-F351-475C-AE40-B81A358DB532}</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D42-48C0-9AA4-3742D87F130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{4A24E18E-E395-4420-9245-232E8E22743A}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D42-48C0-9AA4-3742D87F130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{48FAE09A-CF10-411E-BC07-7CC6E9DA314E}</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D42-48C0-9AA4-3742D87F130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{8693D7E9-78D9-4E3A-B7E7-C4207C08A8EC}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D42-48C0-9AA4-3742D87F130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{A77BC3F4-9FEC-4A74-8FC5-DD16D64AB068}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D42-48C0-9AA4-3742D87F130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{ADF753C4-40A4-4EA7-8DB2-51D822D8EF60}</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D42-48C0-9AA4-3742D87F130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{B8591F47-258B-4065-93EF-0D75E27398B6}</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D42-48C0-9AA4-3742D87F130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{BD074AA1-BC46-4E12-851C-08A7E385103D}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D42-48C0-9AA4-3742D87F130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{8BFD56CF-BC8D-40B0-93C2-FD8B01F49868}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D42-48C0-9AA4-3742D87F130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{24DB1688-3B70-4BA6-9DF4-6C5C49A20337}</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D42-48C0-9AA4-3742D87F130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{68611891-B83C-445D-BC5B-0124897E0E61}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D42-48C0-9AA4-3742D87F130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{8801B6D4-6FB5-4B06-8832-870155E5C808}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D42-48C0-9AA4-3742D87F130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{2B88E80A-C9DE-448F-8276-F6A861110FA2}</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D42-48C0-9AA4-3742D87F130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{6807FB98-1673-40C5-AB11-057B16979EFF}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D42-48C0-9AA4-3742D87F130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{C58C7599-A060-4CAC-9E07-151C027A90F8}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D42-48C0-9AA4-3742D87F130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{C0F47518-BB55-47F4-8B10-0AF67DE582AC}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D42-48C0-9AA4-3742D87F130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{B21FE9B2-2D66-4045-BBDC-9C4BBEB13E83}</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D42-48C0-9AA4-3742D87F130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{71C2FD0D-DF43-4815-B989-C8760CEF904C}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D42-48C0-9AA4-3742D87F130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{DFA44602-67B6-4C03-91F5-ECA8C6701105}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D42-48C0-9AA4-3742D87F130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{1D628ADA-84B6-419A-A7FE-11747D25DB74}</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D42-48C0-9AA4-3742D87F130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{AEB25F28-1234-40E1-B84D-92159A1D9BD7}</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D42-48C0-9AA4-3742D87F130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{60B06525-F84F-4C7D-8048-AD01AD08B5AE}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D42-48C0-9AA4-3742D87F130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{AB83BD0D-FC4D-4595-88A6-AD10C7C4C95F}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D42-48C0-9AA4-3742D87F130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{0D902431-B60B-4C39-85FA-8433F6EEED8F}</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D42-48C0-9AA4-3742D87F130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{D36F7991-D863-4D31-95D2-6D04FF633A2F}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D42-48C0-9AA4-3742D87F130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{3FDD784F-C645-41E2-90BE-5B226811DE41}</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D42-48C0-9AA4-3742D87F130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{DE339E59-F5B3-421C-A0AE-9668A95836FB}</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D42-48C0-9AA4-3742D87F130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{4B78F1C6-6140-4971-A64B-5D5E8A3363F5}</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D42-48C0-9AA4-3742D87F130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{BBAA94B5-A8BB-407B-B46F-DB788B9CC853}</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D42-48C0-9AA4-3742D87F130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{720F4D74-C4E1-4927-90C5-725400F0D762}</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D42-48C0-9AA4-3742D87F130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D42-48C0-9AA4-3742D87F130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D42-48C0-9AA4-3742D87F130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{2617FE26-8437-4E2B-8CA8-4BFEC46F1708}</c15:txfldGUID>
                      <c15:f>Diagramm!$I$46</c15:f>
                      <c15:dlblFieldTableCache>
                        <c:ptCount val="1"/>
                      </c15:dlblFieldTableCache>
                    </c15:dlblFTEntry>
                  </c15:dlblFieldTable>
                  <c15:showDataLabelsRange val="0"/>
                </c:ext>
                <c:ext xmlns:c16="http://schemas.microsoft.com/office/drawing/2014/chart" uri="{C3380CC4-5D6E-409C-BE32-E72D297353CC}">
                  <c16:uniqueId val="{00000000-FDCB-4CBF-B0CA-5484735285A6}"/>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{2F30D34D-3551-4C9F-B9FF-D45A86AB4294}</c15:txfldGUID>
                      <c15:f>Diagramm!$I$47</c15:f>
                      <c15:dlblFieldTableCache>
                        <c:ptCount val="1"/>
                      </c15:dlblFieldTableCache>
                    </c15:dlblFTEntry>
                  </c15:dlblFieldTable>
                  <c15:showDataLabelsRange val="0"/>
                </c:ext>
                <c:ext xmlns:c16="http://schemas.microsoft.com/office/drawing/2014/chart" uri="{C3380CC4-5D6E-409C-BE32-E72D297353CC}">
                  <c16:uniqueId val="{00000001-FDCB-4CBF-B0CA-5484735285A6}"/>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{F2D52A64-FB38-4656-AA72-3BF64BD682E6}</c15:txfldGUID>
                      <c15:f>Diagramm!$I$48</c15:f>
                      <c15:dlblFieldTableCache>
                        <c:ptCount val="1"/>
                      </c15:dlblFieldTableCache>
                    </c15:dlblFTEntry>
                  </c15:dlblFieldTable>
                  <c15:showDataLabelsRange val="0"/>
                </c:ext>
                <c:ext xmlns:c16="http://schemas.microsoft.com/office/drawing/2014/chart" uri="{C3380CC4-5D6E-409C-BE32-E72D297353CC}">
                  <c16:uniqueId val="{00000002-FDCB-4CBF-B0CA-5484735285A6}"/>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{1981B4BB-39D3-4BE6-96FA-57BCFFF68EA6}</c15:txfldGUID>
                      <c15:f>Diagramm!$I$49</c15:f>
                      <c15:dlblFieldTableCache>
                        <c:ptCount val="1"/>
                      </c15:dlblFieldTableCache>
                    </c15:dlblFTEntry>
                  </c15:dlblFieldTable>
                  <c15:showDataLabelsRange val="0"/>
                </c:ext>
                <c:ext xmlns:c16="http://schemas.microsoft.com/office/drawing/2014/chart" uri="{C3380CC4-5D6E-409C-BE32-E72D297353CC}">
                  <c16:uniqueId val="{00000003-FDCB-4CBF-B0CA-5484735285A6}"/>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{13EDE739-1911-4B0C-8274-D9F27B2D68B6}</c15:txfldGUID>
                      <c15:f>Diagramm!$I$50</c15:f>
                      <c15:dlblFieldTableCache>
                        <c:ptCount val="1"/>
                      </c15:dlblFieldTableCache>
                    </c15:dlblFTEntry>
                  </c15:dlblFieldTable>
                  <c15:showDataLabelsRange val="0"/>
                </c:ext>
                <c:ext xmlns:c16="http://schemas.microsoft.com/office/drawing/2014/chart" uri="{C3380CC4-5D6E-409C-BE32-E72D297353CC}">
                  <c16:uniqueId val="{00000004-FDCB-4CBF-B0CA-5484735285A6}"/>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{13B7786E-3EF1-4491-B6D1-67B1B27826EE}</c15:txfldGUID>
                      <c15:f>Diagramm!$I$51</c15:f>
                      <c15:dlblFieldTableCache>
                        <c:ptCount val="1"/>
                      </c15:dlblFieldTableCache>
                    </c15:dlblFTEntry>
                  </c15:dlblFieldTable>
                  <c15:showDataLabelsRange val="0"/>
                </c:ext>
                <c:ext xmlns:c16="http://schemas.microsoft.com/office/drawing/2014/chart" uri="{C3380CC4-5D6E-409C-BE32-E72D297353CC}">
                  <c16:uniqueId val="{00000005-FDCB-4CBF-B0CA-5484735285A6}"/>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{56BBD394-F4CB-4D63-968F-762763518101}</c15:txfldGUID>
                      <c15:f>Diagramm!$I$52</c15:f>
                      <c15:dlblFieldTableCache>
                        <c:ptCount val="1"/>
                      </c15:dlblFieldTableCache>
                    </c15:dlblFTEntry>
                  </c15:dlblFieldTable>
                  <c15:showDataLabelsRange val="0"/>
                </c:ext>
                <c:ext xmlns:c16="http://schemas.microsoft.com/office/drawing/2014/chart" uri="{C3380CC4-5D6E-409C-BE32-E72D297353CC}">
                  <c16:uniqueId val="{00000006-FDCB-4CBF-B0CA-5484735285A6}"/>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{D22E2587-EB35-43C7-B5F1-AAE884A54404}</c15:txfldGUID>
                      <c15:f>Diagramm!$I$53</c15:f>
                      <c15:dlblFieldTableCache>
                        <c:ptCount val="1"/>
                      </c15:dlblFieldTableCache>
                    </c15:dlblFTEntry>
                  </c15:dlblFieldTable>
                  <c15:showDataLabelsRange val="0"/>
                </c:ext>
                <c:ext xmlns:c16="http://schemas.microsoft.com/office/drawing/2014/chart" uri="{C3380CC4-5D6E-409C-BE32-E72D297353CC}">
                  <c16:uniqueId val="{00000007-FDCB-4CBF-B0CA-5484735285A6}"/>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{44390F1A-C4E0-4D7E-AF8E-D0AA184D54E5}</c15:txfldGUID>
                      <c15:f>Diagramm!$I$54</c15:f>
                      <c15:dlblFieldTableCache>
                        <c:ptCount val="1"/>
                      </c15:dlblFieldTableCache>
                    </c15:dlblFTEntry>
                  </c15:dlblFieldTable>
                  <c15:showDataLabelsRange val="0"/>
                </c:ext>
                <c:ext xmlns:c16="http://schemas.microsoft.com/office/drawing/2014/chart" uri="{C3380CC4-5D6E-409C-BE32-E72D297353CC}">
                  <c16:uniqueId val="{00000008-FDCB-4CBF-B0CA-5484735285A6}"/>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{ABF632FB-63F4-4AE5-8C84-AC414CDA43A7}</c15:txfldGUID>
                      <c15:f>Diagramm!$I$55</c15:f>
                      <c15:dlblFieldTableCache>
                        <c:ptCount val="1"/>
                      </c15:dlblFieldTableCache>
                    </c15:dlblFTEntry>
                  </c15:dlblFieldTable>
                  <c15:showDataLabelsRange val="0"/>
                </c:ext>
                <c:ext xmlns:c16="http://schemas.microsoft.com/office/drawing/2014/chart" uri="{C3380CC4-5D6E-409C-BE32-E72D297353CC}">
                  <c16:uniqueId val="{00000009-FDCB-4CBF-B0CA-5484735285A6}"/>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{DAED0666-9C82-48E7-B34B-6E874F6E9C9C}</c15:txfldGUID>
                      <c15:f>Diagramm!$I$56</c15:f>
                      <c15:dlblFieldTableCache>
                        <c:ptCount val="1"/>
                      </c15:dlblFieldTableCache>
                    </c15:dlblFTEntry>
                  </c15:dlblFieldTable>
                  <c15:showDataLabelsRange val="0"/>
                </c:ext>
                <c:ext xmlns:c16="http://schemas.microsoft.com/office/drawing/2014/chart" uri="{C3380CC4-5D6E-409C-BE32-E72D297353CC}">
                  <c16:uniqueId val="{0000000A-FDCB-4CBF-B0CA-5484735285A6}"/>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{7379F334-7E91-4F4D-9076-9FF0406333AE}</c15:txfldGUID>
                      <c15:f>Diagramm!$I$57</c15:f>
                      <c15:dlblFieldTableCache>
                        <c:ptCount val="1"/>
                      </c15:dlblFieldTableCache>
                    </c15:dlblFTEntry>
                  </c15:dlblFieldTable>
                  <c15:showDataLabelsRange val="0"/>
                </c:ext>
                <c:ext xmlns:c16="http://schemas.microsoft.com/office/drawing/2014/chart" uri="{C3380CC4-5D6E-409C-BE32-E72D297353CC}">
                  <c16:uniqueId val="{0000000B-FDCB-4CBF-B0CA-5484735285A6}"/>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{58A5420D-48C6-4BB4-8306-FC481CC93E9B}</c15:txfldGUID>
                      <c15:f>Diagramm!$I$58</c15:f>
                      <c15:dlblFieldTableCache>
                        <c:ptCount val="1"/>
                      </c15:dlblFieldTableCache>
                    </c15:dlblFTEntry>
                  </c15:dlblFieldTable>
                  <c15:showDataLabelsRange val="0"/>
                </c:ext>
                <c:ext xmlns:c16="http://schemas.microsoft.com/office/drawing/2014/chart" uri="{C3380CC4-5D6E-409C-BE32-E72D297353CC}">
                  <c16:uniqueId val="{0000000C-FDCB-4CBF-B0CA-5484735285A6}"/>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{B2DC1936-ED76-4D23-9CE3-C12C51697993}</c15:txfldGUID>
                      <c15:f>Diagramm!$I$59</c15:f>
                      <c15:dlblFieldTableCache>
                        <c:ptCount val="1"/>
                      </c15:dlblFieldTableCache>
                    </c15:dlblFTEntry>
                  </c15:dlblFieldTable>
                  <c15:showDataLabelsRange val="0"/>
                </c:ext>
                <c:ext xmlns:c16="http://schemas.microsoft.com/office/drawing/2014/chart" uri="{C3380CC4-5D6E-409C-BE32-E72D297353CC}">
                  <c16:uniqueId val="{0000000D-FDCB-4CBF-B0CA-5484735285A6}"/>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{DA14A855-073A-4DD5-BD6A-FBF359E531C4}</c15:txfldGUID>
                      <c15:f>Diagramm!$I$60</c15:f>
                      <c15:dlblFieldTableCache>
                        <c:ptCount val="1"/>
                      </c15:dlblFieldTableCache>
                    </c15:dlblFTEntry>
                  </c15:dlblFieldTable>
                  <c15:showDataLabelsRange val="0"/>
                </c:ext>
                <c:ext xmlns:c16="http://schemas.microsoft.com/office/drawing/2014/chart" uri="{C3380CC4-5D6E-409C-BE32-E72D297353CC}">
                  <c16:uniqueId val="{0000000E-FDCB-4CBF-B0CA-5484735285A6}"/>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{92D19ACF-83A0-4E43-B967-EF7DD4DC5672}</c15:txfldGUID>
                      <c15:f>Diagramm!$I$61</c15:f>
                      <c15:dlblFieldTableCache>
                        <c:ptCount val="1"/>
                      </c15:dlblFieldTableCache>
                    </c15:dlblFTEntry>
                  </c15:dlblFieldTable>
                  <c15:showDataLabelsRange val="0"/>
                </c:ext>
                <c:ext xmlns:c16="http://schemas.microsoft.com/office/drawing/2014/chart" uri="{C3380CC4-5D6E-409C-BE32-E72D297353CC}">
                  <c16:uniqueId val="{0000000F-FDCB-4CBF-B0CA-5484735285A6}"/>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{30D71D42-256D-4453-9213-ED74FE3D5FE8}</c15:txfldGUID>
                      <c15:f>Diagramm!$I$62</c15:f>
                      <c15:dlblFieldTableCache>
                        <c:ptCount val="1"/>
                      </c15:dlblFieldTableCache>
                    </c15:dlblFTEntry>
                  </c15:dlblFieldTable>
                  <c15:showDataLabelsRange val="0"/>
                </c:ext>
                <c:ext xmlns:c16="http://schemas.microsoft.com/office/drawing/2014/chart" uri="{C3380CC4-5D6E-409C-BE32-E72D297353CC}">
                  <c16:uniqueId val="{00000010-FDCB-4CBF-B0CA-5484735285A6}"/>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{2B767D71-45F1-4155-B9A2-C9254D4F6649}</c15:txfldGUID>
                      <c15:f>Diagramm!$I$63</c15:f>
                      <c15:dlblFieldTableCache>
                        <c:ptCount val="1"/>
                      </c15:dlblFieldTableCache>
                    </c15:dlblFTEntry>
                  </c15:dlblFieldTable>
                  <c15:showDataLabelsRange val="0"/>
                </c:ext>
                <c:ext xmlns:c16="http://schemas.microsoft.com/office/drawing/2014/chart" uri="{C3380CC4-5D6E-409C-BE32-E72D297353CC}">
                  <c16:uniqueId val="{00000011-FDCB-4CBF-B0CA-5484735285A6}"/>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{B4810C66-5A51-4F88-85F1-DAE62A70A334}</c15:txfldGUID>
                      <c15:f>Diagramm!$I$64</c15:f>
                      <c15:dlblFieldTableCache>
                        <c:ptCount val="1"/>
                      </c15:dlblFieldTableCache>
                    </c15:dlblFTEntry>
                  </c15:dlblFieldTable>
                  <c15:showDataLabelsRange val="0"/>
                </c:ext>
                <c:ext xmlns:c16="http://schemas.microsoft.com/office/drawing/2014/chart" uri="{C3380CC4-5D6E-409C-BE32-E72D297353CC}">
                  <c16:uniqueId val="{00000012-FDCB-4CBF-B0CA-5484735285A6}"/>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{017D2BF0-7FBE-41CD-8794-256FFE1F7CA5}</c15:txfldGUID>
                      <c15:f>Diagramm!$I$65</c15:f>
                      <c15:dlblFieldTableCache>
                        <c:ptCount val="1"/>
                      </c15:dlblFieldTableCache>
                    </c15:dlblFTEntry>
                  </c15:dlblFieldTable>
                  <c15:showDataLabelsRange val="0"/>
                </c:ext>
                <c:ext xmlns:c16="http://schemas.microsoft.com/office/drawing/2014/chart" uri="{C3380CC4-5D6E-409C-BE32-E72D297353CC}">
                  <c16:uniqueId val="{00000013-FDCB-4CBF-B0CA-5484735285A6}"/>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{A35E989C-BE9D-4F3B-B30D-C149621DC75E}</c15:txfldGUID>
                      <c15:f>Diagramm!$I$66</c15:f>
                      <c15:dlblFieldTableCache>
                        <c:ptCount val="1"/>
                      </c15:dlblFieldTableCache>
                    </c15:dlblFTEntry>
                  </c15:dlblFieldTable>
                  <c15:showDataLabelsRange val="0"/>
                </c:ext>
                <c:ext xmlns:c16="http://schemas.microsoft.com/office/drawing/2014/chart" uri="{C3380CC4-5D6E-409C-BE32-E72D297353CC}">
                  <c16:uniqueId val="{00000014-FDCB-4CBF-B0CA-5484735285A6}"/>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{A4F5604E-64C2-4DFD-8AB1-A609796DD5BE}</c15:txfldGUID>
                      <c15:f>Diagramm!$I$67</c15:f>
                      <c15:dlblFieldTableCache>
                        <c:ptCount val="1"/>
                      </c15:dlblFieldTableCache>
                    </c15:dlblFTEntry>
                  </c15:dlblFieldTable>
                  <c15:showDataLabelsRange val="0"/>
                </c:ext>
                <c:ext xmlns:c16="http://schemas.microsoft.com/office/drawing/2014/chart" uri="{C3380CC4-5D6E-409C-BE32-E72D297353CC}">
                  <c16:uniqueId val="{00000015-FDCB-4CBF-B0CA-5484735285A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DCB-4CBF-B0CA-5484735285A6}"/>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{7C103C23-52CB-4832-8548-BF9C9B7CE38E}</c15:txfldGUID>
                      <c15:f>Diagramm!$K$46</c15:f>
                      <c15:dlblFieldTableCache>
                        <c:ptCount val="1"/>
                      </c15:dlblFieldTableCache>
                    </c15:dlblFTEntry>
                  </c15:dlblFieldTable>
                  <c15:showDataLabelsRange val="0"/>
                </c:ext>
                <c:ext xmlns:c16="http://schemas.microsoft.com/office/drawing/2014/chart" uri="{C3380CC4-5D6E-409C-BE32-E72D297353CC}">
                  <c16:uniqueId val="{00000017-FDCB-4CBF-B0CA-5484735285A6}"/>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{8A1DACF4-378C-434E-909C-4CCDC72883A7}</c15:txfldGUID>
                      <c15:f>Diagramm!$K$47</c15:f>
                      <c15:dlblFieldTableCache>
                        <c:ptCount val="1"/>
                      </c15:dlblFieldTableCache>
                    </c15:dlblFTEntry>
                  </c15:dlblFieldTable>
                  <c15:showDataLabelsRange val="0"/>
                </c:ext>
                <c:ext xmlns:c16="http://schemas.microsoft.com/office/drawing/2014/chart" uri="{C3380CC4-5D6E-409C-BE32-E72D297353CC}">
                  <c16:uniqueId val="{00000018-FDCB-4CBF-B0CA-5484735285A6}"/>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{23CEB205-EC90-4A69-86D2-F87EBD47ED80}</c15:txfldGUID>
                      <c15:f>Diagramm!$K$48</c15:f>
                      <c15:dlblFieldTableCache>
                        <c:ptCount val="1"/>
                      </c15:dlblFieldTableCache>
                    </c15:dlblFTEntry>
                  </c15:dlblFieldTable>
                  <c15:showDataLabelsRange val="0"/>
                </c:ext>
                <c:ext xmlns:c16="http://schemas.microsoft.com/office/drawing/2014/chart" uri="{C3380CC4-5D6E-409C-BE32-E72D297353CC}">
                  <c16:uniqueId val="{00000019-FDCB-4CBF-B0CA-5484735285A6}"/>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{876B7056-FF93-43FD-A4CE-599EFD36370F}</c15:txfldGUID>
                      <c15:f>Diagramm!$K$49</c15:f>
                      <c15:dlblFieldTableCache>
                        <c:ptCount val="1"/>
                      </c15:dlblFieldTableCache>
                    </c15:dlblFTEntry>
                  </c15:dlblFieldTable>
                  <c15:showDataLabelsRange val="0"/>
                </c:ext>
                <c:ext xmlns:c16="http://schemas.microsoft.com/office/drawing/2014/chart" uri="{C3380CC4-5D6E-409C-BE32-E72D297353CC}">
                  <c16:uniqueId val="{0000001A-FDCB-4CBF-B0CA-5484735285A6}"/>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{D078FC80-6741-4DE3-A6E4-C4CF10AD3458}</c15:txfldGUID>
                      <c15:f>Diagramm!$K$50</c15:f>
                      <c15:dlblFieldTableCache>
                        <c:ptCount val="1"/>
                      </c15:dlblFieldTableCache>
                    </c15:dlblFTEntry>
                  </c15:dlblFieldTable>
                  <c15:showDataLabelsRange val="0"/>
                </c:ext>
                <c:ext xmlns:c16="http://schemas.microsoft.com/office/drawing/2014/chart" uri="{C3380CC4-5D6E-409C-BE32-E72D297353CC}">
                  <c16:uniqueId val="{0000001B-FDCB-4CBF-B0CA-5484735285A6}"/>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{C76F0E8E-865D-4FA6-97CE-DC47D3D86281}</c15:txfldGUID>
                      <c15:f>Diagramm!$K$51</c15:f>
                      <c15:dlblFieldTableCache>
                        <c:ptCount val="1"/>
                      </c15:dlblFieldTableCache>
                    </c15:dlblFTEntry>
                  </c15:dlblFieldTable>
                  <c15:showDataLabelsRange val="0"/>
                </c:ext>
                <c:ext xmlns:c16="http://schemas.microsoft.com/office/drawing/2014/chart" uri="{C3380CC4-5D6E-409C-BE32-E72D297353CC}">
                  <c16:uniqueId val="{0000001C-FDCB-4CBF-B0CA-5484735285A6}"/>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{3F9C5E71-57BF-4382-A540-BAC755D4E2B5}</c15:txfldGUID>
                      <c15:f>Diagramm!$K$52</c15:f>
                      <c15:dlblFieldTableCache>
                        <c:ptCount val="1"/>
                      </c15:dlblFieldTableCache>
                    </c15:dlblFTEntry>
                  </c15:dlblFieldTable>
                  <c15:showDataLabelsRange val="0"/>
                </c:ext>
                <c:ext xmlns:c16="http://schemas.microsoft.com/office/drawing/2014/chart" uri="{C3380CC4-5D6E-409C-BE32-E72D297353CC}">
                  <c16:uniqueId val="{0000001D-FDCB-4CBF-B0CA-5484735285A6}"/>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{3BA2BC2E-546A-4B10-A0BC-1DBFB90086A4}</c15:txfldGUID>
                      <c15:f>Diagramm!$K$53</c15:f>
                      <c15:dlblFieldTableCache>
                        <c:ptCount val="1"/>
                      </c15:dlblFieldTableCache>
                    </c15:dlblFTEntry>
                  </c15:dlblFieldTable>
                  <c15:showDataLabelsRange val="0"/>
                </c:ext>
                <c:ext xmlns:c16="http://schemas.microsoft.com/office/drawing/2014/chart" uri="{C3380CC4-5D6E-409C-BE32-E72D297353CC}">
                  <c16:uniqueId val="{0000001E-FDCB-4CBF-B0CA-5484735285A6}"/>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{03B5E31D-14CD-4326-9521-70937990482D}</c15:txfldGUID>
                      <c15:f>Diagramm!$K$54</c15:f>
                      <c15:dlblFieldTableCache>
                        <c:ptCount val="1"/>
                      </c15:dlblFieldTableCache>
                    </c15:dlblFTEntry>
                  </c15:dlblFieldTable>
                  <c15:showDataLabelsRange val="0"/>
                </c:ext>
                <c:ext xmlns:c16="http://schemas.microsoft.com/office/drawing/2014/chart" uri="{C3380CC4-5D6E-409C-BE32-E72D297353CC}">
                  <c16:uniqueId val="{0000001F-FDCB-4CBF-B0CA-5484735285A6}"/>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{72E70997-9895-4147-9DFB-26BA0C332B32}</c15:txfldGUID>
                      <c15:f>Diagramm!$K$55</c15:f>
                      <c15:dlblFieldTableCache>
                        <c:ptCount val="1"/>
                      </c15:dlblFieldTableCache>
                    </c15:dlblFTEntry>
                  </c15:dlblFieldTable>
                  <c15:showDataLabelsRange val="0"/>
                </c:ext>
                <c:ext xmlns:c16="http://schemas.microsoft.com/office/drawing/2014/chart" uri="{C3380CC4-5D6E-409C-BE32-E72D297353CC}">
                  <c16:uniqueId val="{00000020-FDCB-4CBF-B0CA-5484735285A6}"/>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{71DF6068-7123-40E0-A9B7-82506BE71659}</c15:txfldGUID>
                      <c15:f>Diagramm!$K$56</c15:f>
                      <c15:dlblFieldTableCache>
                        <c:ptCount val="1"/>
                      </c15:dlblFieldTableCache>
                    </c15:dlblFTEntry>
                  </c15:dlblFieldTable>
                  <c15:showDataLabelsRange val="0"/>
                </c:ext>
                <c:ext xmlns:c16="http://schemas.microsoft.com/office/drawing/2014/chart" uri="{C3380CC4-5D6E-409C-BE32-E72D297353CC}">
                  <c16:uniqueId val="{00000021-FDCB-4CBF-B0CA-5484735285A6}"/>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{4E23D943-0F56-4D4A-B041-79EDC7CE2544}</c15:txfldGUID>
                      <c15:f>Diagramm!$K$57</c15:f>
                      <c15:dlblFieldTableCache>
                        <c:ptCount val="1"/>
                      </c15:dlblFieldTableCache>
                    </c15:dlblFTEntry>
                  </c15:dlblFieldTable>
                  <c15:showDataLabelsRange val="0"/>
                </c:ext>
                <c:ext xmlns:c16="http://schemas.microsoft.com/office/drawing/2014/chart" uri="{C3380CC4-5D6E-409C-BE32-E72D297353CC}">
                  <c16:uniqueId val="{00000022-FDCB-4CBF-B0CA-5484735285A6}"/>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{5CD6D42D-7C6C-4765-91D9-458E2479EEC8}</c15:txfldGUID>
                      <c15:f>Diagramm!$K$58</c15:f>
                      <c15:dlblFieldTableCache>
                        <c:ptCount val="1"/>
                      </c15:dlblFieldTableCache>
                    </c15:dlblFTEntry>
                  </c15:dlblFieldTable>
                  <c15:showDataLabelsRange val="0"/>
                </c:ext>
                <c:ext xmlns:c16="http://schemas.microsoft.com/office/drawing/2014/chart" uri="{C3380CC4-5D6E-409C-BE32-E72D297353CC}">
                  <c16:uniqueId val="{00000023-FDCB-4CBF-B0CA-5484735285A6}"/>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{E7794BF6-ACD3-481A-AD53-BC368D3808BF}</c15:txfldGUID>
                      <c15:f>Diagramm!$K$59</c15:f>
                      <c15:dlblFieldTableCache>
                        <c:ptCount val="1"/>
                      </c15:dlblFieldTableCache>
                    </c15:dlblFTEntry>
                  </c15:dlblFieldTable>
                  <c15:showDataLabelsRange val="0"/>
                </c:ext>
                <c:ext xmlns:c16="http://schemas.microsoft.com/office/drawing/2014/chart" uri="{C3380CC4-5D6E-409C-BE32-E72D297353CC}">
                  <c16:uniqueId val="{00000024-FDCB-4CBF-B0CA-5484735285A6}"/>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{28D47473-5DF6-4147-B1CF-ED7F0EFE439E}</c15:txfldGUID>
                      <c15:f>Diagramm!$K$60</c15:f>
                      <c15:dlblFieldTableCache>
                        <c:ptCount val="1"/>
                      </c15:dlblFieldTableCache>
                    </c15:dlblFTEntry>
                  </c15:dlblFieldTable>
                  <c15:showDataLabelsRange val="0"/>
                </c:ext>
                <c:ext xmlns:c16="http://schemas.microsoft.com/office/drawing/2014/chart" uri="{C3380CC4-5D6E-409C-BE32-E72D297353CC}">
                  <c16:uniqueId val="{00000025-FDCB-4CBF-B0CA-5484735285A6}"/>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{DAEAFA4A-8EDA-438B-B918-8DAF75922A1B}</c15:txfldGUID>
                      <c15:f>Diagramm!$K$61</c15:f>
                      <c15:dlblFieldTableCache>
                        <c:ptCount val="1"/>
                      </c15:dlblFieldTableCache>
                    </c15:dlblFTEntry>
                  </c15:dlblFieldTable>
                  <c15:showDataLabelsRange val="0"/>
                </c:ext>
                <c:ext xmlns:c16="http://schemas.microsoft.com/office/drawing/2014/chart" uri="{C3380CC4-5D6E-409C-BE32-E72D297353CC}">
                  <c16:uniqueId val="{00000026-FDCB-4CBF-B0CA-5484735285A6}"/>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{4C32B363-3E85-41EB-B2EF-51755805AF0C}</c15:txfldGUID>
                      <c15:f>Diagramm!$K$62</c15:f>
                      <c15:dlblFieldTableCache>
                        <c:ptCount val="1"/>
                      </c15:dlblFieldTableCache>
                    </c15:dlblFTEntry>
                  </c15:dlblFieldTable>
                  <c15:showDataLabelsRange val="0"/>
                </c:ext>
                <c:ext xmlns:c16="http://schemas.microsoft.com/office/drawing/2014/chart" uri="{C3380CC4-5D6E-409C-BE32-E72D297353CC}">
                  <c16:uniqueId val="{00000027-FDCB-4CBF-B0CA-5484735285A6}"/>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{44909248-FA1E-46D9-A312-54E8CB1B4829}</c15:txfldGUID>
                      <c15:f>Diagramm!$K$63</c15:f>
                      <c15:dlblFieldTableCache>
                        <c:ptCount val="1"/>
                      </c15:dlblFieldTableCache>
                    </c15:dlblFTEntry>
                  </c15:dlblFieldTable>
                  <c15:showDataLabelsRange val="0"/>
                </c:ext>
                <c:ext xmlns:c16="http://schemas.microsoft.com/office/drawing/2014/chart" uri="{C3380CC4-5D6E-409C-BE32-E72D297353CC}">
                  <c16:uniqueId val="{00000028-FDCB-4CBF-B0CA-5484735285A6}"/>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{31AD2EFD-D765-4D7E-92D6-97E9D10561FD}</c15:txfldGUID>
                      <c15:f>Diagramm!$K$64</c15:f>
                      <c15:dlblFieldTableCache>
                        <c:ptCount val="1"/>
                      </c15:dlblFieldTableCache>
                    </c15:dlblFTEntry>
                  </c15:dlblFieldTable>
                  <c15:showDataLabelsRange val="0"/>
                </c:ext>
                <c:ext xmlns:c16="http://schemas.microsoft.com/office/drawing/2014/chart" uri="{C3380CC4-5D6E-409C-BE32-E72D297353CC}">
                  <c16:uniqueId val="{00000029-FDCB-4CBF-B0CA-5484735285A6}"/>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{10079DDC-1370-4CF5-AECA-D14FA94D4D84}</c15:txfldGUID>
                      <c15:f>Diagramm!$K$65</c15:f>
                      <c15:dlblFieldTableCache>
                        <c:ptCount val="1"/>
                      </c15:dlblFieldTableCache>
                    </c15:dlblFTEntry>
                  </c15:dlblFieldTable>
                  <c15:showDataLabelsRange val="0"/>
                </c:ext>
                <c:ext xmlns:c16="http://schemas.microsoft.com/office/drawing/2014/chart" uri="{C3380CC4-5D6E-409C-BE32-E72D297353CC}">
                  <c16:uniqueId val="{0000002A-FDCB-4CBF-B0CA-5484735285A6}"/>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{644275F1-651F-4595-A5D9-042435DE3357}</c15:txfldGUID>
                      <c15:f>Diagramm!$K$66</c15:f>
                      <c15:dlblFieldTableCache>
                        <c:ptCount val="1"/>
                      </c15:dlblFieldTableCache>
                    </c15:dlblFTEntry>
                  </c15:dlblFieldTable>
                  <c15:showDataLabelsRange val="0"/>
                </c:ext>
                <c:ext xmlns:c16="http://schemas.microsoft.com/office/drawing/2014/chart" uri="{C3380CC4-5D6E-409C-BE32-E72D297353CC}">
                  <c16:uniqueId val="{0000002B-FDCB-4CBF-B0CA-5484735285A6}"/>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{83185BF7-CA30-4140-8EE0-AD641D4DFCE4}</c15:txfldGUID>
                      <c15:f>Diagramm!$K$67</c15:f>
                      <c15:dlblFieldTableCache>
                        <c:ptCount val="1"/>
                      </c15:dlblFieldTableCache>
                    </c15:dlblFTEntry>
                  </c15:dlblFieldTable>
                  <c15:showDataLabelsRange val="0"/>
                </c:ext>
                <c:ext xmlns:c16="http://schemas.microsoft.com/office/drawing/2014/chart" uri="{C3380CC4-5D6E-409C-BE32-E72D297353CC}">
                  <c16:uniqueId val="{0000002C-FDCB-4CBF-B0CA-5484735285A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DCB-4CBF-B0CA-5484735285A6}"/>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{468956BA-73BB-4F95-9CEB-1E35255BDB20}</c15:txfldGUID>
                      <c15:f>Diagramm!$J$46</c15:f>
                      <c15:dlblFieldTableCache>
                        <c:ptCount val="1"/>
                      </c15:dlblFieldTableCache>
                    </c15:dlblFTEntry>
                  </c15:dlblFieldTable>
                  <c15:showDataLabelsRange val="0"/>
                </c:ext>
                <c:ext xmlns:c16="http://schemas.microsoft.com/office/drawing/2014/chart" uri="{C3380CC4-5D6E-409C-BE32-E72D297353CC}">
                  <c16:uniqueId val="{0000002E-FDCB-4CBF-B0CA-5484735285A6}"/>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{09BF7CB6-17C6-43F0-8902-724BB7E6D8B1}</c15:txfldGUID>
                      <c15:f>Diagramm!$J$47</c15:f>
                      <c15:dlblFieldTableCache>
                        <c:ptCount val="1"/>
                      </c15:dlblFieldTableCache>
                    </c15:dlblFTEntry>
                  </c15:dlblFieldTable>
                  <c15:showDataLabelsRange val="0"/>
                </c:ext>
                <c:ext xmlns:c16="http://schemas.microsoft.com/office/drawing/2014/chart" uri="{C3380CC4-5D6E-409C-BE32-E72D297353CC}">
                  <c16:uniqueId val="{0000002F-FDCB-4CBF-B0CA-5484735285A6}"/>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{5A7105D2-FB1E-411F-9E24-92996636C138}</c15:txfldGUID>
                      <c15:f>Diagramm!$J$48</c15:f>
                      <c15:dlblFieldTableCache>
                        <c:ptCount val="1"/>
                      </c15:dlblFieldTableCache>
                    </c15:dlblFTEntry>
                  </c15:dlblFieldTable>
                  <c15:showDataLabelsRange val="0"/>
                </c:ext>
                <c:ext xmlns:c16="http://schemas.microsoft.com/office/drawing/2014/chart" uri="{C3380CC4-5D6E-409C-BE32-E72D297353CC}">
                  <c16:uniqueId val="{00000030-FDCB-4CBF-B0CA-5484735285A6}"/>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{1FA53533-7292-4188-AEED-70D0601C920B}</c15:txfldGUID>
                      <c15:f>Diagramm!$J$49</c15:f>
                      <c15:dlblFieldTableCache>
                        <c:ptCount val="1"/>
                      </c15:dlblFieldTableCache>
                    </c15:dlblFTEntry>
                  </c15:dlblFieldTable>
                  <c15:showDataLabelsRange val="0"/>
                </c:ext>
                <c:ext xmlns:c16="http://schemas.microsoft.com/office/drawing/2014/chart" uri="{C3380CC4-5D6E-409C-BE32-E72D297353CC}">
                  <c16:uniqueId val="{00000031-FDCB-4CBF-B0CA-5484735285A6}"/>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{7CACD835-2E88-4158-BFAC-B9B4D96AC504}</c15:txfldGUID>
                      <c15:f>Diagramm!$J$50</c15:f>
                      <c15:dlblFieldTableCache>
                        <c:ptCount val="1"/>
                      </c15:dlblFieldTableCache>
                    </c15:dlblFTEntry>
                  </c15:dlblFieldTable>
                  <c15:showDataLabelsRange val="0"/>
                </c:ext>
                <c:ext xmlns:c16="http://schemas.microsoft.com/office/drawing/2014/chart" uri="{C3380CC4-5D6E-409C-BE32-E72D297353CC}">
                  <c16:uniqueId val="{00000032-FDCB-4CBF-B0CA-5484735285A6}"/>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{184729C9-DBC2-45BD-9983-52398E2CC4C3}</c15:txfldGUID>
                      <c15:f>Diagramm!$J$51</c15:f>
                      <c15:dlblFieldTableCache>
                        <c:ptCount val="1"/>
                      </c15:dlblFieldTableCache>
                    </c15:dlblFTEntry>
                  </c15:dlblFieldTable>
                  <c15:showDataLabelsRange val="0"/>
                </c:ext>
                <c:ext xmlns:c16="http://schemas.microsoft.com/office/drawing/2014/chart" uri="{C3380CC4-5D6E-409C-BE32-E72D297353CC}">
                  <c16:uniqueId val="{00000033-FDCB-4CBF-B0CA-5484735285A6}"/>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{71426B4C-9AC1-4B93-8D35-AF3A12459AB1}</c15:txfldGUID>
                      <c15:f>Diagramm!$J$52</c15:f>
                      <c15:dlblFieldTableCache>
                        <c:ptCount val="1"/>
                      </c15:dlblFieldTableCache>
                    </c15:dlblFTEntry>
                  </c15:dlblFieldTable>
                  <c15:showDataLabelsRange val="0"/>
                </c:ext>
                <c:ext xmlns:c16="http://schemas.microsoft.com/office/drawing/2014/chart" uri="{C3380CC4-5D6E-409C-BE32-E72D297353CC}">
                  <c16:uniqueId val="{00000034-FDCB-4CBF-B0CA-5484735285A6}"/>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{6A483EFD-90AC-4BE6-A8AA-F814B74E6231}</c15:txfldGUID>
                      <c15:f>Diagramm!$J$53</c15:f>
                      <c15:dlblFieldTableCache>
                        <c:ptCount val="1"/>
                      </c15:dlblFieldTableCache>
                    </c15:dlblFTEntry>
                  </c15:dlblFieldTable>
                  <c15:showDataLabelsRange val="0"/>
                </c:ext>
                <c:ext xmlns:c16="http://schemas.microsoft.com/office/drawing/2014/chart" uri="{C3380CC4-5D6E-409C-BE32-E72D297353CC}">
                  <c16:uniqueId val="{00000035-FDCB-4CBF-B0CA-5484735285A6}"/>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{67F161D9-EFE4-430A-9A02-9D3FF35AC572}</c15:txfldGUID>
                      <c15:f>Diagramm!$J$54</c15:f>
                      <c15:dlblFieldTableCache>
                        <c:ptCount val="1"/>
                      </c15:dlblFieldTableCache>
                    </c15:dlblFTEntry>
                  </c15:dlblFieldTable>
                  <c15:showDataLabelsRange val="0"/>
                </c:ext>
                <c:ext xmlns:c16="http://schemas.microsoft.com/office/drawing/2014/chart" uri="{C3380CC4-5D6E-409C-BE32-E72D297353CC}">
                  <c16:uniqueId val="{00000036-FDCB-4CBF-B0CA-5484735285A6}"/>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{C9698A0E-6A82-4521-A094-ABB1A9A0A428}</c15:txfldGUID>
                      <c15:f>Diagramm!$J$55</c15:f>
                      <c15:dlblFieldTableCache>
                        <c:ptCount val="1"/>
                      </c15:dlblFieldTableCache>
                    </c15:dlblFTEntry>
                  </c15:dlblFieldTable>
                  <c15:showDataLabelsRange val="0"/>
                </c:ext>
                <c:ext xmlns:c16="http://schemas.microsoft.com/office/drawing/2014/chart" uri="{C3380CC4-5D6E-409C-BE32-E72D297353CC}">
                  <c16:uniqueId val="{00000037-FDCB-4CBF-B0CA-5484735285A6}"/>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{B98837B2-97C1-4373-8624-1700E6308D9D}</c15:txfldGUID>
                      <c15:f>Diagramm!$J$56</c15:f>
                      <c15:dlblFieldTableCache>
                        <c:ptCount val="1"/>
                      </c15:dlblFieldTableCache>
                    </c15:dlblFTEntry>
                  </c15:dlblFieldTable>
                  <c15:showDataLabelsRange val="0"/>
                </c:ext>
                <c:ext xmlns:c16="http://schemas.microsoft.com/office/drawing/2014/chart" uri="{C3380CC4-5D6E-409C-BE32-E72D297353CC}">
                  <c16:uniqueId val="{00000038-FDCB-4CBF-B0CA-5484735285A6}"/>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{432A5EB2-E4F8-452C-A1A3-A32F30772192}</c15:txfldGUID>
                      <c15:f>Diagramm!$J$57</c15:f>
                      <c15:dlblFieldTableCache>
                        <c:ptCount val="1"/>
                      </c15:dlblFieldTableCache>
                    </c15:dlblFTEntry>
                  </c15:dlblFieldTable>
                  <c15:showDataLabelsRange val="0"/>
                </c:ext>
                <c:ext xmlns:c16="http://schemas.microsoft.com/office/drawing/2014/chart" uri="{C3380CC4-5D6E-409C-BE32-E72D297353CC}">
                  <c16:uniqueId val="{00000039-FDCB-4CBF-B0CA-5484735285A6}"/>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{E7250839-5113-4E56-98D3-711AC040B01E}</c15:txfldGUID>
                      <c15:f>Diagramm!$J$58</c15:f>
                      <c15:dlblFieldTableCache>
                        <c:ptCount val="1"/>
                      </c15:dlblFieldTableCache>
                    </c15:dlblFTEntry>
                  </c15:dlblFieldTable>
                  <c15:showDataLabelsRange val="0"/>
                </c:ext>
                <c:ext xmlns:c16="http://schemas.microsoft.com/office/drawing/2014/chart" uri="{C3380CC4-5D6E-409C-BE32-E72D297353CC}">
                  <c16:uniqueId val="{0000003A-FDCB-4CBF-B0CA-5484735285A6}"/>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{061305A2-7F33-482B-B165-4E62636A200F}</c15:txfldGUID>
                      <c15:f>Diagramm!$J$59</c15:f>
                      <c15:dlblFieldTableCache>
                        <c:ptCount val="1"/>
                      </c15:dlblFieldTableCache>
                    </c15:dlblFTEntry>
                  </c15:dlblFieldTable>
                  <c15:showDataLabelsRange val="0"/>
                </c:ext>
                <c:ext xmlns:c16="http://schemas.microsoft.com/office/drawing/2014/chart" uri="{C3380CC4-5D6E-409C-BE32-E72D297353CC}">
                  <c16:uniqueId val="{0000003B-FDCB-4CBF-B0CA-5484735285A6}"/>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{90EF9D0D-C438-48AE-BC13-B184A6102AF8}</c15:txfldGUID>
                      <c15:f>Diagramm!$J$60</c15:f>
                      <c15:dlblFieldTableCache>
                        <c:ptCount val="1"/>
                      </c15:dlblFieldTableCache>
                    </c15:dlblFTEntry>
                  </c15:dlblFieldTable>
                  <c15:showDataLabelsRange val="0"/>
                </c:ext>
                <c:ext xmlns:c16="http://schemas.microsoft.com/office/drawing/2014/chart" uri="{C3380CC4-5D6E-409C-BE32-E72D297353CC}">
                  <c16:uniqueId val="{0000003C-FDCB-4CBF-B0CA-5484735285A6}"/>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{8CE4A65C-AD9C-465B-8E8C-77670EE8486B}</c15:txfldGUID>
                      <c15:f>Diagramm!$J$61</c15:f>
                      <c15:dlblFieldTableCache>
                        <c:ptCount val="1"/>
                      </c15:dlblFieldTableCache>
                    </c15:dlblFTEntry>
                  </c15:dlblFieldTable>
                  <c15:showDataLabelsRange val="0"/>
                </c:ext>
                <c:ext xmlns:c16="http://schemas.microsoft.com/office/drawing/2014/chart" uri="{C3380CC4-5D6E-409C-BE32-E72D297353CC}">
                  <c16:uniqueId val="{0000003D-FDCB-4CBF-B0CA-5484735285A6}"/>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{D0454B68-4AB4-4703-896C-75E7CCD14F10}</c15:txfldGUID>
                      <c15:f>Diagramm!$J$62</c15:f>
                      <c15:dlblFieldTableCache>
                        <c:ptCount val="1"/>
                      </c15:dlblFieldTableCache>
                    </c15:dlblFTEntry>
                  </c15:dlblFieldTable>
                  <c15:showDataLabelsRange val="0"/>
                </c:ext>
                <c:ext xmlns:c16="http://schemas.microsoft.com/office/drawing/2014/chart" uri="{C3380CC4-5D6E-409C-BE32-E72D297353CC}">
                  <c16:uniqueId val="{0000003E-FDCB-4CBF-B0CA-5484735285A6}"/>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{FAA6A6C7-DAED-44AC-B174-AEFA94CAE0BD}</c15:txfldGUID>
                      <c15:f>Diagramm!$J$63</c15:f>
                      <c15:dlblFieldTableCache>
                        <c:ptCount val="1"/>
                      </c15:dlblFieldTableCache>
                    </c15:dlblFTEntry>
                  </c15:dlblFieldTable>
                  <c15:showDataLabelsRange val="0"/>
                </c:ext>
                <c:ext xmlns:c16="http://schemas.microsoft.com/office/drawing/2014/chart" uri="{C3380CC4-5D6E-409C-BE32-E72D297353CC}">
                  <c16:uniqueId val="{0000003F-FDCB-4CBF-B0CA-5484735285A6}"/>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{C1D42624-0538-4329-9CF9-7FC2D933A20A}</c15:txfldGUID>
                      <c15:f>Diagramm!$J$64</c15:f>
                      <c15:dlblFieldTableCache>
                        <c:ptCount val="1"/>
                      </c15:dlblFieldTableCache>
                    </c15:dlblFTEntry>
                  </c15:dlblFieldTable>
                  <c15:showDataLabelsRange val="0"/>
                </c:ext>
                <c:ext xmlns:c16="http://schemas.microsoft.com/office/drawing/2014/chart" uri="{C3380CC4-5D6E-409C-BE32-E72D297353CC}">
                  <c16:uniqueId val="{00000040-FDCB-4CBF-B0CA-5484735285A6}"/>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{B46F35F3-C241-4F5B-952E-781F5791A4A1}</c15:txfldGUID>
                      <c15:f>Diagramm!$J$65</c15:f>
                      <c15:dlblFieldTableCache>
                        <c:ptCount val="1"/>
                      </c15:dlblFieldTableCache>
                    </c15:dlblFTEntry>
                  </c15:dlblFieldTable>
                  <c15:showDataLabelsRange val="0"/>
                </c:ext>
                <c:ext xmlns:c16="http://schemas.microsoft.com/office/drawing/2014/chart" uri="{C3380CC4-5D6E-409C-BE32-E72D297353CC}">
                  <c16:uniqueId val="{00000041-FDCB-4CBF-B0CA-5484735285A6}"/>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{8C35EA7D-2D45-43CE-91F9-EC59D44D5CDC}</c15:txfldGUID>
                      <c15:f>Diagramm!$J$66</c15:f>
                      <c15:dlblFieldTableCache>
                        <c:ptCount val="1"/>
                      </c15:dlblFieldTableCache>
                    </c15:dlblFTEntry>
                  </c15:dlblFieldTable>
                  <c15:showDataLabelsRange val="0"/>
                </c:ext>
                <c:ext xmlns:c16="http://schemas.microsoft.com/office/drawing/2014/chart" uri="{C3380CC4-5D6E-409C-BE32-E72D297353CC}">
                  <c16:uniqueId val="{00000042-FDCB-4CBF-B0CA-5484735285A6}"/>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{D4B9E29D-0FA7-40F8-9C42-F3EEE6DEC4F6}</c15:txfldGUID>
                      <c15:f>Diagramm!$J$67</c15:f>
                      <c15:dlblFieldTableCache>
                        <c:ptCount val="1"/>
                      </c15:dlblFieldTableCache>
                    </c15:dlblFTEntry>
                  </c15:dlblFieldTable>
                  <c15:showDataLabelsRange val="0"/>
                </c:ext>
                <c:ext xmlns:c16="http://schemas.microsoft.com/office/drawing/2014/chart" uri="{C3380CC4-5D6E-409C-BE32-E72D297353CC}">
                  <c16:uniqueId val="{00000043-FDCB-4CBF-B0CA-5484735285A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DCB-4CBF-B0CA-5484735285A6}"/>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DDB-4224-A827-D37E13F6F56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DDB-4224-A827-D37E13F6F56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DDB-4224-A827-D37E13F6F56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DDB-4224-A827-D37E13F6F56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DDB-4224-A827-D37E13F6F56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DDB-4224-A827-D37E13F6F56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DDB-4224-A827-D37E13F6F56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DDB-4224-A827-D37E13F6F56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DDB-4224-A827-D37E13F6F56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DDB-4224-A827-D37E13F6F56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DDB-4224-A827-D37E13F6F56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DDB-4224-A827-D37E13F6F56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DDB-4224-A827-D37E13F6F56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DDB-4224-A827-D37E13F6F56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DDB-4224-A827-D37E13F6F56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DDB-4224-A827-D37E13F6F56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DDB-4224-A827-D37E13F6F56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DDB-4224-A827-D37E13F6F56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DDB-4224-A827-D37E13F6F56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DDB-4224-A827-D37E13F6F56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DDB-4224-A827-D37E13F6F56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DDB-4224-A827-D37E13F6F56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DDB-4224-A827-D37E13F6F56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DDB-4224-A827-D37E13F6F56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DDB-4224-A827-D37E13F6F56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DDB-4224-A827-D37E13F6F56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DDB-4224-A827-D37E13F6F56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DDB-4224-A827-D37E13F6F56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DDB-4224-A827-D37E13F6F56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DDB-4224-A827-D37E13F6F56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DDB-4224-A827-D37E13F6F56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DDB-4224-A827-D37E13F6F56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DDB-4224-A827-D37E13F6F56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DDB-4224-A827-D37E13F6F56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DDB-4224-A827-D37E13F6F56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DDB-4224-A827-D37E13F6F56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DDB-4224-A827-D37E13F6F56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DDB-4224-A827-D37E13F6F56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DDB-4224-A827-D37E13F6F56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DDB-4224-A827-D37E13F6F56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DDB-4224-A827-D37E13F6F56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DDB-4224-A827-D37E13F6F56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DDB-4224-A827-D37E13F6F56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DDB-4224-A827-D37E13F6F56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DDB-4224-A827-D37E13F6F56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DDB-4224-A827-D37E13F6F56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8DDB-4224-A827-D37E13F6F56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8DDB-4224-A827-D37E13F6F56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DDB-4224-A827-D37E13F6F56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DDB-4224-A827-D37E13F6F56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DDB-4224-A827-D37E13F6F56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8DDB-4224-A827-D37E13F6F56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8DDB-4224-A827-D37E13F6F56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8DDB-4224-A827-D37E13F6F56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8DDB-4224-A827-D37E13F6F56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8DDB-4224-A827-D37E13F6F56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8DDB-4224-A827-D37E13F6F56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8DDB-4224-A827-D37E13F6F56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8DDB-4224-A827-D37E13F6F56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8DDB-4224-A827-D37E13F6F56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8DDB-4224-A827-D37E13F6F56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8DDB-4224-A827-D37E13F6F56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8DDB-4224-A827-D37E13F6F56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8DDB-4224-A827-D37E13F6F56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8DDB-4224-A827-D37E13F6F56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8DDB-4224-A827-D37E13F6F56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8DDB-4224-A827-D37E13F6F56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8DDB-4224-A827-D37E13F6F56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DDB-4224-A827-D37E13F6F56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100.66648598038732</c:v>
                </c:pt>
                <c:pt idx="2">
                  <c:v>102.39121864682403</c:v>
                </c:pt>
                <c:pt idx="3">
                  <c:v>101.80357758833097</c:v>
                </c:pt>
                <c:pt idx="4">
                  <c:v>102.45158429014931</c:v>
                </c:pt>
                <c:pt idx="5">
                  <c:v>103.55048538905041</c:v>
                </c:pt>
                <c:pt idx="6">
                  <c:v>107.05785246143991</c:v>
                </c:pt>
                <c:pt idx="7">
                  <c:v>106.47637116246982</c:v>
                </c:pt>
                <c:pt idx="8">
                  <c:v>106.92110580002957</c:v>
                </c:pt>
                <c:pt idx="9">
                  <c:v>108.03971812940422</c:v>
                </c:pt>
                <c:pt idx="10">
                  <c:v>110.48883851574433</c:v>
                </c:pt>
                <c:pt idx="11">
                  <c:v>110.00098556152366</c:v>
                </c:pt>
                <c:pt idx="12">
                  <c:v>109.7780022667915</c:v>
                </c:pt>
                <c:pt idx="13">
                  <c:v>110.72167742571331</c:v>
                </c:pt>
                <c:pt idx="14">
                  <c:v>112.98477307445918</c:v>
                </c:pt>
                <c:pt idx="15">
                  <c:v>112.16182920218796</c:v>
                </c:pt>
                <c:pt idx="16">
                  <c:v>112.47228108214655</c:v>
                </c:pt>
                <c:pt idx="17">
                  <c:v>113.26565810870744</c:v>
                </c:pt>
                <c:pt idx="18">
                  <c:v>115.37229586556941</c:v>
                </c:pt>
                <c:pt idx="19">
                  <c:v>114.88813876706254</c:v>
                </c:pt>
                <c:pt idx="20">
                  <c:v>114.61341349233727</c:v>
                </c:pt>
                <c:pt idx="21">
                  <c:v>114.60971763662346</c:v>
                </c:pt>
                <c:pt idx="22">
                  <c:v>116.74345833538659</c:v>
                </c:pt>
                <c:pt idx="23">
                  <c:v>115.80594293598779</c:v>
                </c:pt>
                <c:pt idx="24">
                  <c:v>115.31808998176712</c:v>
                </c:pt>
              </c:numCache>
            </c:numRef>
          </c:val>
          <c:smooth val="0"/>
          <c:extLst>
            <c:ext xmlns:c16="http://schemas.microsoft.com/office/drawing/2014/chart" uri="{C3380CC4-5D6E-409C-BE32-E72D297353CC}">
              <c16:uniqueId val="{00000000-D9F1-45C3-8C94-0DBDF99770A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101.87432416196083</c:v>
                </c:pt>
                <c:pt idx="2">
                  <c:v>104.80595938964316</c:v>
                </c:pt>
                <c:pt idx="3">
                  <c:v>105.59894268893429</c:v>
                </c:pt>
                <c:pt idx="4">
                  <c:v>104.61372101405743</c:v>
                </c:pt>
                <c:pt idx="5">
                  <c:v>108.04998197765229</c:v>
                </c:pt>
                <c:pt idx="6">
                  <c:v>111.31803436260964</c:v>
                </c:pt>
                <c:pt idx="7">
                  <c:v>111.37810885498018</c:v>
                </c:pt>
                <c:pt idx="8">
                  <c:v>110.22467860146581</c:v>
                </c:pt>
                <c:pt idx="9">
                  <c:v>113.57683527574191</c:v>
                </c:pt>
                <c:pt idx="10">
                  <c:v>118.14249669590291</c:v>
                </c:pt>
                <c:pt idx="11">
                  <c:v>117.92622852336898</c:v>
                </c:pt>
                <c:pt idx="12">
                  <c:v>118.99555448756458</c:v>
                </c:pt>
                <c:pt idx="13">
                  <c:v>121.158236212904</c:v>
                </c:pt>
                <c:pt idx="14">
                  <c:v>124.37822900396492</c:v>
                </c:pt>
                <c:pt idx="15">
                  <c:v>123.23681364892467</c:v>
                </c:pt>
                <c:pt idx="16">
                  <c:v>123.74143938483719</c:v>
                </c:pt>
                <c:pt idx="17">
                  <c:v>128.19896671873124</c:v>
                </c:pt>
                <c:pt idx="18">
                  <c:v>132.29604709840203</c:v>
                </c:pt>
                <c:pt idx="19">
                  <c:v>131.99567463654932</c:v>
                </c:pt>
                <c:pt idx="20">
                  <c:v>128.99195001802235</c:v>
                </c:pt>
                <c:pt idx="21">
                  <c:v>132.99291120990026</c:v>
                </c:pt>
                <c:pt idx="22">
                  <c:v>135.85245704673795</c:v>
                </c:pt>
                <c:pt idx="23">
                  <c:v>136.33305298570227</c:v>
                </c:pt>
                <c:pt idx="24">
                  <c:v>131.01045296167246</c:v>
                </c:pt>
              </c:numCache>
            </c:numRef>
          </c:val>
          <c:smooth val="0"/>
          <c:extLst>
            <c:ext xmlns:c16="http://schemas.microsoft.com/office/drawing/2014/chart" uri="{C3380CC4-5D6E-409C-BE32-E72D297353CC}">
              <c16:uniqueId val="{00000001-D9F1-45C3-8C94-0DBDF99770A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102.76429080080274</c:v>
                </c:pt>
                <c:pt idx="2">
                  <c:v>101.06816857642261</c:v>
                </c:pt>
                <c:pt idx="3">
                  <c:v>101.37890852592737</c:v>
                </c:pt>
                <c:pt idx="4">
                  <c:v>97.59823914028614</c:v>
                </c:pt>
                <c:pt idx="5">
                  <c:v>99.236097624134132</c:v>
                </c:pt>
                <c:pt idx="6">
                  <c:v>97.896031591894854</c:v>
                </c:pt>
                <c:pt idx="7">
                  <c:v>98.297404026671842</c:v>
                </c:pt>
                <c:pt idx="8">
                  <c:v>96.737230530200037</c:v>
                </c:pt>
                <c:pt idx="9">
                  <c:v>99.151938887809933</c:v>
                </c:pt>
                <c:pt idx="10">
                  <c:v>97.533501650805988</c:v>
                </c:pt>
                <c:pt idx="11">
                  <c:v>97.999611575063113</c:v>
                </c:pt>
                <c:pt idx="12">
                  <c:v>96.607755551239734</c:v>
                </c:pt>
                <c:pt idx="13">
                  <c:v>98.193824043503596</c:v>
                </c:pt>
                <c:pt idx="14">
                  <c:v>96.238751861202815</c:v>
                </c:pt>
                <c:pt idx="15">
                  <c:v>95.649640706933383</c:v>
                </c:pt>
                <c:pt idx="16">
                  <c:v>94.989318314235774</c:v>
                </c:pt>
                <c:pt idx="17">
                  <c:v>97.565870395546057</c:v>
                </c:pt>
                <c:pt idx="18">
                  <c:v>95.36479575322069</c:v>
                </c:pt>
                <c:pt idx="19">
                  <c:v>94.78863209684728</c:v>
                </c:pt>
                <c:pt idx="20">
                  <c:v>93.811096005696896</c:v>
                </c:pt>
                <c:pt idx="21">
                  <c:v>95.248268272156409</c:v>
                </c:pt>
                <c:pt idx="22">
                  <c:v>92.606978701365961</c:v>
                </c:pt>
                <c:pt idx="23">
                  <c:v>91.849550074448118</c:v>
                </c:pt>
                <c:pt idx="24">
                  <c:v>87.181977082928725</c:v>
                </c:pt>
              </c:numCache>
            </c:numRef>
          </c:val>
          <c:smooth val="0"/>
          <c:extLst>
            <c:ext xmlns:c16="http://schemas.microsoft.com/office/drawing/2014/chart" uri="{C3380CC4-5D6E-409C-BE32-E72D297353CC}">
              <c16:uniqueId val="{00000002-D9F1-45C3-8C94-0DBDF99770A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9F1-45C3-8C94-0DBDF99770A2}"/>
                </c:ext>
              </c:extLst>
            </c:dLbl>
            <c:dLbl>
              <c:idx val="1"/>
              <c:delete val="1"/>
              <c:extLst>
                <c:ext xmlns:c15="http://schemas.microsoft.com/office/drawing/2012/chart" uri="{CE6537A1-D6FC-4f65-9D91-7224C49458BB}"/>
                <c:ext xmlns:c16="http://schemas.microsoft.com/office/drawing/2014/chart" uri="{C3380CC4-5D6E-409C-BE32-E72D297353CC}">
                  <c16:uniqueId val="{00000004-D9F1-45C3-8C94-0DBDF99770A2}"/>
                </c:ext>
              </c:extLst>
            </c:dLbl>
            <c:dLbl>
              <c:idx val="2"/>
              <c:delete val="1"/>
              <c:extLst>
                <c:ext xmlns:c15="http://schemas.microsoft.com/office/drawing/2012/chart" uri="{CE6537A1-D6FC-4f65-9D91-7224C49458BB}"/>
                <c:ext xmlns:c16="http://schemas.microsoft.com/office/drawing/2014/chart" uri="{C3380CC4-5D6E-409C-BE32-E72D297353CC}">
                  <c16:uniqueId val="{00000005-D9F1-45C3-8C94-0DBDF99770A2}"/>
                </c:ext>
              </c:extLst>
            </c:dLbl>
            <c:dLbl>
              <c:idx val="3"/>
              <c:delete val="1"/>
              <c:extLst>
                <c:ext xmlns:c15="http://schemas.microsoft.com/office/drawing/2012/chart" uri="{CE6537A1-D6FC-4f65-9D91-7224C49458BB}"/>
                <c:ext xmlns:c16="http://schemas.microsoft.com/office/drawing/2014/chart" uri="{C3380CC4-5D6E-409C-BE32-E72D297353CC}">
                  <c16:uniqueId val="{00000006-D9F1-45C3-8C94-0DBDF99770A2}"/>
                </c:ext>
              </c:extLst>
            </c:dLbl>
            <c:dLbl>
              <c:idx val="4"/>
              <c:delete val="1"/>
              <c:extLst>
                <c:ext xmlns:c15="http://schemas.microsoft.com/office/drawing/2012/chart" uri="{CE6537A1-D6FC-4f65-9D91-7224C49458BB}"/>
                <c:ext xmlns:c16="http://schemas.microsoft.com/office/drawing/2014/chart" uri="{C3380CC4-5D6E-409C-BE32-E72D297353CC}">
                  <c16:uniqueId val="{00000007-D9F1-45C3-8C94-0DBDF99770A2}"/>
                </c:ext>
              </c:extLst>
            </c:dLbl>
            <c:dLbl>
              <c:idx val="5"/>
              <c:delete val="1"/>
              <c:extLst>
                <c:ext xmlns:c15="http://schemas.microsoft.com/office/drawing/2012/chart" uri="{CE6537A1-D6FC-4f65-9D91-7224C49458BB}"/>
                <c:ext xmlns:c16="http://schemas.microsoft.com/office/drawing/2014/chart" uri="{C3380CC4-5D6E-409C-BE32-E72D297353CC}">
                  <c16:uniqueId val="{00000008-D9F1-45C3-8C94-0DBDF99770A2}"/>
                </c:ext>
              </c:extLst>
            </c:dLbl>
            <c:dLbl>
              <c:idx val="6"/>
              <c:delete val="1"/>
              <c:extLst>
                <c:ext xmlns:c15="http://schemas.microsoft.com/office/drawing/2012/chart" uri="{CE6537A1-D6FC-4f65-9D91-7224C49458BB}"/>
                <c:ext xmlns:c16="http://schemas.microsoft.com/office/drawing/2014/chart" uri="{C3380CC4-5D6E-409C-BE32-E72D297353CC}">
                  <c16:uniqueId val="{00000009-D9F1-45C3-8C94-0DBDF99770A2}"/>
                </c:ext>
              </c:extLst>
            </c:dLbl>
            <c:dLbl>
              <c:idx val="7"/>
              <c:delete val="1"/>
              <c:extLst>
                <c:ext xmlns:c15="http://schemas.microsoft.com/office/drawing/2012/chart" uri="{CE6537A1-D6FC-4f65-9D91-7224C49458BB}"/>
                <c:ext xmlns:c16="http://schemas.microsoft.com/office/drawing/2014/chart" uri="{C3380CC4-5D6E-409C-BE32-E72D297353CC}">
                  <c16:uniqueId val="{0000000A-D9F1-45C3-8C94-0DBDF99770A2}"/>
                </c:ext>
              </c:extLst>
            </c:dLbl>
            <c:dLbl>
              <c:idx val="8"/>
              <c:delete val="1"/>
              <c:extLst>
                <c:ext xmlns:c15="http://schemas.microsoft.com/office/drawing/2012/chart" uri="{CE6537A1-D6FC-4f65-9D91-7224C49458BB}"/>
                <c:ext xmlns:c16="http://schemas.microsoft.com/office/drawing/2014/chart" uri="{C3380CC4-5D6E-409C-BE32-E72D297353CC}">
                  <c16:uniqueId val="{0000000B-D9F1-45C3-8C94-0DBDF99770A2}"/>
                </c:ext>
              </c:extLst>
            </c:dLbl>
            <c:dLbl>
              <c:idx val="9"/>
              <c:delete val="1"/>
              <c:extLst>
                <c:ext xmlns:c15="http://schemas.microsoft.com/office/drawing/2012/chart" uri="{CE6537A1-D6FC-4f65-9D91-7224C49458BB}"/>
                <c:ext xmlns:c16="http://schemas.microsoft.com/office/drawing/2014/chart" uri="{C3380CC4-5D6E-409C-BE32-E72D297353CC}">
                  <c16:uniqueId val="{0000000C-D9F1-45C3-8C94-0DBDF99770A2}"/>
                </c:ext>
              </c:extLst>
            </c:dLbl>
            <c:dLbl>
              <c:idx val="10"/>
              <c:delete val="1"/>
              <c:extLst>
                <c:ext xmlns:c15="http://schemas.microsoft.com/office/drawing/2012/chart" uri="{CE6537A1-D6FC-4f65-9D91-7224C49458BB}"/>
                <c:ext xmlns:c16="http://schemas.microsoft.com/office/drawing/2014/chart" uri="{C3380CC4-5D6E-409C-BE32-E72D297353CC}">
                  <c16:uniqueId val="{0000000D-D9F1-45C3-8C94-0DBDF99770A2}"/>
                </c:ext>
              </c:extLst>
            </c:dLbl>
            <c:dLbl>
              <c:idx val="11"/>
              <c:delete val="1"/>
              <c:extLst>
                <c:ext xmlns:c15="http://schemas.microsoft.com/office/drawing/2012/chart" uri="{CE6537A1-D6FC-4f65-9D91-7224C49458BB}"/>
                <c:ext xmlns:c16="http://schemas.microsoft.com/office/drawing/2014/chart" uri="{C3380CC4-5D6E-409C-BE32-E72D297353CC}">
                  <c16:uniqueId val="{0000000E-D9F1-45C3-8C94-0DBDF99770A2}"/>
                </c:ext>
              </c:extLst>
            </c:dLbl>
            <c:dLbl>
              <c:idx val="12"/>
              <c:delete val="1"/>
              <c:extLst>
                <c:ext xmlns:c15="http://schemas.microsoft.com/office/drawing/2012/chart" uri="{CE6537A1-D6FC-4f65-9D91-7224C49458BB}"/>
                <c:ext xmlns:c16="http://schemas.microsoft.com/office/drawing/2014/chart" uri="{C3380CC4-5D6E-409C-BE32-E72D297353CC}">
                  <c16:uniqueId val="{0000000F-D9F1-45C3-8C94-0DBDF99770A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9F1-45C3-8C94-0DBDF99770A2}"/>
                </c:ext>
              </c:extLst>
            </c:dLbl>
            <c:dLbl>
              <c:idx val="14"/>
              <c:delete val="1"/>
              <c:extLst>
                <c:ext xmlns:c15="http://schemas.microsoft.com/office/drawing/2012/chart" uri="{CE6537A1-D6FC-4f65-9D91-7224C49458BB}"/>
                <c:ext xmlns:c16="http://schemas.microsoft.com/office/drawing/2014/chart" uri="{C3380CC4-5D6E-409C-BE32-E72D297353CC}">
                  <c16:uniqueId val="{00000011-D9F1-45C3-8C94-0DBDF99770A2}"/>
                </c:ext>
              </c:extLst>
            </c:dLbl>
            <c:dLbl>
              <c:idx val="15"/>
              <c:delete val="1"/>
              <c:extLst>
                <c:ext xmlns:c15="http://schemas.microsoft.com/office/drawing/2012/chart" uri="{CE6537A1-D6FC-4f65-9D91-7224C49458BB}"/>
                <c:ext xmlns:c16="http://schemas.microsoft.com/office/drawing/2014/chart" uri="{C3380CC4-5D6E-409C-BE32-E72D297353CC}">
                  <c16:uniqueId val="{00000012-D9F1-45C3-8C94-0DBDF99770A2}"/>
                </c:ext>
              </c:extLst>
            </c:dLbl>
            <c:dLbl>
              <c:idx val="16"/>
              <c:delete val="1"/>
              <c:extLst>
                <c:ext xmlns:c15="http://schemas.microsoft.com/office/drawing/2012/chart" uri="{CE6537A1-D6FC-4f65-9D91-7224C49458BB}"/>
                <c:ext xmlns:c16="http://schemas.microsoft.com/office/drawing/2014/chart" uri="{C3380CC4-5D6E-409C-BE32-E72D297353CC}">
                  <c16:uniqueId val="{00000013-D9F1-45C3-8C94-0DBDF99770A2}"/>
                </c:ext>
              </c:extLst>
            </c:dLbl>
            <c:dLbl>
              <c:idx val="17"/>
              <c:delete val="1"/>
              <c:extLst>
                <c:ext xmlns:c15="http://schemas.microsoft.com/office/drawing/2012/chart" uri="{CE6537A1-D6FC-4f65-9D91-7224C49458BB}"/>
                <c:ext xmlns:c16="http://schemas.microsoft.com/office/drawing/2014/chart" uri="{C3380CC4-5D6E-409C-BE32-E72D297353CC}">
                  <c16:uniqueId val="{00000014-D9F1-45C3-8C94-0DBDF99770A2}"/>
                </c:ext>
              </c:extLst>
            </c:dLbl>
            <c:dLbl>
              <c:idx val="18"/>
              <c:delete val="1"/>
              <c:extLst>
                <c:ext xmlns:c15="http://schemas.microsoft.com/office/drawing/2012/chart" uri="{CE6537A1-D6FC-4f65-9D91-7224C49458BB}"/>
                <c:ext xmlns:c16="http://schemas.microsoft.com/office/drawing/2014/chart" uri="{C3380CC4-5D6E-409C-BE32-E72D297353CC}">
                  <c16:uniqueId val="{00000015-D9F1-45C3-8C94-0DBDF99770A2}"/>
                </c:ext>
              </c:extLst>
            </c:dLbl>
            <c:dLbl>
              <c:idx val="19"/>
              <c:delete val="1"/>
              <c:extLst>
                <c:ext xmlns:c15="http://schemas.microsoft.com/office/drawing/2012/chart" uri="{CE6537A1-D6FC-4f65-9D91-7224C49458BB}"/>
                <c:ext xmlns:c16="http://schemas.microsoft.com/office/drawing/2014/chart" uri="{C3380CC4-5D6E-409C-BE32-E72D297353CC}">
                  <c16:uniqueId val="{00000016-D9F1-45C3-8C94-0DBDF99770A2}"/>
                </c:ext>
              </c:extLst>
            </c:dLbl>
            <c:dLbl>
              <c:idx val="20"/>
              <c:delete val="1"/>
              <c:extLst>
                <c:ext xmlns:c15="http://schemas.microsoft.com/office/drawing/2012/chart" uri="{CE6537A1-D6FC-4f65-9D91-7224C49458BB}"/>
                <c:ext xmlns:c16="http://schemas.microsoft.com/office/drawing/2014/chart" uri="{C3380CC4-5D6E-409C-BE32-E72D297353CC}">
                  <c16:uniqueId val="{00000017-D9F1-45C3-8C94-0DBDF99770A2}"/>
                </c:ext>
              </c:extLst>
            </c:dLbl>
            <c:dLbl>
              <c:idx val="21"/>
              <c:delete val="1"/>
              <c:extLst>
                <c:ext xmlns:c15="http://schemas.microsoft.com/office/drawing/2012/chart" uri="{CE6537A1-D6FC-4f65-9D91-7224C49458BB}"/>
                <c:ext xmlns:c16="http://schemas.microsoft.com/office/drawing/2014/chart" uri="{C3380CC4-5D6E-409C-BE32-E72D297353CC}">
                  <c16:uniqueId val="{00000018-D9F1-45C3-8C94-0DBDF99770A2}"/>
                </c:ext>
              </c:extLst>
            </c:dLbl>
            <c:dLbl>
              <c:idx val="22"/>
              <c:delete val="1"/>
              <c:extLst>
                <c:ext xmlns:c15="http://schemas.microsoft.com/office/drawing/2012/chart" uri="{CE6537A1-D6FC-4f65-9D91-7224C49458BB}"/>
                <c:ext xmlns:c16="http://schemas.microsoft.com/office/drawing/2014/chart" uri="{C3380CC4-5D6E-409C-BE32-E72D297353CC}">
                  <c16:uniqueId val="{00000019-D9F1-45C3-8C94-0DBDF99770A2}"/>
                </c:ext>
              </c:extLst>
            </c:dLbl>
            <c:dLbl>
              <c:idx val="23"/>
              <c:delete val="1"/>
              <c:extLst>
                <c:ext xmlns:c15="http://schemas.microsoft.com/office/drawing/2012/chart" uri="{CE6537A1-D6FC-4f65-9D91-7224C49458BB}"/>
                <c:ext xmlns:c16="http://schemas.microsoft.com/office/drawing/2014/chart" uri="{C3380CC4-5D6E-409C-BE32-E72D297353CC}">
                  <c16:uniqueId val="{0000001A-D9F1-45C3-8C94-0DBDF99770A2}"/>
                </c:ext>
              </c:extLst>
            </c:dLbl>
            <c:dLbl>
              <c:idx val="24"/>
              <c:delete val="1"/>
              <c:extLst>
                <c:ext xmlns:c15="http://schemas.microsoft.com/office/drawing/2012/chart" uri="{CE6537A1-D6FC-4f65-9D91-7224C49458BB}"/>
                <c:ext xmlns:c16="http://schemas.microsoft.com/office/drawing/2014/chart" uri="{C3380CC4-5D6E-409C-BE32-E72D297353CC}">
                  <c16:uniqueId val="{0000001B-D9F1-45C3-8C94-0DBDF99770A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9F1-45C3-8C94-0DBDF99770A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Segeberg (01060)</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93606</v>
      </c>
      <c r="F11" s="238">
        <v>94002</v>
      </c>
      <c r="G11" s="238">
        <v>94763</v>
      </c>
      <c r="H11" s="238">
        <v>93031</v>
      </c>
      <c r="I11" s="265">
        <v>93034</v>
      </c>
      <c r="J11" s="263">
        <v>572</v>
      </c>
      <c r="K11" s="266">
        <v>0.61482898725197244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16.771360810204474</v>
      </c>
      <c r="E13" s="115">
        <v>15699</v>
      </c>
      <c r="F13" s="114">
        <v>15712</v>
      </c>
      <c r="G13" s="114">
        <v>16009</v>
      </c>
      <c r="H13" s="114">
        <v>15966</v>
      </c>
      <c r="I13" s="140">
        <v>15640</v>
      </c>
      <c r="J13" s="115">
        <v>59</v>
      </c>
      <c r="K13" s="116">
        <v>0.37723785166240409</v>
      </c>
    </row>
    <row r="14" spans="1:255" ht="14.1" customHeight="1" x14ac:dyDescent="0.2">
      <c r="A14" s="306" t="s">
        <v>230</v>
      </c>
      <c r="B14" s="307"/>
      <c r="C14" s="308"/>
      <c r="D14" s="113">
        <v>59.982266094053799</v>
      </c>
      <c r="E14" s="115">
        <v>56147</v>
      </c>
      <c r="F14" s="114">
        <v>56631</v>
      </c>
      <c r="G14" s="114">
        <v>57131</v>
      </c>
      <c r="H14" s="114">
        <v>55775</v>
      </c>
      <c r="I14" s="140">
        <v>56086</v>
      </c>
      <c r="J14" s="115">
        <v>61</v>
      </c>
      <c r="K14" s="116">
        <v>0.10876154477053097</v>
      </c>
    </row>
    <row r="15" spans="1:255" ht="14.1" customHeight="1" x14ac:dyDescent="0.2">
      <c r="A15" s="306" t="s">
        <v>231</v>
      </c>
      <c r="B15" s="307"/>
      <c r="C15" s="308"/>
      <c r="D15" s="113">
        <v>11.784500993526056</v>
      </c>
      <c r="E15" s="115">
        <v>11031</v>
      </c>
      <c r="F15" s="114">
        <v>10981</v>
      </c>
      <c r="G15" s="114">
        <v>10936</v>
      </c>
      <c r="H15" s="114">
        <v>10729</v>
      </c>
      <c r="I15" s="140">
        <v>10774</v>
      </c>
      <c r="J15" s="115">
        <v>257</v>
      </c>
      <c r="K15" s="116">
        <v>2.3853721923148319</v>
      </c>
    </row>
    <row r="16" spans="1:255" ht="14.1" customHeight="1" x14ac:dyDescent="0.2">
      <c r="A16" s="306" t="s">
        <v>232</v>
      </c>
      <c r="B16" s="307"/>
      <c r="C16" s="308"/>
      <c r="D16" s="113">
        <v>10.832638933401705</v>
      </c>
      <c r="E16" s="115">
        <v>10140</v>
      </c>
      <c r="F16" s="114">
        <v>10073</v>
      </c>
      <c r="G16" s="114">
        <v>10083</v>
      </c>
      <c r="H16" s="114">
        <v>9962</v>
      </c>
      <c r="I16" s="140">
        <v>9943</v>
      </c>
      <c r="J16" s="115">
        <v>197</v>
      </c>
      <c r="K16" s="116">
        <v>1.9812933722216635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0.95186206012435104</v>
      </c>
      <c r="E18" s="115">
        <v>891</v>
      </c>
      <c r="F18" s="114">
        <v>874</v>
      </c>
      <c r="G18" s="114">
        <v>902</v>
      </c>
      <c r="H18" s="114">
        <v>896</v>
      </c>
      <c r="I18" s="140">
        <v>893</v>
      </c>
      <c r="J18" s="115">
        <v>-2</v>
      </c>
      <c r="K18" s="116">
        <v>-0.22396416573348266</v>
      </c>
    </row>
    <row r="19" spans="1:255" ht="14.1" customHeight="1" x14ac:dyDescent="0.2">
      <c r="A19" s="306" t="s">
        <v>235</v>
      </c>
      <c r="B19" s="307" t="s">
        <v>236</v>
      </c>
      <c r="C19" s="308"/>
      <c r="D19" s="113">
        <v>0.64418947503365165</v>
      </c>
      <c r="E19" s="115">
        <v>603</v>
      </c>
      <c r="F19" s="114">
        <v>575</v>
      </c>
      <c r="G19" s="114">
        <v>612</v>
      </c>
      <c r="H19" s="114">
        <v>604</v>
      </c>
      <c r="I19" s="140">
        <v>598</v>
      </c>
      <c r="J19" s="115">
        <v>5</v>
      </c>
      <c r="K19" s="116">
        <v>0.83612040133779264</v>
      </c>
    </row>
    <row r="20" spans="1:255" ht="14.1" customHeight="1" x14ac:dyDescent="0.2">
      <c r="A20" s="306">
        <v>12</v>
      </c>
      <c r="B20" s="307" t="s">
        <v>237</v>
      </c>
      <c r="C20" s="308"/>
      <c r="D20" s="113">
        <v>1.241373416234002</v>
      </c>
      <c r="E20" s="115">
        <v>1162</v>
      </c>
      <c r="F20" s="114">
        <v>1157</v>
      </c>
      <c r="G20" s="114">
        <v>1229</v>
      </c>
      <c r="H20" s="114">
        <v>1224</v>
      </c>
      <c r="I20" s="140">
        <v>1156</v>
      </c>
      <c r="J20" s="115">
        <v>6</v>
      </c>
      <c r="K20" s="116">
        <v>0.51903114186851207</v>
      </c>
    </row>
    <row r="21" spans="1:255" ht="14.1" customHeight="1" x14ac:dyDescent="0.2">
      <c r="A21" s="306">
        <v>21</v>
      </c>
      <c r="B21" s="307" t="s">
        <v>238</v>
      </c>
      <c r="C21" s="308"/>
      <c r="D21" s="113">
        <v>0.43480118795803691</v>
      </c>
      <c r="E21" s="115">
        <v>407</v>
      </c>
      <c r="F21" s="114">
        <v>410</v>
      </c>
      <c r="G21" s="114">
        <v>405</v>
      </c>
      <c r="H21" s="114">
        <v>391</v>
      </c>
      <c r="I21" s="140">
        <v>412</v>
      </c>
      <c r="J21" s="115">
        <v>-5</v>
      </c>
      <c r="K21" s="116">
        <v>-1.2135922330097086</v>
      </c>
    </row>
    <row r="22" spans="1:255" ht="14.1" customHeight="1" x14ac:dyDescent="0.2">
      <c r="A22" s="306">
        <v>22</v>
      </c>
      <c r="B22" s="307" t="s">
        <v>239</v>
      </c>
      <c r="C22" s="308"/>
      <c r="D22" s="113">
        <v>1.3834583253210264</v>
      </c>
      <c r="E22" s="115">
        <v>1295</v>
      </c>
      <c r="F22" s="114">
        <v>1317</v>
      </c>
      <c r="G22" s="114">
        <v>1332</v>
      </c>
      <c r="H22" s="114">
        <v>1317</v>
      </c>
      <c r="I22" s="140">
        <v>1343</v>
      </c>
      <c r="J22" s="115">
        <v>-48</v>
      </c>
      <c r="K22" s="116">
        <v>-3.5740878629932986</v>
      </c>
    </row>
    <row r="23" spans="1:255" ht="14.1" customHeight="1" x14ac:dyDescent="0.2">
      <c r="A23" s="306">
        <v>23</v>
      </c>
      <c r="B23" s="307" t="s">
        <v>240</v>
      </c>
      <c r="C23" s="308"/>
      <c r="D23" s="113">
        <v>0.80443561310172429</v>
      </c>
      <c r="E23" s="115">
        <v>753</v>
      </c>
      <c r="F23" s="114">
        <v>757</v>
      </c>
      <c r="G23" s="114">
        <v>769</v>
      </c>
      <c r="H23" s="114">
        <v>773</v>
      </c>
      <c r="I23" s="140">
        <v>785</v>
      </c>
      <c r="J23" s="115">
        <v>-32</v>
      </c>
      <c r="K23" s="116">
        <v>-4.0764331210191083</v>
      </c>
    </row>
    <row r="24" spans="1:255" ht="14.1" customHeight="1" x14ac:dyDescent="0.2">
      <c r="A24" s="306">
        <v>24</v>
      </c>
      <c r="B24" s="307" t="s">
        <v>241</v>
      </c>
      <c r="C24" s="308"/>
      <c r="D24" s="113">
        <v>2.5714163621990043</v>
      </c>
      <c r="E24" s="115">
        <v>2407</v>
      </c>
      <c r="F24" s="114">
        <v>2460</v>
      </c>
      <c r="G24" s="114">
        <v>2510</v>
      </c>
      <c r="H24" s="114">
        <v>2473</v>
      </c>
      <c r="I24" s="140">
        <v>2500</v>
      </c>
      <c r="J24" s="115">
        <v>-93</v>
      </c>
      <c r="K24" s="116">
        <v>-3.72</v>
      </c>
    </row>
    <row r="25" spans="1:255" ht="14.1" customHeight="1" x14ac:dyDescent="0.2">
      <c r="A25" s="306">
        <v>25</v>
      </c>
      <c r="B25" s="307" t="s">
        <v>242</v>
      </c>
      <c r="C25" s="308"/>
      <c r="D25" s="113">
        <v>4.8159306027391411</v>
      </c>
      <c r="E25" s="115">
        <v>4508</v>
      </c>
      <c r="F25" s="114">
        <v>4470</v>
      </c>
      <c r="G25" s="114">
        <v>4531</v>
      </c>
      <c r="H25" s="114">
        <v>4432</v>
      </c>
      <c r="I25" s="140">
        <v>4372</v>
      </c>
      <c r="J25" s="115">
        <v>136</v>
      </c>
      <c r="K25" s="116">
        <v>3.110704483074108</v>
      </c>
    </row>
    <row r="26" spans="1:255" ht="14.1" customHeight="1" x14ac:dyDescent="0.2">
      <c r="A26" s="306">
        <v>26</v>
      </c>
      <c r="B26" s="307" t="s">
        <v>243</v>
      </c>
      <c r="C26" s="308"/>
      <c r="D26" s="113">
        <v>2.8363566438048844</v>
      </c>
      <c r="E26" s="115">
        <v>2655</v>
      </c>
      <c r="F26" s="114">
        <v>2694</v>
      </c>
      <c r="G26" s="114">
        <v>2709</v>
      </c>
      <c r="H26" s="114">
        <v>2562</v>
      </c>
      <c r="I26" s="140">
        <v>2582</v>
      </c>
      <c r="J26" s="115">
        <v>73</v>
      </c>
      <c r="K26" s="116">
        <v>2.8272656855151044</v>
      </c>
    </row>
    <row r="27" spans="1:255" ht="14.1" customHeight="1" x14ac:dyDescent="0.2">
      <c r="A27" s="306">
        <v>27</v>
      </c>
      <c r="B27" s="307" t="s">
        <v>244</v>
      </c>
      <c r="C27" s="308"/>
      <c r="D27" s="113">
        <v>2.570348054611884</v>
      </c>
      <c r="E27" s="115">
        <v>2406</v>
      </c>
      <c r="F27" s="114">
        <v>2384</v>
      </c>
      <c r="G27" s="114">
        <v>2414</v>
      </c>
      <c r="H27" s="114">
        <v>2358</v>
      </c>
      <c r="I27" s="140">
        <v>2344</v>
      </c>
      <c r="J27" s="115">
        <v>62</v>
      </c>
      <c r="K27" s="116">
        <v>2.6450511945392492</v>
      </c>
    </row>
    <row r="28" spans="1:255" ht="14.1" customHeight="1" x14ac:dyDescent="0.2">
      <c r="A28" s="306">
        <v>28</v>
      </c>
      <c r="B28" s="307" t="s">
        <v>245</v>
      </c>
      <c r="C28" s="308"/>
      <c r="D28" s="113">
        <v>0.30660427750357883</v>
      </c>
      <c r="E28" s="115">
        <v>287</v>
      </c>
      <c r="F28" s="114">
        <v>280</v>
      </c>
      <c r="G28" s="114">
        <v>282</v>
      </c>
      <c r="H28" s="114">
        <v>282</v>
      </c>
      <c r="I28" s="140">
        <v>300</v>
      </c>
      <c r="J28" s="115">
        <v>-13</v>
      </c>
      <c r="K28" s="116">
        <v>-4.333333333333333</v>
      </c>
    </row>
    <row r="29" spans="1:255" ht="14.1" customHeight="1" x14ac:dyDescent="0.2">
      <c r="A29" s="306">
        <v>29</v>
      </c>
      <c r="B29" s="307" t="s">
        <v>246</v>
      </c>
      <c r="C29" s="308"/>
      <c r="D29" s="113">
        <v>2.8587911031344144</v>
      </c>
      <c r="E29" s="115">
        <v>2676</v>
      </c>
      <c r="F29" s="114">
        <v>2778</v>
      </c>
      <c r="G29" s="114">
        <v>2859</v>
      </c>
      <c r="H29" s="114">
        <v>2792</v>
      </c>
      <c r="I29" s="140">
        <v>2812</v>
      </c>
      <c r="J29" s="115">
        <v>-136</v>
      </c>
      <c r="K29" s="116">
        <v>-4.8364153627311524</v>
      </c>
    </row>
    <row r="30" spans="1:255" ht="14.1" customHeight="1" x14ac:dyDescent="0.2">
      <c r="A30" s="306" t="s">
        <v>247</v>
      </c>
      <c r="B30" s="307" t="s">
        <v>248</v>
      </c>
      <c r="C30" s="308"/>
      <c r="D30" s="113">
        <v>1.2680811059120143</v>
      </c>
      <c r="E30" s="115">
        <v>1187</v>
      </c>
      <c r="F30" s="114">
        <v>1254</v>
      </c>
      <c r="G30" s="114">
        <v>1322</v>
      </c>
      <c r="H30" s="114">
        <v>1250</v>
      </c>
      <c r="I30" s="140">
        <v>1269</v>
      </c>
      <c r="J30" s="115">
        <v>-82</v>
      </c>
      <c r="K30" s="116">
        <v>-6.4617809298660358</v>
      </c>
    </row>
    <row r="31" spans="1:255" ht="14.1" customHeight="1" x14ac:dyDescent="0.2">
      <c r="A31" s="306" t="s">
        <v>249</v>
      </c>
      <c r="B31" s="307" t="s">
        <v>250</v>
      </c>
      <c r="C31" s="308"/>
      <c r="D31" s="113">
        <v>1.5351580026921352</v>
      </c>
      <c r="E31" s="115">
        <v>1437</v>
      </c>
      <c r="F31" s="114">
        <v>1473</v>
      </c>
      <c r="G31" s="114">
        <v>1480</v>
      </c>
      <c r="H31" s="114">
        <v>1484</v>
      </c>
      <c r="I31" s="140">
        <v>1485</v>
      </c>
      <c r="J31" s="115">
        <v>-48</v>
      </c>
      <c r="K31" s="116">
        <v>-3.2323232323232323</v>
      </c>
    </row>
    <row r="32" spans="1:255" ht="14.1" customHeight="1" x14ac:dyDescent="0.2">
      <c r="A32" s="306">
        <v>31</v>
      </c>
      <c r="B32" s="307" t="s">
        <v>251</v>
      </c>
      <c r="C32" s="308"/>
      <c r="D32" s="113">
        <v>0.53629040873448286</v>
      </c>
      <c r="E32" s="115">
        <v>502</v>
      </c>
      <c r="F32" s="114">
        <v>493</v>
      </c>
      <c r="G32" s="114">
        <v>497</v>
      </c>
      <c r="H32" s="114">
        <v>493</v>
      </c>
      <c r="I32" s="140">
        <v>497</v>
      </c>
      <c r="J32" s="115">
        <v>5</v>
      </c>
      <c r="K32" s="116">
        <v>1.0060362173038229</v>
      </c>
    </row>
    <row r="33" spans="1:11" ht="14.1" customHeight="1" x14ac:dyDescent="0.2">
      <c r="A33" s="306">
        <v>32</v>
      </c>
      <c r="B33" s="307" t="s">
        <v>252</v>
      </c>
      <c r="C33" s="308"/>
      <c r="D33" s="113">
        <v>2.3727111509945944</v>
      </c>
      <c r="E33" s="115">
        <v>2221</v>
      </c>
      <c r="F33" s="114">
        <v>2145</v>
      </c>
      <c r="G33" s="114">
        <v>2222</v>
      </c>
      <c r="H33" s="114">
        <v>2210</v>
      </c>
      <c r="I33" s="140">
        <v>2141</v>
      </c>
      <c r="J33" s="115">
        <v>80</v>
      </c>
      <c r="K33" s="116">
        <v>3.736571695469407</v>
      </c>
    </row>
    <row r="34" spans="1:11" ht="14.1" customHeight="1" x14ac:dyDescent="0.2">
      <c r="A34" s="306">
        <v>33</v>
      </c>
      <c r="B34" s="307" t="s">
        <v>253</v>
      </c>
      <c r="C34" s="308"/>
      <c r="D34" s="113">
        <v>1.5020404674914001</v>
      </c>
      <c r="E34" s="115">
        <v>1406</v>
      </c>
      <c r="F34" s="114">
        <v>1414</v>
      </c>
      <c r="G34" s="114">
        <v>1474</v>
      </c>
      <c r="H34" s="114">
        <v>1399</v>
      </c>
      <c r="I34" s="140">
        <v>1345</v>
      </c>
      <c r="J34" s="115">
        <v>61</v>
      </c>
      <c r="K34" s="116">
        <v>4.5353159851301115</v>
      </c>
    </row>
    <row r="35" spans="1:11" ht="14.1" customHeight="1" x14ac:dyDescent="0.2">
      <c r="A35" s="306">
        <v>34</v>
      </c>
      <c r="B35" s="307" t="s">
        <v>254</v>
      </c>
      <c r="C35" s="308"/>
      <c r="D35" s="113">
        <v>2.0928145631690276</v>
      </c>
      <c r="E35" s="115">
        <v>1959</v>
      </c>
      <c r="F35" s="114">
        <v>1987</v>
      </c>
      <c r="G35" s="114">
        <v>2001</v>
      </c>
      <c r="H35" s="114">
        <v>1954</v>
      </c>
      <c r="I35" s="140">
        <v>1952</v>
      </c>
      <c r="J35" s="115">
        <v>7</v>
      </c>
      <c r="K35" s="116">
        <v>0.35860655737704916</v>
      </c>
    </row>
    <row r="36" spans="1:11" ht="14.1" customHeight="1" x14ac:dyDescent="0.2">
      <c r="A36" s="306">
        <v>41</v>
      </c>
      <c r="B36" s="307" t="s">
        <v>255</v>
      </c>
      <c r="C36" s="308"/>
      <c r="D36" s="113">
        <v>1.9069290430100634</v>
      </c>
      <c r="E36" s="115">
        <v>1785</v>
      </c>
      <c r="F36" s="114">
        <v>1777</v>
      </c>
      <c r="G36" s="114">
        <v>1774</v>
      </c>
      <c r="H36" s="114">
        <v>1749</v>
      </c>
      <c r="I36" s="140">
        <v>1756</v>
      </c>
      <c r="J36" s="115">
        <v>29</v>
      </c>
      <c r="K36" s="116">
        <v>1.6514806378132119</v>
      </c>
    </row>
    <row r="37" spans="1:11" ht="14.1" customHeight="1" x14ac:dyDescent="0.2">
      <c r="A37" s="306">
        <v>42</v>
      </c>
      <c r="B37" s="307" t="s">
        <v>256</v>
      </c>
      <c r="C37" s="308"/>
      <c r="D37" s="113">
        <v>6.8371685575710953E-2</v>
      </c>
      <c r="E37" s="115">
        <v>64</v>
      </c>
      <c r="F37" s="114">
        <v>64</v>
      </c>
      <c r="G37" s="114">
        <v>59</v>
      </c>
      <c r="H37" s="114">
        <v>56</v>
      </c>
      <c r="I37" s="140">
        <v>58</v>
      </c>
      <c r="J37" s="115">
        <v>6</v>
      </c>
      <c r="K37" s="116">
        <v>10.344827586206897</v>
      </c>
    </row>
    <row r="38" spans="1:11" ht="14.1" customHeight="1" x14ac:dyDescent="0.2">
      <c r="A38" s="306">
        <v>43</v>
      </c>
      <c r="B38" s="307" t="s">
        <v>257</v>
      </c>
      <c r="C38" s="308"/>
      <c r="D38" s="113">
        <v>1.9571394996047262</v>
      </c>
      <c r="E38" s="115">
        <v>1832</v>
      </c>
      <c r="F38" s="114">
        <v>1846</v>
      </c>
      <c r="G38" s="114">
        <v>1850</v>
      </c>
      <c r="H38" s="114">
        <v>1868</v>
      </c>
      <c r="I38" s="140">
        <v>2092</v>
      </c>
      <c r="J38" s="115">
        <v>-260</v>
      </c>
      <c r="K38" s="116">
        <v>-12.4282982791587</v>
      </c>
    </row>
    <row r="39" spans="1:11" ht="14.1" customHeight="1" x14ac:dyDescent="0.2">
      <c r="A39" s="306">
        <v>51</v>
      </c>
      <c r="B39" s="307" t="s">
        <v>258</v>
      </c>
      <c r="C39" s="308"/>
      <c r="D39" s="113">
        <v>8.3060914898617604</v>
      </c>
      <c r="E39" s="115">
        <v>7775</v>
      </c>
      <c r="F39" s="114">
        <v>7930</v>
      </c>
      <c r="G39" s="114">
        <v>8068</v>
      </c>
      <c r="H39" s="114">
        <v>7692</v>
      </c>
      <c r="I39" s="140">
        <v>7603</v>
      </c>
      <c r="J39" s="115">
        <v>172</v>
      </c>
      <c r="K39" s="116">
        <v>2.2622648954360121</v>
      </c>
    </row>
    <row r="40" spans="1:11" ht="14.1" customHeight="1" x14ac:dyDescent="0.2">
      <c r="A40" s="306" t="s">
        <v>259</v>
      </c>
      <c r="B40" s="307" t="s">
        <v>260</v>
      </c>
      <c r="C40" s="308"/>
      <c r="D40" s="113">
        <v>7.1192017605709035</v>
      </c>
      <c r="E40" s="115">
        <v>6664</v>
      </c>
      <c r="F40" s="114">
        <v>6828</v>
      </c>
      <c r="G40" s="114">
        <v>6963</v>
      </c>
      <c r="H40" s="114">
        <v>6710</v>
      </c>
      <c r="I40" s="140">
        <v>6634</v>
      </c>
      <c r="J40" s="115">
        <v>30</v>
      </c>
      <c r="K40" s="116">
        <v>0.45221585770274342</v>
      </c>
    </row>
    <row r="41" spans="1:11" ht="14.1" customHeight="1" x14ac:dyDescent="0.2">
      <c r="A41" s="306"/>
      <c r="B41" s="307" t="s">
        <v>261</v>
      </c>
      <c r="C41" s="308"/>
      <c r="D41" s="113">
        <v>6.1149926286776486</v>
      </c>
      <c r="E41" s="115">
        <v>5724</v>
      </c>
      <c r="F41" s="114">
        <v>5853</v>
      </c>
      <c r="G41" s="114">
        <v>6052</v>
      </c>
      <c r="H41" s="114">
        <v>5828</v>
      </c>
      <c r="I41" s="140">
        <v>5771</v>
      </c>
      <c r="J41" s="115">
        <v>-47</v>
      </c>
      <c r="K41" s="116">
        <v>-0.81441691214694156</v>
      </c>
    </row>
    <row r="42" spans="1:11" ht="14.1" customHeight="1" x14ac:dyDescent="0.2">
      <c r="A42" s="306">
        <v>52</v>
      </c>
      <c r="B42" s="307" t="s">
        <v>262</v>
      </c>
      <c r="C42" s="308"/>
      <c r="D42" s="113">
        <v>4.0200414503343804</v>
      </c>
      <c r="E42" s="115">
        <v>3763</v>
      </c>
      <c r="F42" s="114">
        <v>3850</v>
      </c>
      <c r="G42" s="114">
        <v>3885</v>
      </c>
      <c r="H42" s="114">
        <v>3797</v>
      </c>
      <c r="I42" s="140">
        <v>3743</v>
      </c>
      <c r="J42" s="115">
        <v>20</v>
      </c>
      <c r="K42" s="116">
        <v>0.53433075073470482</v>
      </c>
    </row>
    <row r="43" spans="1:11" ht="14.1" customHeight="1" x14ac:dyDescent="0.2">
      <c r="A43" s="306" t="s">
        <v>263</v>
      </c>
      <c r="B43" s="307" t="s">
        <v>264</v>
      </c>
      <c r="C43" s="308"/>
      <c r="D43" s="113">
        <v>3.3480759780355962</v>
      </c>
      <c r="E43" s="115">
        <v>3134</v>
      </c>
      <c r="F43" s="114">
        <v>3161</v>
      </c>
      <c r="G43" s="114">
        <v>3183</v>
      </c>
      <c r="H43" s="114">
        <v>3113</v>
      </c>
      <c r="I43" s="140">
        <v>3083</v>
      </c>
      <c r="J43" s="115">
        <v>51</v>
      </c>
      <c r="K43" s="116">
        <v>1.6542328900421668</v>
      </c>
    </row>
    <row r="44" spans="1:11" ht="14.1" customHeight="1" x14ac:dyDescent="0.2">
      <c r="A44" s="306">
        <v>53</v>
      </c>
      <c r="B44" s="307" t="s">
        <v>265</v>
      </c>
      <c r="C44" s="308"/>
      <c r="D44" s="113">
        <v>0.82580176484413392</v>
      </c>
      <c r="E44" s="115">
        <v>773</v>
      </c>
      <c r="F44" s="114">
        <v>781</v>
      </c>
      <c r="G44" s="114">
        <v>796</v>
      </c>
      <c r="H44" s="114">
        <v>794</v>
      </c>
      <c r="I44" s="140">
        <v>785</v>
      </c>
      <c r="J44" s="115">
        <v>-12</v>
      </c>
      <c r="K44" s="116">
        <v>-1.5286624203821657</v>
      </c>
    </row>
    <row r="45" spans="1:11" ht="14.1" customHeight="1" x14ac:dyDescent="0.2">
      <c r="A45" s="306" t="s">
        <v>266</v>
      </c>
      <c r="B45" s="307" t="s">
        <v>267</v>
      </c>
      <c r="C45" s="308"/>
      <c r="D45" s="113">
        <v>0.73285900476465182</v>
      </c>
      <c r="E45" s="115">
        <v>686</v>
      </c>
      <c r="F45" s="114">
        <v>695</v>
      </c>
      <c r="G45" s="114">
        <v>717</v>
      </c>
      <c r="H45" s="114">
        <v>714</v>
      </c>
      <c r="I45" s="140">
        <v>703</v>
      </c>
      <c r="J45" s="115">
        <v>-17</v>
      </c>
      <c r="K45" s="116">
        <v>-2.4182076813655762</v>
      </c>
    </row>
    <row r="46" spans="1:11" ht="14.1" customHeight="1" x14ac:dyDescent="0.2">
      <c r="A46" s="306">
        <v>54</v>
      </c>
      <c r="B46" s="307" t="s">
        <v>268</v>
      </c>
      <c r="C46" s="308"/>
      <c r="D46" s="113">
        <v>2.6707689678012092</v>
      </c>
      <c r="E46" s="115">
        <v>2500</v>
      </c>
      <c r="F46" s="114">
        <v>2527</v>
      </c>
      <c r="G46" s="114">
        <v>2534</v>
      </c>
      <c r="H46" s="114">
        <v>2526</v>
      </c>
      <c r="I46" s="140">
        <v>2442</v>
      </c>
      <c r="J46" s="115">
        <v>58</v>
      </c>
      <c r="K46" s="116">
        <v>2.375102375102375</v>
      </c>
    </row>
    <row r="47" spans="1:11" ht="14.1" customHeight="1" x14ac:dyDescent="0.2">
      <c r="A47" s="306">
        <v>61</v>
      </c>
      <c r="B47" s="307" t="s">
        <v>269</v>
      </c>
      <c r="C47" s="308"/>
      <c r="D47" s="113">
        <v>4.4665940217507423</v>
      </c>
      <c r="E47" s="115">
        <v>4181</v>
      </c>
      <c r="F47" s="114">
        <v>4185</v>
      </c>
      <c r="G47" s="114">
        <v>4209</v>
      </c>
      <c r="H47" s="114">
        <v>4119</v>
      </c>
      <c r="I47" s="140">
        <v>4132</v>
      </c>
      <c r="J47" s="115">
        <v>49</v>
      </c>
      <c r="K47" s="116">
        <v>1.185866408518877</v>
      </c>
    </row>
    <row r="48" spans="1:11" ht="14.1" customHeight="1" x14ac:dyDescent="0.2">
      <c r="A48" s="306">
        <v>62</v>
      </c>
      <c r="B48" s="307" t="s">
        <v>270</v>
      </c>
      <c r="C48" s="308"/>
      <c r="D48" s="113">
        <v>7.5924620216652778</v>
      </c>
      <c r="E48" s="115">
        <v>7107</v>
      </c>
      <c r="F48" s="114">
        <v>7072</v>
      </c>
      <c r="G48" s="114">
        <v>7091</v>
      </c>
      <c r="H48" s="114">
        <v>7059</v>
      </c>
      <c r="I48" s="140">
        <v>7168</v>
      </c>
      <c r="J48" s="115">
        <v>-61</v>
      </c>
      <c r="K48" s="116">
        <v>-0.8510044642857143</v>
      </c>
    </row>
    <row r="49" spans="1:11" ht="14.1" customHeight="1" x14ac:dyDescent="0.2">
      <c r="A49" s="306">
        <v>63</v>
      </c>
      <c r="B49" s="307" t="s">
        <v>271</v>
      </c>
      <c r="C49" s="308"/>
      <c r="D49" s="113">
        <v>1.8257376663889067</v>
      </c>
      <c r="E49" s="115">
        <v>1709</v>
      </c>
      <c r="F49" s="114">
        <v>1742</v>
      </c>
      <c r="G49" s="114">
        <v>1724</v>
      </c>
      <c r="H49" s="114">
        <v>1747</v>
      </c>
      <c r="I49" s="140">
        <v>1641</v>
      </c>
      <c r="J49" s="115">
        <v>68</v>
      </c>
      <c r="K49" s="116">
        <v>4.1438147471054236</v>
      </c>
    </row>
    <row r="50" spans="1:11" ht="14.1" customHeight="1" x14ac:dyDescent="0.2">
      <c r="A50" s="306" t="s">
        <v>272</v>
      </c>
      <c r="B50" s="307" t="s">
        <v>273</v>
      </c>
      <c r="C50" s="308"/>
      <c r="D50" s="113">
        <v>0.40488857551866331</v>
      </c>
      <c r="E50" s="115">
        <v>379</v>
      </c>
      <c r="F50" s="114">
        <v>389</v>
      </c>
      <c r="G50" s="114">
        <v>378</v>
      </c>
      <c r="H50" s="114">
        <v>380</v>
      </c>
      <c r="I50" s="140">
        <v>373</v>
      </c>
      <c r="J50" s="115">
        <v>6</v>
      </c>
      <c r="K50" s="116">
        <v>1.6085790884718498</v>
      </c>
    </row>
    <row r="51" spans="1:11" ht="14.1" customHeight="1" x14ac:dyDescent="0.2">
      <c r="A51" s="306" t="s">
        <v>274</v>
      </c>
      <c r="B51" s="307" t="s">
        <v>275</v>
      </c>
      <c r="C51" s="308"/>
      <c r="D51" s="113">
        <v>1.1975728051620622</v>
      </c>
      <c r="E51" s="115">
        <v>1121</v>
      </c>
      <c r="F51" s="114">
        <v>1141</v>
      </c>
      <c r="G51" s="114">
        <v>1128</v>
      </c>
      <c r="H51" s="114">
        <v>1134</v>
      </c>
      <c r="I51" s="140">
        <v>1041</v>
      </c>
      <c r="J51" s="115">
        <v>80</v>
      </c>
      <c r="K51" s="116">
        <v>7.6849183477425553</v>
      </c>
    </row>
    <row r="52" spans="1:11" ht="14.1" customHeight="1" x14ac:dyDescent="0.2">
      <c r="A52" s="306">
        <v>71</v>
      </c>
      <c r="B52" s="307" t="s">
        <v>276</v>
      </c>
      <c r="C52" s="308"/>
      <c r="D52" s="113">
        <v>12.401982778881695</v>
      </c>
      <c r="E52" s="115">
        <v>11609</v>
      </c>
      <c r="F52" s="114">
        <v>11579</v>
      </c>
      <c r="G52" s="114">
        <v>11648</v>
      </c>
      <c r="H52" s="114">
        <v>11470</v>
      </c>
      <c r="I52" s="140">
        <v>11580</v>
      </c>
      <c r="J52" s="115">
        <v>29</v>
      </c>
      <c r="K52" s="116">
        <v>0.25043177892918828</v>
      </c>
    </row>
    <row r="53" spans="1:11" ht="14.1" customHeight="1" x14ac:dyDescent="0.2">
      <c r="A53" s="306" t="s">
        <v>277</v>
      </c>
      <c r="B53" s="307" t="s">
        <v>278</v>
      </c>
      <c r="C53" s="308"/>
      <c r="D53" s="113">
        <v>4.9302395145610323</v>
      </c>
      <c r="E53" s="115">
        <v>4615</v>
      </c>
      <c r="F53" s="114">
        <v>4620</v>
      </c>
      <c r="G53" s="114">
        <v>4626</v>
      </c>
      <c r="H53" s="114">
        <v>4542</v>
      </c>
      <c r="I53" s="140">
        <v>4582</v>
      </c>
      <c r="J53" s="115">
        <v>33</v>
      </c>
      <c r="K53" s="116">
        <v>0.7202095154954169</v>
      </c>
    </row>
    <row r="54" spans="1:11" ht="14.1" customHeight="1" x14ac:dyDescent="0.2">
      <c r="A54" s="306" t="s">
        <v>279</v>
      </c>
      <c r="B54" s="307" t="s">
        <v>280</v>
      </c>
      <c r="C54" s="308"/>
      <c r="D54" s="113">
        <v>6.1758861611435165</v>
      </c>
      <c r="E54" s="115">
        <v>5781</v>
      </c>
      <c r="F54" s="114">
        <v>5755</v>
      </c>
      <c r="G54" s="114">
        <v>5803</v>
      </c>
      <c r="H54" s="114">
        <v>5734</v>
      </c>
      <c r="I54" s="140">
        <v>5810</v>
      </c>
      <c r="J54" s="115">
        <v>-29</v>
      </c>
      <c r="K54" s="116">
        <v>-0.49913941480206542</v>
      </c>
    </row>
    <row r="55" spans="1:11" ht="14.1" customHeight="1" x14ac:dyDescent="0.2">
      <c r="A55" s="306">
        <v>72</v>
      </c>
      <c r="B55" s="307" t="s">
        <v>281</v>
      </c>
      <c r="C55" s="308"/>
      <c r="D55" s="113">
        <v>3.0222421639638486</v>
      </c>
      <c r="E55" s="115">
        <v>2829</v>
      </c>
      <c r="F55" s="114">
        <v>2837</v>
      </c>
      <c r="G55" s="114">
        <v>2831</v>
      </c>
      <c r="H55" s="114">
        <v>2802</v>
      </c>
      <c r="I55" s="140">
        <v>2829</v>
      </c>
      <c r="J55" s="115">
        <v>0</v>
      </c>
      <c r="K55" s="116">
        <v>0</v>
      </c>
    </row>
    <row r="56" spans="1:11" ht="14.1" customHeight="1" x14ac:dyDescent="0.2">
      <c r="A56" s="306" t="s">
        <v>282</v>
      </c>
      <c r="B56" s="307" t="s">
        <v>283</v>
      </c>
      <c r="C56" s="308"/>
      <c r="D56" s="113">
        <v>0.92835929320770039</v>
      </c>
      <c r="E56" s="115">
        <v>869</v>
      </c>
      <c r="F56" s="114">
        <v>876</v>
      </c>
      <c r="G56" s="114">
        <v>876</v>
      </c>
      <c r="H56" s="114">
        <v>870</v>
      </c>
      <c r="I56" s="140">
        <v>887</v>
      </c>
      <c r="J56" s="115">
        <v>-18</v>
      </c>
      <c r="K56" s="116">
        <v>-2.0293122886133035</v>
      </c>
    </row>
    <row r="57" spans="1:11" ht="14.1" customHeight="1" x14ac:dyDescent="0.2">
      <c r="A57" s="306" t="s">
        <v>284</v>
      </c>
      <c r="B57" s="307" t="s">
        <v>285</v>
      </c>
      <c r="C57" s="308"/>
      <c r="D57" s="113">
        <v>1.4005512467149541</v>
      </c>
      <c r="E57" s="115">
        <v>1311</v>
      </c>
      <c r="F57" s="114">
        <v>1309</v>
      </c>
      <c r="G57" s="114">
        <v>1291</v>
      </c>
      <c r="H57" s="114">
        <v>1286</v>
      </c>
      <c r="I57" s="140">
        <v>1282</v>
      </c>
      <c r="J57" s="115">
        <v>29</v>
      </c>
      <c r="K57" s="116">
        <v>2.2620904836193447</v>
      </c>
    </row>
    <row r="58" spans="1:11" ht="14.1" customHeight="1" x14ac:dyDescent="0.2">
      <c r="A58" s="306">
        <v>73</v>
      </c>
      <c r="B58" s="307" t="s">
        <v>286</v>
      </c>
      <c r="C58" s="308"/>
      <c r="D58" s="113">
        <v>2.700681580240583</v>
      </c>
      <c r="E58" s="115">
        <v>2528</v>
      </c>
      <c r="F58" s="114">
        <v>2539</v>
      </c>
      <c r="G58" s="114">
        <v>2558</v>
      </c>
      <c r="H58" s="114">
        <v>2519</v>
      </c>
      <c r="I58" s="140">
        <v>2550</v>
      </c>
      <c r="J58" s="115">
        <v>-22</v>
      </c>
      <c r="K58" s="116">
        <v>-0.86274509803921573</v>
      </c>
    </row>
    <row r="59" spans="1:11" ht="14.1" customHeight="1" x14ac:dyDescent="0.2">
      <c r="A59" s="306" t="s">
        <v>287</v>
      </c>
      <c r="B59" s="307" t="s">
        <v>288</v>
      </c>
      <c r="C59" s="308"/>
      <c r="D59" s="113">
        <v>2.1996453218810759</v>
      </c>
      <c r="E59" s="115">
        <v>2059</v>
      </c>
      <c r="F59" s="114">
        <v>2068</v>
      </c>
      <c r="G59" s="114">
        <v>2087</v>
      </c>
      <c r="H59" s="114">
        <v>2066</v>
      </c>
      <c r="I59" s="140">
        <v>2078</v>
      </c>
      <c r="J59" s="115">
        <v>-19</v>
      </c>
      <c r="K59" s="116">
        <v>-0.91434071222329161</v>
      </c>
    </row>
    <row r="60" spans="1:11" ht="14.1" customHeight="1" x14ac:dyDescent="0.2">
      <c r="A60" s="306">
        <v>81</v>
      </c>
      <c r="B60" s="307" t="s">
        <v>289</v>
      </c>
      <c r="C60" s="308"/>
      <c r="D60" s="113">
        <v>8.3862145588957979</v>
      </c>
      <c r="E60" s="115">
        <v>7850</v>
      </c>
      <c r="F60" s="114">
        <v>7857</v>
      </c>
      <c r="G60" s="114">
        <v>7869</v>
      </c>
      <c r="H60" s="114">
        <v>7701</v>
      </c>
      <c r="I60" s="140">
        <v>7726</v>
      </c>
      <c r="J60" s="115">
        <v>124</v>
      </c>
      <c r="K60" s="116">
        <v>1.6049702303908879</v>
      </c>
    </row>
    <row r="61" spans="1:11" ht="14.1" customHeight="1" x14ac:dyDescent="0.2">
      <c r="A61" s="306" t="s">
        <v>290</v>
      </c>
      <c r="B61" s="307" t="s">
        <v>291</v>
      </c>
      <c r="C61" s="308"/>
      <c r="D61" s="113">
        <v>2.1013610238659917</v>
      </c>
      <c r="E61" s="115">
        <v>1967</v>
      </c>
      <c r="F61" s="114">
        <v>1963</v>
      </c>
      <c r="G61" s="114">
        <v>1989</v>
      </c>
      <c r="H61" s="114">
        <v>1905</v>
      </c>
      <c r="I61" s="140">
        <v>1938</v>
      </c>
      <c r="J61" s="115">
        <v>29</v>
      </c>
      <c r="K61" s="116">
        <v>1.4963880288957689</v>
      </c>
    </row>
    <row r="62" spans="1:11" ht="14.1" customHeight="1" x14ac:dyDescent="0.2">
      <c r="A62" s="306" t="s">
        <v>292</v>
      </c>
      <c r="B62" s="307" t="s">
        <v>293</v>
      </c>
      <c r="C62" s="308"/>
      <c r="D62" s="113">
        <v>3.2668846014144393</v>
      </c>
      <c r="E62" s="115">
        <v>3058</v>
      </c>
      <c r="F62" s="114">
        <v>3093</v>
      </c>
      <c r="G62" s="114">
        <v>3106</v>
      </c>
      <c r="H62" s="114">
        <v>3034</v>
      </c>
      <c r="I62" s="140">
        <v>3027</v>
      </c>
      <c r="J62" s="115">
        <v>31</v>
      </c>
      <c r="K62" s="116">
        <v>1.0241162867525604</v>
      </c>
    </row>
    <row r="63" spans="1:11" ht="14.1" customHeight="1" x14ac:dyDescent="0.2">
      <c r="A63" s="306"/>
      <c r="B63" s="307" t="s">
        <v>294</v>
      </c>
      <c r="C63" s="308"/>
      <c r="D63" s="113">
        <v>2.7754631113390169</v>
      </c>
      <c r="E63" s="115">
        <v>2598</v>
      </c>
      <c r="F63" s="114">
        <v>2627</v>
      </c>
      <c r="G63" s="114">
        <v>2643</v>
      </c>
      <c r="H63" s="114">
        <v>2598</v>
      </c>
      <c r="I63" s="140">
        <v>2591</v>
      </c>
      <c r="J63" s="115">
        <v>7</v>
      </c>
      <c r="K63" s="116">
        <v>0.27016595908915475</v>
      </c>
    </row>
    <row r="64" spans="1:11" ht="14.1" customHeight="1" x14ac:dyDescent="0.2">
      <c r="A64" s="306" t="s">
        <v>295</v>
      </c>
      <c r="B64" s="307" t="s">
        <v>296</v>
      </c>
      <c r="C64" s="308"/>
      <c r="D64" s="113">
        <v>0.79695745999188083</v>
      </c>
      <c r="E64" s="115">
        <v>746</v>
      </c>
      <c r="F64" s="114">
        <v>738</v>
      </c>
      <c r="G64" s="114">
        <v>728</v>
      </c>
      <c r="H64" s="114">
        <v>712</v>
      </c>
      <c r="I64" s="140">
        <v>710</v>
      </c>
      <c r="J64" s="115">
        <v>36</v>
      </c>
      <c r="K64" s="116">
        <v>5.070422535211268</v>
      </c>
    </row>
    <row r="65" spans="1:11" ht="14.1" customHeight="1" x14ac:dyDescent="0.2">
      <c r="A65" s="306" t="s">
        <v>297</v>
      </c>
      <c r="B65" s="307" t="s">
        <v>298</v>
      </c>
      <c r="C65" s="308"/>
      <c r="D65" s="113">
        <v>0.98818451808644747</v>
      </c>
      <c r="E65" s="115">
        <v>925</v>
      </c>
      <c r="F65" s="114">
        <v>917</v>
      </c>
      <c r="G65" s="114">
        <v>901</v>
      </c>
      <c r="H65" s="114">
        <v>904</v>
      </c>
      <c r="I65" s="140">
        <v>915</v>
      </c>
      <c r="J65" s="115">
        <v>10</v>
      </c>
      <c r="K65" s="116">
        <v>1.0928961748633881</v>
      </c>
    </row>
    <row r="66" spans="1:11" ht="14.1" customHeight="1" x14ac:dyDescent="0.2">
      <c r="A66" s="306">
        <v>82</v>
      </c>
      <c r="B66" s="307" t="s">
        <v>299</v>
      </c>
      <c r="C66" s="308"/>
      <c r="D66" s="113">
        <v>2.9025917142063542</v>
      </c>
      <c r="E66" s="115">
        <v>2717</v>
      </c>
      <c r="F66" s="114">
        <v>2733</v>
      </c>
      <c r="G66" s="114">
        <v>2725</v>
      </c>
      <c r="H66" s="114">
        <v>2732</v>
      </c>
      <c r="I66" s="140">
        <v>2699</v>
      </c>
      <c r="J66" s="115">
        <v>18</v>
      </c>
      <c r="K66" s="116">
        <v>0.6669136717302705</v>
      </c>
    </row>
    <row r="67" spans="1:11" ht="14.1" customHeight="1" x14ac:dyDescent="0.2">
      <c r="A67" s="306" t="s">
        <v>300</v>
      </c>
      <c r="B67" s="307" t="s">
        <v>301</v>
      </c>
      <c r="C67" s="308"/>
      <c r="D67" s="113">
        <v>1.7584342884003161</v>
      </c>
      <c r="E67" s="115">
        <v>1646</v>
      </c>
      <c r="F67" s="114">
        <v>1638</v>
      </c>
      <c r="G67" s="114">
        <v>1630</v>
      </c>
      <c r="H67" s="114">
        <v>1660</v>
      </c>
      <c r="I67" s="140">
        <v>1636</v>
      </c>
      <c r="J67" s="115">
        <v>10</v>
      </c>
      <c r="K67" s="116">
        <v>0.61124694376528121</v>
      </c>
    </row>
    <row r="68" spans="1:11" ht="14.1" customHeight="1" x14ac:dyDescent="0.2">
      <c r="A68" s="306" t="s">
        <v>302</v>
      </c>
      <c r="B68" s="307" t="s">
        <v>303</v>
      </c>
      <c r="C68" s="308"/>
      <c r="D68" s="113">
        <v>0.55551994530265159</v>
      </c>
      <c r="E68" s="115">
        <v>520</v>
      </c>
      <c r="F68" s="114">
        <v>538</v>
      </c>
      <c r="G68" s="114">
        <v>530</v>
      </c>
      <c r="H68" s="114">
        <v>518</v>
      </c>
      <c r="I68" s="140">
        <v>517</v>
      </c>
      <c r="J68" s="115">
        <v>3</v>
      </c>
      <c r="K68" s="116">
        <v>0.58027079303675044</v>
      </c>
    </row>
    <row r="69" spans="1:11" ht="14.1" customHeight="1" x14ac:dyDescent="0.2">
      <c r="A69" s="306">
        <v>83</v>
      </c>
      <c r="B69" s="307" t="s">
        <v>304</v>
      </c>
      <c r="C69" s="308"/>
      <c r="D69" s="113">
        <v>5.876760036749781</v>
      </c>
      <c r="E69" s="115">
        <v>5501</v>
      </c>
      <c r="F69" s="114">
        <v>5489</v>
      </c>
      <c r="G69" s="114">
        <v>5456</v>
      </c>
      <c r="H69" s="114">
        <v>5307</v>
      </c>
      <c r="I69" s="140">
        <v>5248</v>
      </c>
      <c r="J69" s="115">
        <v>253</v>
      </c>
      <c r="K69" s="116">
        <v>4.8208841463414638</v>
      </c>
    </row>
    <row r="70" spans="1:11" ht="14.1" customHeight="1" x14ac:dyDescent="0.2">
      <c r="A70" s="306" t="s">
        <v>305</v>
      </c>
      <c r="B70" s="307" t="s">
        <v>306</v>
      </c>
      <c r="C70" s="308"/>
      <c r="D70" s="113">
        <v>5.2485951755229365</v>
      </c>
      <c r="E70" s="115">
        <v>4913</v>
      </c>
      <c r="F70" s="114">
        <v>4905</v>
      </c>
      <c r="G70" s="114">
        <v>4858</v>
      </c>
      <c r="H70" s="114">
        <v>4712</v>
      </c>
      <c r="I70" s="140">
        <v>4663</v>
      </c>
      <c r="J70" s="115">
        <v>250</v>
      </c>
      <c r="K70" s="116">
        <v>5.3613553506326399</v>
      </c>
    </row>
    <row r="71" spans="1:11" ht="14.1" customHeight="1" x14ac:dyDescent="0.2">
      <c r="A71" s="306"/>
      <c r="B71" s="307" t="s">
        <v>307</v>
      </c>
      <c r="C71" s="308"/>
      <c r="D71" s="113">
        <v>3.3886716663461742</v>
      </c>
      <c r="E71" s="115">
        <v>3172</v>
      </c>
      <c r="F71" s="114">
        <v>3165</v>
      </c>
      <c r="G71" s="114">
        <v>3134</v>
      </c>
      <c r="H71" s="114">
        <v>3017</v>
      </c>
      <c r="I71" s="140">
        <v>2994</v>
      </c>
      <c r="J71" s="115">
        <v>178</v>
      </c>
      <c r="K71" s="116">
        <v>5.9452237808951232</v>
      </c>
    </row>
    <row r="72" spans="1:11" ht="14.1" customHeight="1" x14ac:dyDescent="0.2">
      <c r="A72" s="306">
        <v>84</v>
      </c>
      <c r="B72" s="307" t="s">
        <v>308</v>
      </c>
      <c r="C72" s="308"/>
      <c r="D72" s="113">
        <v>1.1751383458325322</v>
      </c>
      <c r="E72" s="115">
        <v>1100</v>
      </c>
      <c r="F72" s="114">
        <v>1102</v>
      </c>
      <c r="G72" s="114">
        <v>1074</v>
      </c>
      <c r="H72" s="114">
        <v>1076</v>
      </c>
      <c r="I72" s="140">
        <v>1084</v>
      </c>
      <c r="J72" s="115">
        <v>16</v>
      </c>
      <c r="K72" s="116">
        <v>1.4760147601476015</v>
      </c>
    </row>
    <row r="73" spans="1:11" ht="14.1" customHeight="1" x14ac:dyDescent="0.2">
      <c r="A73" s="306" t="s">
        <v>309</v>
      </c>
      <c r="B73" s="307" t="s">
        <v>310</v>
      </c>
      <c r="C73" s="308"/>
      <c r="D73" s="113">
        <v>0.47753349144285623</v>
      </c>
      <c r="E73" s="115">
        <v>447</v>
      </c>
      <c r="F73" s="114">
        <v>438</v>
      </c>
      <c r="G73" s="114">
        <v>421</v>
      </c>
      <c r="H73" s="114">
        <v>401</v>
      </c>
      <c r="I73" s="140">
        <v>416</v>
      </c>
      <c r="J73" s="115">
        <v>31</v>
      </c>
      <c r="K73" s="116">
        <v>7.4519230769230766</v>
      </c>
    </row>
    <row r="74" spans="1:11" ht="14.1" customHeight="1" x14ac:dyDescent="0.2">
      <c r="A74" s="306" t="s">
        <v>311</v>
      </c>
      <c r="B74" s="307" t="s">
        <v>312</v>
      </c>
      <c r="C74" s="308"/>
      <c r="D74" s="113">
        <v>0.14956306219686771</v>
      </c>
      <c r="E74" s="115">
        <v>140</v>
      </c>
      <c r="F74" s="114">
        <v>146</v>
      </c>
      <c r="G74" s="114">
        <v>139</v>
      </c>
      <c r="H74" s="114">
        <v>158</v>
      </c>
      <c r="I74" s="140">
        <v>161</v>
      </c>
      <c r="J74" s="115">
        <v>-21</v>
      </c>
      <c r="K74" s="116">
        <v>-13.043478260869565</v>
      </c>
    </row>
    <row r="75" spans="1:11" ht="14.1" customHeight="1" x14ac:dyDescent="0.2">
      <c r="A75" s="306" t="s">
        <v>313</v>
      </c>
      <c r="B75" s="307" t="s">
        <v>314</v>
      </c>
      <c r="C75" s="308"/>
      <c r="D75" s="113">
        <v>0.12392368010597611</v>
      </c>
      <c r="E75" s="115">
        <v>116</v>
      </c>
      <c r="F75" s="114">
        <v>119</v>
      </c>
      <c r="G75" s="114">
        <v>117</v>
      </c>
      <c r="H75" s="114">
        <v>115</v>
      </c>
      <c r="I75" s="140">
        <v>111</v>
      </c>
      <c r="J75" s="115">
        <v>5</v>
      </c>
      <c r="K75" s="116">
        <v>4.5045045045045047</v>
      </c>
    </row>
    <row r="76" spans="1:11" ht="14.1" customHeight="1" x14ac:dyDescent="0.2">
      <c r="A76" s="306">
        <v>91</v>
      </c>
      <c r="B76" s="307" t="s">
        <v>315</v>
      </c>
      <c r="C76" s="308"/>
      <c r="D76" s="113">
        <v>0.17306582911351837</v>
      </c>
      <c r="E76" s="115">
        <v>162</v>
      </c>
      <c r="F76" s="114">
        <v>157</v>
      </c>
      <c r="G76" s="114">
        <v>154</v>
      </c>
      <c r="H76" s="114">
        <v>142</v>
      </c>
      <c r="I76" s="140">
        <v>148</v>
      </c>
      <c r="J76" s="115">
        <v>14</v>
      </c>
      <c r="K76" s="116">
        <v>9.4594594594594597</v>
      </c>
    </row>
    <row r="77" spans="1:11" ht="14.1" customHeight="1" x14ac:dyDescent="0.2">
      <c r="A77" s="306">
        <v>92</v>
      </c>
      <c r="B77" s="307" t="s">
        <v>316</v>
      </c>
      <c r="C77" s="308"/>
      <c r="D77" s="113">
        <v>1.5714804606542316</v>
      </c>
      <c r="E77" s="115">
        <v>1471</v>
      </c>
      <c r="F77" s="114">
        <v>1478</v>
      </c>
      <c r="G77" s="114">
        <v>1483</v>
      </c>
      <c r="H77" s="114">
        <v>1454</v>
      </c>
      <c r="I77" s="140">
        <v>1470</v>
      </c>
      <c r="J77" s="115">
        <v>1</v>
      </c>
      <c r="K77" s="116">
        <v>6.8027210884353748E-2</v>
      </c>
    </row>
    <row r="78" spans="1:11" ht="14.1" customHeight="1" x14ac:dyDescent="0.2">
      <c r="A78" s="306">
        <v>93</v>
      </c>
      <c r="B78" s="307" t="s">
        <v>317</v>
      </c>
      <c r="C78" s="308"/>
      <c r="D78" s="113">
        <v>0.14956306219686771</v>
      </c>
      <c r="E78" s="115">
        <v>140</v>
      </c>
      <c r="F78" s="114">
        <v>141</v>
      </c>
      <c r="G78" s="114">
        <v>137</v>
      </c>
      <c r="H78" s="114">
        <v>132</v>
      </c>
      <c r="I78" s="140">
        <v>153</v>
      </c>
      <c r="J78" s="115">
        <v>-13</v>
      </c>
      <c r="K78" s="116">
        <v>-8.4967320261437909</v>
      </c>
    </row>
    <row r="79" spans="1:11" ht="14.1" customHeight="1" x14ac:dyDescent="0.2">
      <c r="A79" s="306">
        <v>94</v>
      </c>
      <c r="B79" s="307" t="s">
        <v>318</v>
      </c>
      <c r="C79" s="308"/>
      <c r="D79" s="113">
        <v>8.5464606969638701E-2</v>
      </c>
      <c r="E79" s="115">
        <v>80</v>
      </c>
      <c r="F79" s="114">
        <v>84</v>
      </c>
      <c r="G79" s="114">
        <v>91</v>
      </c>
      <c r="H79" s="114">
        <v>129</v>
      </c>
      <c r="I79" s="140">
        <v>93</v>
      </c>
      <c r="J79" s="115">
        <v>-13</v>
      </c>
      <c r="K79" s="116">
        <v>-13.978494623655914</v>
      </c>
    </row>
    <row r="80" spans="1:11" ht="14.1" customHeight="1" x14ac:dyDescent="0.2">
      <c r="A80" s="306" t="s">
        <v>319</v>
      </c>
      <c r="B80" s="307" t="s">
        <v>320</v>
      </c>
      <c r="C80" s="308"/>
      <c r="D80" s="113">
        <v>6.4098455227229022E-3</v>
      </c>
      <c r="E80" s="115">
        <v>6</v>
      </c>
      <c r="F80" s="114">
        <v>7</v>
      </c>
      <c r="G80" s="114">
        <v>7</v>
      </c>
      <c r="H80" s="114">
        <v>5</v>
      </c>
      <c r="I80" s="140">
        <v>9</v>
      </c>
      <c r="J80" s="115">
        <v>-3</v>
      </c>
      <c r="K80" s="116">
        <v>-33.333333333333336</v>
      </c>
    </row>
    <row r="81" spans="1:11" ht="14.1" customHeight="1" x14ac:dyDescent="0.2">
      <c r="A81" s="310" t="s">
        <v>321</v>
      </c>
      <c r="B81" s="311" t="s">
        <v>224</v>
      </c>
      <c r="C81" s="312"/>
      <c r="D81" s="125">
        <v>0.62923316881396496</v>
      </c>
      <c r="E81" s="143">
        <v>589</v>
      </c>
      <c r="F81" s="144">
        <v>605</v>
      </c>
      <c r="G81" s="144">
        <v>604</v>
      </c>
      <c r="H81" s="144">
        <v>599</v>
      </c>
      <c r="I81" s="145">
        <v>591</v>
      </c>
      <c r="J81" s="143">
        <v>-2</v>
      </c>
      <c r="K81" s="146">
        <v>-0.33840947546531303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24371</v>
      </c>
      <c r="E12" s="114">
        <v>25535</v>
      </c>
      <c r="F12" s="114">
        <v>25612</v>
      </c>
      <c r="G12" s="114">
        <v>25782</v>
      </c>
      <c r="H12" s="140">
        <v>25227</v>
      </c>
      <c r="I12" s="115">
        <v>-856</v>
      </c>
      <c r="J12" s="116">
        <v>-3.3931898362865183</v>
      </c>
      <c r="K12"/>
      <c r="L12"/>
      <c r="M12"/>
      <c r="N12"/>
      <c r="O12"/>
      <c r="P12"/>
    </row>
    <row r="13" spans="1:16" s="110" customFormat="1" ht="14.45" customHeight="1" x14ac:dyDescent="0.2">
      <c r="A13" s="120" t="s">
        <v>105</v>
      </c>
      <c r="B13" s="119" t="s">
        <v>106</v>
      </c>
      <c r="C13" s="113">
        <v>43.338393992860368</v>
      </c>
      <c r="D13" s="115">
        <v>10562</v>
      </c>
      <c r="E13" s="114">
        <v>11043</v>
      </c>
      <c r="F13" s="114">
        <v>11106</v>
      </c>
      <c r="G13" s="114">
        <v>11190</v>
      </c>
      <c r="H13" s="140">
        <v>10864</v>
      </c>
      <c r="I13" s="115">
        <v>-302</v>
      </c>
      <c r="J13" s="116">
        <v>-2.7798232695139911</v>
      </c>
      <c r="K13"/>
      <c r="L13"/>
      <c r="M13"/>
      <c r="N13"/>
      <c r="O13"/>
      <c r="P13"/>
    </row>
    <row r="14" spans="1:16" s="110" customFormat="1" ht="14.45" customHeight="1" x14ac:dyDescent="0.2">
      <c r="A14" s="120"/>
      <c r="B14" s="119" t="s">
        <v>107</v>
      </c>
      <c r="C14" s="113">
        <v>56.661606007139632</v>
      </c>
      <c r="D14" s="115">
        <v>13809</v>
      </c>
      <c r="E14" s="114">
        <v>14492</v>
      </c>
      <c r="F14" s="114">
        <v>14506</v>
      </c>
      <c r="G14" s="114">
        <v>14592</v>
      </c>
      <c r="H14" s="140">
        <v>14363</v>
      </c>
      <c r="I14" s="115">
        <v>-554</v>
      </c>
      <c r="J14" s="116">
        <v>-3.8571329109517509</v>
      </c>
      <c r="K14"/>
      <c r="L14"/>
      <c r="M14"/>
      <c r="N14"/>
      <c r="O14"/>
      <c r="P14"/>
    </row>
    <row r="15" spans="1:16" s="110" customFormat="1" ht="14.45" customHeight="1" x14ac:dyDescent="0.2">
      <c r="A15" s="118" t="s">
        <v>105</v>
      </c>
      <c r="B15" s="121" t="s">
        <v>108</v>
      </c>
      <c r="C15" s="113">
        <v>17.779327889704977</v>
      </c>
      <c r="D15" s="115">
        <v>4333</v>
      </c>
      <c r="E15" s="114">
        <v>4751</v>
      </c>
      <c r="F15" s="114">
        <v>4908</v>
      </c>
      <c r="G15" s="114">
        <v>5114</v>
      </c>
      <c r="H15" s="140">
        <v>4803</v>
      </c>
      <c r="I15" s="115">
        <v>-470</v>
      </c>
      <c r="J15" s="116">
        <v>-9.7855506974807405</v>
      </c>
      <c r="K15"/>
      <c r="L15"/>
      <c r="M15"/>
      <c r="N15"/>
      <c r="O15"/>
      <c r="P15"/>
    </row>
    <row r="16" spans="1:16" s="110" customFormat="1" ht="14.45" customHeight="1" x14ac:dyDescent="0.2">
      <c r="A16" s="118"/>
      <c r="B16" s="121" t="s">
        <v>109</v>
      </c>
      <c r="C16" s="113">
        <v>49.407082187846214</v>
      </c>
      <c r="D16" s="115">
        <v>12041</v>
      </c>
      <c r="E16" s="114">
        <v>12536</v>
      </c>
      <c r="F16" s="114">
        <v>12462</v>
      </c>
      <c r="G16" s="114">
        <v>12486</v>
      </c>
      <c r="H16" s="140">
        <v>12349</v>
      </c>
      <c r="I16" s="115">
        <v>-308</v>
      </c>
      <c r="J16" s="116">
        <v>-2.4941290792776742</v>
      </c>
      <c r="K16"/>
      <c r="L16"/>
      <c r="M16"/>
      <c r="N16"/>
      <c r="O16"/>
      <c r="P16"/>
    </row>
    <row r="17" spans="1:16" s="110" customFormat="1" ht="14.45" customHeight="1" x14ac:dyDescent="0.2">
      <c r="A17" s="118"/>
      <c r="B17" s="121" t="s">
        <v>110</v>
      </c>
      <c r="C17" s="113">
        <v>17.45517213081121</v>
      </c>
      <c r="D17" s="115">
        <v>4254</v>
      </c>
      <c r="E17" s="114">
        <v>4396</v>
      </c>
      <c r="F17" s="114">
        <v>4386</v>
      </c>
      <c r="G17" s="114">
        <v>4342</v>
      </c>
      <c r="H17" s="140">
        <v>4245</v>
      </c>
      <c r="I17" s="115">
        <v>9</v>
      </c>
      <c r="J17" s="116">
        <v>0.21201413427561838</v>
      </c>
      <c r="K17"/>
      <c r="L17"/>
      <c r="M17"/>
      <c r="N17"/>
      <c r="O17"/>
      <c r="P17"/>
    </row>
    <row r="18" spans="1:16" s="110" customFormat="1" ht="14.45" customHeight="1" x14ac:dyDescent="0.2">
      <c r="A18" s="120"/>
      <c r="B18" s="121" t="s">
        <v>111</v>
      </c>
      <c r="C18" s="113">
        <v>15.358417791637603</v>
      </c>
      <c r="D18" s="115">
        <v>3743</v>
      </c>
      <c r="E18" s="114">
        <v>3852</v>
      </c>
      <c r="F18" s="114">
        <v>3856</v>
      </c>
      <c r="G18" s="114">
        <v>3840</v>
      </c>
      <c r="H18" s="140">
        <v>3830</v>
      </c>
      <c r="I18" s="115">
        <v>-87</v>
      </c>
      <c r="J18" s="116">
        <v>-2.2715404699738904</v>
      </c>
      <c r="K18"/>
      <c r="L18"/>
      <c r="M18"/>
      <c r="N18"/>
      <c r="O18"/>
      <c r="P18"/>
    </row>
    <row r="19" spans="1:16" s="110" customFormat="1" ht="14.45" customHeight="1" x14ac:dyDescent="0.2">
      <c r="A19" s="120"/>
      <c r="B19" s="121" t="s">
        <v>112</v>
      </c>
      <c r="C19" s="113">
        <v>1.3007262730294202</v>
      </c>
      <c r="D19" s="115">
        <v>317</v>
      </c>
      <c r="E19" s="114">
        <v>315</v>
      </c>
      <c r="F19" s="114">
        <v>318</v>
      </c>
      <c r="G19" s="114">
        <v>291</v>
      </c>
      <c r="H19" s="140">
        <v>292</v>
      </c>
      <c r="I19" s="115">
        <v>25</v>
      </c>
      <c r="J19" s="116">
        <v>8.5616438356164384</v>
      </c>
      <c r="K19"/>
      <c r="L19"/>
      <c r="M19"/>
      <c r="N19"/>
      <c r="O19"/>
      <c r="P19"/>
    </row>
    <row r="20" spans="1:16" s="110" customFormat="1" ht="14.45" customHeight="1" x14ac:dyDescent="0.2">
      <c r="A20" s="120" t="s">
        <v>113</v>
      </c>
      <c r="B20" s="119" t="s">
        <v>116</v>
      </c>
      <c r="C20" s="113">
        <v>90.320462845184849</v>
      </c>
      <c r="D20" s="115">
        <v>22012</v>
      </c>
      <c r="E20" s="114">
        <v>23107</v>
      </c>
      <c r="F20" s="114">
        <v>23218</v>
      </c>
      <c r="G20" s="114">
        <v>23394</v>
      </c>
      <c r="H20" s="140">
        <v>22993</v>
      </c>
      <c r="I20" s="115">
        <v>-981</v>
      </c>
      <c r="J20" s="116">
        <v>-4.2665158961423044</v>
      </c>
      <c r="K20"/>
      <c r="L20"/>
      <c r="M20"/>
      <c r="N20"/>
      <c r="O20"/>
      <c r="P20"/>
    </row>
    <row r="21" spans="1:16" s="110" customFormat="1" ht="14.45" customHeight="1" x14ac:dyDescent="0.2">
      <c r="A21" s="123"/>
      <c r="B21" s="124" t="s">
        <v>117</v>
      </c>
      <c r="C21" s="125">
        <v>9.3471749210126784</v>
      </c>
      <c r="D21" s="143">
        <v>2278</v>
      </c>
      <c r="E21" s="144">
        <v>2350</v>
      </c>
      <c r="F21" s="144">
        <v>2323</v>
      </c>
      <c r="G21" s="144">
        <v>2310</v>
      </c>
      <c r="H21" s="145">
        <v>2166</v>
      </c>
      <c r="I21" s="143">
        <v>112</v>
      </c>
      <c r="J21" s="146">
        <v>5.1708217913204066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253415</v>
      </c>
      <c r="E23" s="114">
        <v>265622</v>
      </c>
      <c r="F23" s="114">
        <v>268746</v>
      </c>
      <c r="G23" s="114">
        <v>270070</v>
      </c>
      <c r="H23" s="140">
        <v>262246</v>
      </c>
      <c r="I23" s="115">
        <v>-8831</v>
      </c>
      <c r="J23" s="116">
        <v>-3.3674488838723948</v>
      </c>
      <c r="K23"/>
      <c r="L23"/>
      <c r="M23"/>
      <c r="N23"/>
      <c r="O23"/>
      <c r="P23"/>
    </row>
    <row r="24" spans="1:16" s="110" customFormat="1" ht="14.45" customHeight="1" x14ac:dyDescent="0.2">
      <c r="A24" s="120" t="s">
        <v>105</v>
      </c>
      <c r="B24" s="119" t="s">
        <v>106</v>
      </c>
      <c r="C24" s="113">
        <v>42.033818045498492</v>
      </c>
      <c r="D24" s="115">
        <v>106520</v>
      </c>
      <c r="E24" s="114">
        <v>111303</v>
      </c>
      <c r="F24" s="114">
        <v>112563</v>
      </c>
      <c r="G24" s="114">
        <v>112710</v>
      </c>
      <c r="H24" s="140">
        <v>108972</v>
      </c>
      <c r="I24" s="115">
        <v>-2452</v>
      </c>
      <c r="J24" s="116">
        <v>-2.2501192967000696</v>
      </c>
      <c r="K24"/>
      <c r="L24"/>
      <c r="M24"/>
      <c r="N24"/>
      <c r="O24"/>
      <c r="P24"/>
    </row>
    <row r="25" spans="1:16" s="110" customFormat="1" ht="14.45" customHeight="1" x14ac:dyDescent="0.2">
      <c r="A25" s="120"/>
      <c r="B25" s="119" t="s">
        <v>107</v>
      </c>
      <c r="C25" s="113">
        <v>57.966181954501508</v>
      </c>
      <c r="D25" s="115">
        <v>146895</v>
      </c>
      <c r="E25" s="114">
        <v>154319</v>
      </c>
      <c r="F25" s="114">
        <v>156183</v>
      </c>
      <c r="G25" s="114">
        <v>157360</v>
      </c>
      <c r="H25" s="140">
        <v>153274</v>
      </c>
      <c r="I25" s="115">
        <v>-6379</v>
      </c>
      <c r="J25" s="116">
        <v>-4.1618278377285121</v>
      </c>
      <c r="K25"/>
      <c r="L25"/>
      <c r="M25"/>
      <c r="N25"/>
      <c r="O25"/>
      <c r="P25"/>
    </row>
    <row r="26" spans="1:16" s="110" customFormat="1" ht="14.45" customHeight="1" x14ac:dyDescent="0.2">
      <c r="A26" s="118" t="s">
        <v>105</v>
      </c>
      <c r="B26" s="121" t="s">
        <v>108</v>
      </c>
      <c r="C26" s="113">
        <v>18.611368703510053</v>
      </c>
      <c r="D26" s="115">
        <v>47164</v>
      </c>
      <c r="E26" s="114">
        <v>50362</v>
      </c>
      <c r="F26" s="114">
        <v>51519</v>
      </c>
      <c r="G26" s="114">
        <v>53551</v>
      </c>
      <c r="H26" s="140">
        <v>49559</v>
      </c>
      <c r="I26" s="115">
        <v>-2395</v>
      </c>
      <c r="J26" s="116">
        <v>-4.8326237413991402</v>
      </c>
      <c r="K26"/>
      <c r="L26"/>
      <c r="M26"/>
      <c r="N26"/>
      <c r="O26"/>
      <c r="P26"/>
    </row>
    <row r="27" spans="1:16" s="110" customFormat="1" ht="14.45" customHeight="1" x14ac:dyDescent="0.2">
      <c r="A27" s="118"/>
      <c r="B27" s="121" t="s">
        <v>109</v>
      </c>
      <c r="C27" s="113">
        <v>46.604581417832406</v>
      </c>
      <c r="D27" s="115">
        <v>118103</v>
      </c>
      <c r="E27" s="114">
        <v>124741</v>
      </c>
      <c r="F27" s="114">
        <v>125944</v>
      </c>
      <c r="G27" s="114">
        <v>126344</v>
      </c>
      <c r="H27" s="140">
        <v>124494</v>
      </c>
      <c r="I27" s="115">
        <v>-6391</v>
      </c>
      <c r="J27" s="116">
        <v>-5.1335807348145295</v>
      </c>
      <c r="K27"/>
      <c r="L27"/>
      <c r="M27"/>
      <c r="N27"/>
      <c r="O27"/>
      <c r="P27"/>
    </row>
    <row r="28" spans="1:16" s="110" customFormat="1" ht="14.45" customHeight="1" x14ac:dyDescent="0.2">
      <c r="A28" s="118"/>
      <c r="B28" s="121" t="s">
        <v>110</v>
      </c>
      <c r="C28" s="113">
        <v>18.729356983603971</v>
      </c>
      <c r="D28" s="115">
        <v>47463</v>
      </c>
      <c r="E28" s="114">
        <v>48749</v>
      </c>
      <c r="F28" s="114">
        <v>49223</v>
      </c>
      <c r="G28" s="114">
        <v>48766</v>
      </c>
      <c r="H28" s="140">
        <v>47934</v>
      </c>
      <c r="I28" s="115">
        <v>-471</v>
      </c>
      <c r="J28" s="116">
        <v>-0.98260107648016026</v>
      </c>
      <c r="K28"/>
      <c r="L28"/>
      <c r="M28"/>
      <c r="N28"/>
      <c r="O28"/>
      <c r="P28"/>
    </row>
    <row r="29" spans="1:16" s="110" customFormat="1" ht="14.45" customHeight="1" x14ac:dyDescent="0.2">
      <c r="A29" s="118"/>
      <c r="B29" s="121" t="s">
        <v>111</v>
      </c>
      <c r="C29" s="113">
        <v>16.053509066156305</v>
      </c>
      <c r="D29" s="115">
        <v>40682</v>
      </c>
      <c r="E29" s="114">
        <v>41768</v>
      </c>
      <c r="F29" s="114">
        <v>42059</v>
      </c>
      <c r="G29" s="114">
        <v>41409</v>
      </c>
      <c r="H29" s="140">
        <v>40259</v>
      </c>
      <c r="I29" s="115">
        <v>423</v>
      </c>
      <c r="J29" s="116">
        <v>1.0506967386174519</v>
      </c>
      <c r="K29"/>
      <c r="L29"/>
      <c r="M29"/>
      <c r="N29"/>
      <c r="O29"/>
      <c r="P29"/>
    </row>
    <row r="30" spans="1:16" s="110" customFormat="1" ht="14.45" customHeight="1" x14ac:dyDescent="0.2">
      <c r="A30" s="120"/>
      <c r="B30" s="121" t="s">
        <v>112</v>
      </c>
      <c r="C30" s="113">
        <v>1.5042519187893377</v>
      </c>
      <c r="D30" s="115">
        <v>3812</v>
      </c>
      <c r="E30" s="114">
        <v>3866</v>
      </c>
      <c r="F30" s="114">
        <v>3994</v>
      </c>
      <c r="G30" s="114">
        <v>3436</v>
      </c>
      <c r="H30" s="140">
        <v>3291</v>
      </c>
      <c r="I30" s="115">
        <v>521</v>
      </c>
      <c r="J30" s="116">
        <v>15.831054390762686</v>
      </c>
      <c r="K30"/>
      <c r="L30"/>
      <c r="M30"/>
      <c r="N30"/>
      <c r="O30"/>
      <c r="P30"/>
    </row>
    <row r="31" spans="1:16" s="110" customFormat="1" ht="14.45" customHeight="1" x14ac:dyDescent="0.2">
      <c r="A31" s="120" t="s">
        <v>113</v>
      </c>
      <c r="B31" s="119" t="s">
        <v>116</v>
      </c>
      <c r="C31" s="113">
        <v>92.285381686166957</v>
      </c>
      <c r="D31" s="115">
        <v>233865</v>
      </c>
      <c r="E31" s="114">
        <v>244862</v>
      </c>
      <c r="F31" s="114">
        <v>247970</v>
      </c>
      <c r="G31" s="114">
        <v>249310</v>
      </c>
      <c r="H31" s="140">
        <v>242488</v>
      </c>
      <c r="I31" s="115">
        <v>-8623</v>
      </c>
      <c r="J31" s="116">
        <v>-3.5560522582560785</v>
      </c>
      <c r="K31"/>
      <c r="L31"/>
      <c r="M31"/>
      <c r="N31"/>
      <c r="O31"/>
      <c r="P31"/>
    </row>
    <row r="32" spans="1:16" s="110" customFormat="1" ht="14.45" customHeight="1" x14ac:dyDescent="0.2">
      <c r="A32" s="123"/>
      <c r="B32" s="124" t="s">
        <v>117</v>
      </c>
      <c r="C32" s="125">
        <v>7.5086320857092126</v>
      </c>
      <c r="D32" s="143">
        <v>19028</v>
      </c>
      <c r="E32" s="144">
        <v>20197</v>
      </c>
      <c r="F32" s="144">
        <v>20233</v>
      </c>
      <c r="G32" s="144">
        <v>20165</v>
      </c>
      <c r="H32" s="145">
        <v>19191</v>
      </c>
      <c r="I32" s="143">
        <v>-163</v>
      </c>
      <c r="J32" s="146">
        <v>-0.84935646917826069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24566</v>
      </c>
      <c r="E56" s="114">
        <v>25728</v>
      </c>
      <c r="F56" s="114">
        <v>25789</v>
      </c>
      <c r="G56" s="114">
        <v>25980</v>
      </c>
      <c r="H56" s="140">
        <v>25419</v>
      </c>
      <c r="I56" s="115">
        <v>-853</v>
      </c>
      <c r="J56" s="116">
        <v>-3.3557575042291199</v>
      </c>
      <c r="K56"/>
      <c r="L56"/>
      <c r="M56"/>
      <c r="N56"/>
      <c r="O56"/>
      <c r="P56"/>
    </row>
    <row r="57" spans="1:16" s="110" customFormat="1" ht="14.45" customHeight="1" x14ac:dyDescent="0.2">
      <c r="A57" s="120" t="s">
        <v>105</v>
      </c>
      <c r="B57" s="119" t="s">
        <v>106</v>
      </c>
      <c r="C57" s="113">
        <v>42.412277130994056</v>
      </c>
      <c r="D57" s="115">
        <v>10419</v>
      </c>
      <c r="E57" s="114">
        <v>10814</v>
      </c>
      <c r="F57" s="114">
        <v>10836</v>
      </c>
      <c r="G57" s="114">
        <v>10918</v>
      </c>
      <c r="H57" s="140">
        <v>10653</v>
      </c>
      <c r="I57" s="115">
        <v>-234</v>
      </c>
      <c r="J57" s="116">
        <v>-2.1965643480709658</v>
      </c>
    </row>
    <row r="58" spans="1:16" s="110" customFormat="1" ht="14.45" customHeight="1" x14ac:dyDescent="0.2">
      <c r="A58" s="120"/>
      <c r="B58" s="119" t="s">
        <v>107</v>
      </c>
      <c r="C58" s="113">
        <v>57.587722869005944</v>
      </c>
      <c r="D58" s="115">
        <v>14147</v>
      </c>
      <c r="E58" s="114">
        <v>14914</v>
      </c>
      <c r="F58" s="114">
        <v>14953</v>
      </c>
      <c r="G58" s="114">
        <v>15062</v>
      </c>
      <c r="H58" s="140">
        <v>14766</v>
      </c>
      <c r="I58" s="115">
        <v>-619</v>
      </c>
      <c r="J58" s="116">
        <v>-4.1920628470811323</v>
      </c>
    </row>
    <row r="59" spans="1:16" s="110" customFormat="1" ht="14.45" customHeight="1" x14ac:dyDescent="0.2">
      <c r="A59" s="118" t="s">
        <v>105</v>
      </c>
      <c r="B59" s="121" t="s">
        <v>108</v>
      </c>
      <c r="C59" s="113">
        <v>17.227061792721649</v>
      </c>
      <c r="D59" s="115">
        <v>4232</v>
      </c>
      <c r="E59" s="114">
        <v>4679</v>
      </c>
      <c r="F59" s="114">
        <v>4745</v>
      </c>
      <c r="G59" s="114">
        <v>4979</v>
      </c>
      <c r="H59" s="140">
        <v>4746</v>
      </c>
      <c r="I59" s="115">
        <v>-514</v>
      </c>
      <c r="J59" s="116">
        <v>-10.830172777075433</v>
      </c>
    </row>
    <row r="60" spans="1:16" s="110" customFormat="1" ht="14.45" customHeight="1" x14ac:dyDescent="0.2">
      <c r="A60" s="118"/>
      <c r="B60" s="121" t="s">
        <v>109</v>
      </c>
      <c r="C60" s="113">
        <v>48.217047952454614</v>
      </c>
      <c r="D60" s="115">
        <v>11845</v>
      </c>
      <c r="E60" s="114">
        <v>12330</v>
      </c>
      <c r="F60" s="114">
        <v>12376</v>
      </c>
      <c r="G60" s="114">
        <v>12396</v>
      </c>
      <c r="H60" s="140">
        <v>12217</v>
      </c>
      <c r="I60" s="115">
        <v>-372</v>
      </c>
      <c r="J60" s="116">
        <v>-3.044937382336089</v>
      </c>
    </row>
    <row r="61" spans="1:16" s="110" customFormat="1" ht="14.45" customHeight="1" x14ac:dyDescent="0.2">
      <c r="A61" s="118"/>
      <c r="B61" s="121" t="s">
        <v>110</v>
      </c>
      <c r="C61" s="113">
        <v>18.147032483920867</v>
      </c>
      <c r="D61" s="115">
        <v>4458</v>
      </c>
      <c r="E61" s="114">
        <v>4588</v>
      </c>
      <c r="F61" s="114">
        <v>4559</v>
      </c>
      <c r="G61" s="114">
        <v>4528</v>
      </c>
      <c r="H61" s="140">
        <v>4421</v>
      </c>
      <c r="I61" s="115">
        <v>37</v>
      </c>
      <c r="J61" s="116">
        <v>0.83691472517529975</v>
      </c>
    </row>
    <row r="62" spans="1:16" s="110" customFormat="1" ht="14.45" customHeight="1" x14ac:dyDescent="0.2">
      <c r="A62" s="120"/>
      <c r="B62" s="121" t="s">
        <v>111</v>
      </c>
      <c r="C62" s="113">
        <v>16.408857770902873</v>
      </c>
      <c r="D62" s="115">
        <v>4031</v>
      </c>
      <c r="E62" s="114">
        <v>4131</v>
      </c>
      <c r="F62" s="114">
        <v>4109</v>
      </c>
      <c r="G62" s="114">
        <v>4077</v>
      </c>
      <c r="H62" s="140">
        <v>4035</v>
      </c>
      <c r="I62" s="115">
        <v>-4</v>
      </c>
      <c r="J62" s="116">
        <v>-9.9132589838909546E-2</v>
      </c>
    </row>
    <row r="63" spans="1:16" s="110" customFormat="1" ht="14.45" customHeight="1" x14ac:dyDescent="0.2">
      <c r="A63" s="120"/>
      <c r="B63" s="121" t="s">
        <v>112</v>
      </c>
      <c r="C63" s="113">
        <v>1.4043800374501343</v>
      </c>
      <c r="D63" s="115">
        <v>345</v>
      </c>
      <c r="E63" s="114">
        <v>367</v>
      </c>
      <c r="F63" s="114">
        <v>384</v>
      </c>
      <c r="G63" s="114">
        <v>331</v>
      </c>
      <c r="H63" s="140">
        <v>317</v>
      </c>
      <c r="I63" s="115">
        <v>28</v>
      </c>
      <c r="J63" s="116">
        <v>8.8328075709779181</v>
      </c>
    </row>
    <row r="64" spans="1:16" s="110" customFormat="1" ht="14.45" customHeight="1" x14ac:dyDescent="0.2">
      <c r="A64" s="120" t="s">
        <v>113</v>
      </c>
      <c r="B64" s="119" t="s">
        <v>116</v>
      </c>
      <c r="C64" s="113">
        <v>91.431246438166568</v>
      </c>
      <c r="D64" s="115">
        <v>22461</v>
      </c>
      <c r="E64" s="114">
        <v>23558</v>
      </c>
      <c r="F64" s="114">
        <v>23644</v>
      </c>
      <c r="G64" s="114">
        <v>23885</v>
      </c>
      <c r="H64" s="140">
        <v>23426</v>
      </c>
      <c r="I64" s="115">
        <v>-965</v>
      </c>
      <c r="J64" s="116">
        <v>-4.1193545633057287</v>
      </c>
    </row>
    <row r="65" spans="1:10" s="110" customFormat="1" ht="14.45" customHeight="1" x14ac:dyDescent="0.2">
      <c r="A65" s="123"/>
      <c r="B65" s="124" t="s">
        <v>117</v>
      </c>
      <c r="C65" s="125">
        <v>8.3326548888707972</v>
      </c>
      <c r="D65" s="143">
        <v>2047</v>
      </c>
      <c r="E65" s="144">
        <v>2114</v>
      </c>
      <c r="F65" s="144">
        <v>2090</v>
      </c>
      <c r="G65" s="144">
        <v>2041</v>
      </c>
      <c r="H65" s="145">
        <v>1946</v>
      </c>
      <c r="I65" s="143">
        <v>101</v>
      </c>
      <c r="J65" s="146">
        <v>5.1901336073997948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24371</v>
      </c>
      <c r="G11" s="114">
        <v>25535</v>
      </c>
      <c r="H11" s="114">
        <v>25612</v>
      </c>
      <c r="I11" s="114">
        <v>25782</v>
      </c>
      <c r="J11" s="140">
        <v>25227</v>
      </c>
      <c r="K11" s="114">
        <v>-856</v>
      </c>
      <c r="L11" s="116">
        <v>-3.3931898362865183</v>
      </c>
    </row>
    <row r="12" spans="1:17" s="110" customFormat="1" ht="24" customHeight="1" x14ac:dyDescent="0.2">
      <c r="A12" s="604" t="s">
        <v>185</v>
      </c>
      <c r="B12" s="605"/>
      <c r="C12" s="605"/>
      <c r="D12" s="606"/>
      <c r="E12" s="113">
        <v>43.338393992860368</v>
      </c>
      <c r="F12" s="115">
        <v>10562</v>
      </c>
      <c r="G12" s="114">
        <v>11043</v>
      </c>
      <c r="H12" s="114">
        <v>11106</v>
      </c>
      <c r="I12" s="114">
        <v>11190</v>
      </c>
      <c r="J12" s="140">
        <v>10864</v>
      </c>
      <c r="K12" s="114">
        <v>-302</v>
      </c>
      <c r="L12" s="116">
        <v>-2.7798232695139911</v>
      </c>
    </row>
    <row r="13" spans="1:17" s="110" customFormat="1" ht="15" customHeight="1" x14ac:dyDescent="0.2">
      <c r="A13" s="120"/>
      <c r="B13" s="612" t="s">
        <v>107</v>
      </c>
      <c r="C13" s="612"/>
      <c r="E13" s="113">
        <v>56.661606007139632</v>
      </c>
      <c r="F13" s="115">
        <v>13809</v>
      </c>
      <c r="G13" s="114">
        <v>14492</v>
      </c>
      <c r="H13" s="114">
        <v>14506</v>
      </c>
      <c r="I13" s="114">
        <v>14592</v>
      </c>
      <c r="J13" s="140">
        <v>14363</v>
      </c>
      <c r="K13" s="114">
        <v>-554</v>
      </c>
      <c r="L13" s="116">
        <v>-3.8571329109517509</v>
      </c>
    </row>
    <row r="14" spans="1:17" s="110" customFormat="1" ht="22.5" customHeight="1" x14ac:dyDescent="0.2">
      <c r="A14" s="604" t="s">
        <v>186</v>
      </c>
      <c r="B14" s="605"/>
      <c r="C14" s="605"/>
      <c r="D14" s="606"/>
      <c r="E14" s="113">
        <v>17.779327889704977</v>
      </c>
      <c r="F14" s="115">
        <v>4333</v>
      </c>
      <c r="G14" s="114">
        <v>4751</v>
      </c>
      <c r="H14" s="114">
        <v>4908</v>
      </c>
      <c r="I14" s="114">
        <v>5114</v>
      </c>
      <c r="J14" s="140">
        <v>4803</v>
      </c>
      <c r="K14" s="114">
        <v>-470</v>
      </c>
      <c r="L14" s="116">
        <v>-9.7855506974807405</v>
      </c>
    </row>
    <row r="15" spans="1:17" s="110" customFormat="1" ht="15" customHeight="1" x14ac:dyDescent="0.2">
      <c r="A15" s="120"/>
      <c r="B15" s="119"/>
      <c r="C15" s="258" t="s">
        <v>106</v>
      </c>
      <c r="E15" s="113">
        <v>50.750057696745905</v>
      </c>
      <c r="F15" s="115">
        <v>2199</v>
      </c>
      <c r="G15" s="114">
        <v>2404</v>
      </c>
      <c r="H15" s="114">
        <v>2501</v>
      </c>
      <c r="I15" s="114">
        <v>2639</v>
      </c>
      <c r="J15" s="140">
        <v>2496</v>
      </c>
      <c r="K15" s="114">
        <v>-297</v>
      </c>
      <c r="L15" s="116">
        <v>-11.899038461538462</v>
      </c>
    </row>
    <row r="16" spans="1:17" s="110" customFormat="1" ht="15" customHeight="1" x14ac:dyDescent="0.2">
      <c r="A16" s="120"/>
      <c r="B16" s="119"/>
      <c r="C16" s="258" t="s">
        <v>107</v>
      </c>
      <c r="E16" s="113">
        <v>49.249942303254095</v>
      </c>
      <c r="F16" s="115">
        <v>2134</v>
      </c>
      <c r="G16" s="114">
        <v>2347</v>
      </c>
      <c r="H16" s="114">
        <v>2407</v>
      </c>
      <c r="I16" s="114">
        <v>2475</v>
      </c>
      <c r="J16" s="140">
        <v>2307</v>
      </c>
      <c r="K16" s="114">
        <v>-173</v>
      </c>
      <c r="L16" s="116">
        <v>-7.4989163415691378</v>
      </c>
    </row>
    <row r="17" spans="1:12" s="110" customFormat="1" ht="15" customHeight="1" x14ac:dyDescent="0.2">
      <c r="A17" s="120"/>
      <c r="B17" s="121" t="s">
        <v>109</v>
      </c>
      <c r="C17" s="258"/>
      <c r="E17" s="113">
        <v>49.407082187846214</v>
      </c>
      <c r="F17" s="115">
        <v>12041</v>
      </c>
      <c r="G17" s="114">
        <v>12536</v>
      </c>
      <c r="H17" s="114">
        <v>12462</v>
      </c>
      <c r="I17" s="114">
        <v>12486</v>
      </c>
      <c r="J17" s="140">
        <v>12349</v>
      </c>
      <c r="K17" s="114">
        <v>-308</v>
      </c>
      <c r="L17" s="116">
        <v>-2.4941290792776742</v>
      </c>
    </row>
    <row r="18" spans="1:12" s="110" customFormat="1" ht="15" customHeight="1" x14ac:dyDescent="0.2">
      <c r="A18" s="120"/>
      <c r="B18" s="119"/>
      <c r="C18" s="258" t="s">
        <v>106</v>
      </c>
      <c r="E18" s="113">
        <v>39.448550784818536</v>
      </c>
      <c r="F18" s="115">
        <v>4750</v>
      </c>
      <c r="G18" s="114">
        <v>4937</v>
      </c>
      <c r="H18" s="114">
        <v>4844</v>
      </c>
      <c r="I18" s="114">
        <v>4798</v>
      </c>
      <c r="J18" s="140">
        <v>4703</v>
      </c>
      <c r="K18" s="114">
        <v>47</v>
      </c>
      <c r="L18" s="116">
        <v>0.99936210929194136</v>
      </c>
    </row>
    <row r="19" spans="1:12" s="110" customFormat="1" ht="15" customHeight="1" x14ac:dyDescent="0.2">
      <c r="A19" s="120"/>
      <c r="B19" s="119"/>
      <c r="C19" s="258" t="s">
        <v>107</v>
      </c>
      <c r="E19" s="113">
        <v>60.551449215181464</v>
      </c>
      <c r="F19" s="115">
        <v>7291</v>
      </c>
      <c r="G19" s="114">
        <v>7599</v>
      </c>
      <c r="H19" s="114">
        <v>7618</v>
      </c>
      <c r="I19" s="114">
        <v>7688</v>
      </c>
      <c r="J19" s="140">
        <v>7646</v>
      </c>
      <c r="K19" s="114">
        <v>-355</v>
      </c>
      <c r="L19" s="116">
        <v>-4.6429505623855611</v>
      </c>
    </row>
    <row r="20" spans="1:12" s="110" customFormat="1" ht="15" customHeight="1" x14ac:dyDescent="0.2">
      <c r="A20" s="120"/>
      <c r="B20" s="121" t="s">
        <v>110</v>
      </c>
      <c r="C20" s="258"/>
      <c r="E20" s="113">
        <v>17.45517213081121</v>
      </c>
      <c r="F20" s="115">
        <v>4254</v>
      </c>
      <c r="G20" s="114">
        <v>4396</v>
      </c>
      <c r="H20" s="114">
        <v>4386</v>
      </c>
      <c r="I20" s="114">
        <v>4342</v>
      </c>
      <c r="J20" s="140">
        <v>4245</v>
      </c>
      <c r="K20" s="114">
        <v>9</v>
      </c>
      <c r="L20" s="116">
        <v>0.21201413427561838</v>
      </c>
    </row>
    <row r="21" spans="1:12" s="110" customFormat="1" ht="15" customHeight="1" x14ac:dyDescent="0.2">
      <c r="A21" s="120"/>
      <c r="B21" s="119"/>
      <c r="C21" s="258" t="s">
        <v>106</v>
      </c>
      <c r="E21" s="113">
        <v>35.613540197461212</v>
      </c>
      <c r="F21" s="115">
        <v>1515</v>
      </c>
      <c r="G21" s="114">
        <v>1552</v>
      </c>
      <c r="H21" s="114">
        <v>1585</v>
      </c>
      <c r="I21" s="114">
        <v>1583</v>
      </c>
      <c r="J21" s="140">
        <v>1507</v>
      </c>
      <c r="K21" s="114">
        <v>8</v>
      </c>
      <c r="L21" s="116">
        <v>0.53085600530856003</v>
      </c>
    </row>
    <row r="22" spans="1:12" s="110" customFormat="1" ht="15" customHeight="1" x14ac:dyDescent="0.2">
      <c r="A22" s="120"/>
      <c r="B22" s="119"/>
      <c r="C22" s="258" t="s">
        <v>107</v>
      </c>
      <c r="E22" s="113">
        <v>64.386459802538781</v>
      </c>
      <c r="F22" s="115">
        <v>2739</v>
      </c>
      <c r="G22" s="114">
        <v>2844</v>
      </c>
      <c r="H22" s="114">
        <v>2801</v>
      </c>
      <c r="I22" s="114">
        <v>2759</v>
      </c>
      <c r="J22" s="140">
        <v>2738</v>
      </c>
      <c r="K22" s="114">
        <v>1</v>
      </c>
      <c r="L22" s="116">
        <v>3.6523009495982466E-2</v>
      </c>
    </row>
    <row r="23" spans="1:12" s="110" customFormat="1" ht="15" customHeight="1" x14ac:dyDescent="0.2">
      <c r="A23" s="120"/>
      <c r="B23" s="121" t="s">
        <v>111</v>
      </c>
      <c r="C23" s="258"/>
      <c r="E23" s="113">
        <v>15.358417791637603</v>
      </c>
      <c r="F23" s="115">
        <v>3743</v>
      </c>
      <c r="G23" s="114">
        <v>3852</v>
      </c>
      <c r="H23" s="114">
        <v>3856</v>
      </c>
      <c r="I23" s="114">
        <v>3840</v>
      </c>
      <c r="J23" s="140">
        <v>3830</v>
      </c>
      <c r="K23" s="114">
        <v>-87</v>
      </c>
      <c r="L23" s="116">
        <v>-2.2715404699738904</v>
      </c>
    </row>
    <row r="24" spans="1:12" s="110" customFormat="1" ht="15" customHeight="1" x14ac:dyDescent="0.2">
      <c r="A24" s="120"/>
      <c r="B24" s="119"/>
      <c r="C24" s="258" t="s">
        <v>106</v>
      </c>
      <c r="E24" s="113">
        <v>56.05129575207053</v>
      </c>
      <c r="F24" s="115">
        <v>2098</v>
      </c>
      <c r="G24" s="114">
        <v>2150</v>
      </c>
      <c r="H24" s="114">
        <v>2176</v>
      </c>
      <c r="I24" s="114">
        <v>2170</v>
      </c>
      <c r="J24" s="140">
        <v>2158</v>
      </c>
      <c r="K24" s="114">
        <v>-60</v>
      </c>
      <c r="L24" s="116">
        <v>-2.7803521779425395</v>
      </c>
    </row>
    <row r="25" spans="1:12" s="110" customFormat="1" ht="15" customHeight="1" x14ac:dyDescent="0.2">
      <c r="A25" s="120"/>
      <c r="B25" s="119"/>
      <c r="C25" s="258" t="s">
        <v>107</v>
      </c>
      <c r="E25" s="113">
        <v>43.94870424792947</v>
      </c>
      <c r="F25" s="115">
        <v>1645</v>
      </c>
      <c r="G25" s="114">
        <v>1702</v>
      </c>
      <c r="H25" s="114">
        <v>1680</v>
      </c>
      <c r="I25" s="114">
        <v>1670</v>
      </c>
      <c r="J25" s="140">
        <v>1672</v>
      </c>
      <c r="K25" s="114">
        <v>-27</v>
      </c>
      <c r="L25" s="116">
        <v>-1.6148325358851674</v>
      </c>
    </row>
    <row r="26" spans="1:12" s="110" customFormat="1" ht="15" customHeight="1" x14ac:dyDescent="0.2">
      <c r="A26" s="120"/>
      <c r="C26" s="121" t="s">
        <v>187</v>
      </c>
      <c r="D26" s="110" t="s">
        <v>188</v>
      </c>
      <c r="E26" s="113">
        <v>1.3007262730294202</v>
      </c>
      <c r="F26" s="115">
        <v>317</v>
      </c>
      <c r="G26" s="114">
        <v>315</v>
      </c>
      <c r="H26" s="114">
        <v>318</v>
      </c>
      <c r="I26" s="114">
        <v>291</v>
      </c>
      <c r="J26" s="140">
        <v>292</v>
      </c>
      <c r="K26" s="114">
        <v>25</v>
      </c>
      <c r="L26" s="116">
        <v>8.5616438356164384</v>
      </c>
    </row>
    <row r="27" spans="1:12" s="110" customFormat="1" ht="15" customHeight="1" x14ac:dyDescent="0.2">
      <c r="A27" s="120"/>
      <c r="B27" s="119"/>
      <c r="D27" s="259" t="s">
        <v>106</v>
      </c>
      <c r="E27" s="113">
        <v>51.104100946372242</v>
      </c>
      <c r="F27" s="115">
        <v>162</v>
      </c>
      <c r="G27" s="114">
        <v>138</v>
      </c>
      <c r="H27" s="114">
        <v>152</v>
      </c>
      <c r="I27" s="114">
        <v>148</v>
      </c>
      <c r="J27" s="140">
        <v>156</v>
      </c>
      <c r="K27" s="114">
        <v>6</v>
      </c>
      <c r="L27" s="116">
        <v>3.8461538461538463</v>
      </c>
    </row>
    <row r="28" spans="1:12" s="110" customFormat="1" ht="15" customHeight="1" x14ac:dyDescent="0.2">
      <c r="A28" s="120"/>
      <c r="B28" s="119"/>
      <c r="D28" s="259" t="s">
        <v>107</v>
      </c>
      <c r="E28" s="113">
        <v>48.895899053627758</v>
      </c>
      <c r="F28" s="115">
        <v>155</v>
      </c>
      <c r="G28" s="114">
        <v>177</v>
      </c>
      <c r="H28" s="114">
        <v>166</v>
      </c>
      <c r="I28" s="114">
        <v>143</v>
      </c>
      <c r="J28" s="140">
        <v>136</v>
      </c>
      <c r="K28" s="114">
        <v>19</v>
      </c>
      <c r="L28" s="116">
        <v>13.970588235294118</v>
      </c>
    </row>
    <row r="29" spans="1:12" s="110" customFormat="1" ht="24" customHeight="1" x14ac:dyDescent="0.2">
      <c r="A29" s="604" t="s">
        <v>189</v>
      </c>
      <c r="B29" s="605"/>
      <c r="C29" s="605"/>
      <c r="D29" s="606"/>
      <c r="E29" s="113">
        <v>90.320462845184849</v>
      </c>
      <c r="F29" s="115">
        <v>22012</v>
      </c>
      <c r="G29" s="114">
        <v>23107</v>
      </c>
      <c r="H29" s="114">
        <v>23218</v>
      </c>
      <c r="I29" s="114">
        <v>23394</v>
      </c>
      <c r="J29" s="140">
        <v>22993</v>
      </c>
      <c r="K29" s="114">
        <v>-981</v>
      </c>
      <c r="L29" s="116">
        <v>-4.2665158961423044</v>
      </c>
    </row>
    <row r="30" spans="1:12" s="110" customFormat="1" ht="15" customHeight="1" x14ac:dyDescent="0.2">
      <c r="A30" s="120"/>
      <c r="B30" s="119"/>
      <c r="C30" s="258" t="s">
        <v>106</v>
      </c>
      <c r="E30" s="113">
        <v>42.054333999636562</v>
      </c>
      <c r="F30" s="115">
        <v>9257</v>
      </c>
      <c r="G30" s="114">
        <v>9679</v>
      </c>
      <c r="H30" s="114">
        <v>9739</v>
      </c>
      <c r="I30" s="114">
        <v>9839</v>
      </c>
      <c r="J30" s="140">
        <v>9622</v>
      </c>
      <c r="K30" s="114">
        <v>-365</v>
      </c>
      <c r="L30" s="116">
        <v>-3.7933901475784659</v>
      </c>
    </row>
    <row r="31" spans="1:12" s="110" customFormat="1" ht="15" customHeight="1" x14ac:dyDescent="0.2">
      <c r="A31" s="120"/>
      <c r="B31" s="119"/>
      <c r="C31" s="258" t="s">
        <v>107</v>
      </c>
      <c r="E31" s="113">
        <v>57.945666000363438</v>
      </c>
      <c r="F31" s="115">
        <v>12755</v>
      </c>
      <c r="G31" s="114">
        <v>13428</v>
      </c>
      <c r="H31" s="114">
        <v>13479</v>
      </c>
      <c r="I31" s="114">
        <v>13555</v>
      </c>
      <c r="J31" s="140">
        <v>13371</v>
      </c>
      <c r="K31" s="114">
        <v>-616</v>
      </c>
      <c r="L31" s="116">
        <v>-4.6069852666217939</v>
      </c>
    </row>
    <row r="32" spans="1:12" s="110" customFormat="1" ht="15" customHeight="1" x14ac:dyDescent="0.2">
      <c r="A32" s="120"/>
      <c r="B32" s="119" t="s">
        <v>117</v>
      </c>
      <c r="C32" s="258"/>
      <c r="E32" s="113">
        <v>9.3471749210126784</v>
      </c>
      <c r="F32" s="114">
        <v>2278</v>
      </c>
      <c r="G32" s="114">
        <v>2350</v>
      </c>
      <c r="H32" s="114">
        <v>2323</v>
      </c>
      <c r="I32" s="114">
        <v>2310</v>
      </c>
      <c r="J32" s="140">
        <v>2166</v>
      </c>
      <c r="K32" s="114">
        <v>112</v>
      </c>
      <c r="L32" s="116">
        <v>5.1708217913204066</v>
      </c>
    </row>
    <row r="33" spans="1:12" s="110" customFormat="1" ht="15" customHeight="1" x14ac:dyDescent="0.2">
      <c r="A33" s="120"/>
      <c r="B33" s="119"/>
      <c r="C33" s="258" t="s">
        <v>106</v>
      </c>
      <c r="E33" s="113">
        <v>55.882352941176471</v>
      </c>
      <c r="F33" s="114">
        <v>1273</v>
      </c>
      <c r="G33" s="114">
        <v>1330</v>
      </c>
      <c r="H33" s="114">
        <v>1336</v>
      </c>
      <c r="I33" s="114">
        <v>1313</v>
      </c>
      <c r="J33" s="140">
        <v>1211</v>
      </c>
      <c r="K33" s="114">
        <v>62</v>
      </c>
      <c r="L33" s="116">
        <v>5.119735755573906</v>
      </c>
    </row>
    <row r="34" spans="1:12" s="110" customFormat="1" ht="15" customHeight="1" x14ac:dyDescent="0.2">
      <c r="A34" s="120"/>
      <c r="B34" s="119"/>
      <c r="C34" s="258" t="s">
        <v>107</v>
      </c>
      <c r="E34" s="113">
        <v>44.117647058823529</v>
      </c>
      <c r="F34" s="114">
        <v>1005</v>
      </c>
      <c r="G34" s="114">
        <v>1020</v>
      </c>
      <c r="H34" s="114">
        <v>987</v>
      </c>
      <c r="I34" s="114">
        <v>997</v>
      </c>
      <c r="J34" s="140">
        <v>955</v>
      </c>
      <c r="K34" s="114">
        <v>50</v>
      </c>
      <c r="L34" s="116">
        <v>5.2356020942408374</v>
      </c>
    </row>
    <row r="35" spans="1:12" s="110" customFormat="1" ht="24" customHeight="1" x14ac:dyDescent="0.2">
      <c r="A35" s="604" t="s">
        <v>192</v>
      </c>
      <c r="B35" s="605"/>
      <c r="C35" s="605"/>
      <c r="D35" s="606"/>
      <c r="E35" s="113">
        <v>18.378400558040294</v>
      </c>
      <c r="F35" s="114">
        <v>4479</v>
      </c>
      <c r="G35" s="114">
        <v>4731</v>
      </c>
      <c r="H35" s="114">
        <v>4738</v>
      </c>
      <c r="I35" s="114">
        <v>4888</v>
      </c>
      <c r="J35" s="114">
        <v>4634</v>
      </c>
      <c r="K35" s="318">
        <v>-155</v>
      </c>
      <c r="L35" s="319">
        <v>-3.3448424687095382</v>
      </c>
    </row>
    <row r="36" spans="1:12" s="110" customFormat="1" ht="15" customHeight="1" x14ac:dyDescent="0.2">
      <c r="A36" s="120"/>
      <c r="B36" s="119"/>
      <c r="C36" s="258" t="s">
        <v>106</v>
      </c>
      <c r="E36" s="113">
        <v>48.894842598794376</v>
      </c>
      <c r="F36" s="114">
        <v>2190</v>
      </c>
      <c r="G36" s="114">
        <v>2279</v>
      </c>
      <c r="H36" s="114">
        <v>2282</v>
      </c>
      <c r="I36" s="114">
        <v>2386</v>
      </c>
      <c r="J36" s="114">
        <v>2241</v>
      </c>
      <c r="K36" s="318">
        <v>-51</v>
      </c>
      <c r="L36" s="116">
        <v>-2.2757697456492636</v>
      </c>
    </row>
    <row r="37" spans="1:12" s="110" customFormat="1" ht="15" customHeight="1" x14ac:dyDescent="0.2">
      <c r="A37" s="120"/>
      <c r="B37" s="119"/>
      <c r="C37" s="258" t="s">
        <v>107</v>
      </c>
      <c r="E37" s="113">
        <v>51.105157401205624</v>
      </c>
      <c r="F37" s="114">
        <v>2289</v>
      </c>
      <c r="G37" s="114">
        <v>2452</v>
      </c>
      <c r="H37" s="114">
        <v>2456</v>
      </c>
      <c r="I37" s="114">
        <v>2502</v>
      </c>
      <c r="J37" s="140">
        <v>2393</v>
      </c>
      <c r="K37" s="114">
        <v>-104</v>
      </c>
      <c r="L37" s="116">
        <v>-4.3460091934809864</v>
      </c>
    </row>
    <row r="38" spans="1:12" s="110" customFormat="1" ht="15" customHeight="1" x14ac:dyDescent="0.2">
      <c r="A38" s="120"/>
      <c r="B38" s="119" t="s">
        <v>328</v>
      </c>
      <c r="C38" s="258"/>
      <c r="E38" s="113">
        <v>55.557835131919084</v>
      </c>
      <c r="F38" s="114">
        <v>13540</v>
      </c>
      <c r="G38" s="114">
        <v>13905</v>
      </c>
      <c r="H38" s="114">
        <v>13899</v>
      </c>
      <c r="I38" s="114">
        <v>13912</v>
      </c>
      <c r="J38" s="140">
        <v>13657</v>
      </c>
      <c r="K38" s="114">
        <v>-117</v>
      </c>
      <c r="L38" s="116">
        <v>-0.85670352200336819</v>
      </c>
    </row>
    <row r="39" spans="1:12" s="110" customFormat="1" ht="15" customHeight="1" x14ac:dyDescent="0.2">
      <c r="A39" s="120"/>
      <c r="B39" s="119"/>
      <c r="C39" s="258" t="s">
        <v>106</v>
      </c>
      <c r="E39" s="113">
        <v>40.539143279172819</v>
      </c>
      <c r="F39" s="115">
        <v>5489</v>
      </c>
      <c r="G39" s="114">
        <v>5578</v>
      </c>
      <c r="H39" s="114">
        <v>5574</v>
      </c>
      <c r="I39" s="114">
        <v>5586</v>
      </c>
      <c r="J39" s="140">
        <v>5449</v>
      </c>
      <c r="K39" s="114">
        <v>40</v>
      </c>
      <c r="L39" s="116">
        <v>0.73407964764176914</v>
      </c>
    </row>
    <row r="40" spans="1:12" s="110" customFormat="1" ht="15" customHeight="1" x14ac:dyDescent="0.2">
      <c r="A40" s="120"/>
      <c r="B40" s="119"/>
      <c r="C40" s="258" t="s">
        <v>107</v>
      </c>
      <c r="E40" s="113">
        <v>59.460856720827181</v>
      </c>
      <c r="F40" s="115">
        <v>8051</v>
      </c>
      <c r="G40" s="114">
        <v>8327</v>
      </c>
      <c r="H40" s="114">
        <v>8325</v>
      </c>
      <c r="I40" s="114">
        <v>8326</v>
      </c>
      <c r="J40" s="140">
        <v>8208</v>
      </c>
      <c r="K40" s="114">
        <v>-157</v>
      </c>
      <c r="L40" s="116">
        <v>-1.9127680311890838</v>
      </c>
    </row>
    <row r="41" spans="1:12" s="110" customFormat="1" ht="15" customHeight="1" x14ac:dyDescent="0.2">
      <c r="A41" s="120"/>
      <c r="B41" s="320" t="s">
        <v>515</v>
      </c>
      <c r="C41" s="258"/>
      <c r="E41" s="113">
        <v>5.8758360346313241</v>
      </c>
      <c r="F41" s="115">
        <v>1432</v>
      </c>
      <c r="G41" s="114">
        <v>1420</v>
      </c>
      <c r="H41" s="114">
        <v>1419</v>
      </c>
      <c r="I41" s="114">
        <v>1373</v>
      </c>
      <c r="J41" s="140">
        <v>1350</v>
      </c>
      <c r="K41" s="114">
        <v>82</v>
      </c>
      <c r="L41" s="116">
        <v>6.0740740740740744</v>
      </c>
    </row>
    <row r="42" spans="1:12" s="110" customFormat="1" ht="15" customHeight="1" x14ac:dyDescent="0.2">
      <c r="A42" s="120"/>
      <c r="B42" s="119"/>
      <c r="C42" s="268" t="s">
        <v>106</v>
      </c>
      <c r="D42" s="182"/>
      <c r="E42" s="113">
        <v>44.203910614525142</v>
      </c>
      <c r="F42" s="115">
        <v>633</v>
      </c>
      <c r="G42" s="114">
        <v>646</v>
      </c>
      <c r="H42" s="114">
        <v>644</v>
      </c>
      <c r="I42" s="114">
        <v>620</v>
      </c>
      <c r="J42" s="140">
        <v>623</v>
      </c>
      <c r="K42" s="114">
        <v>10</v>
      </c>
      <c r="L42" s="116">
        <v>1.6051364365971108</v>
      </c>
    </row>
    <row r="43" spans="1:12" s="110" customFormat="1" ht="15" customHeight="1" x14ac:dyDescent="0.2">
      <c r="A43" s="120"/>
      <c r="B43" s="119"/>
      <c r="C43" s="268" t="s">
        <v>107</v>
      </c>
      <c r="D43" s="182"/>
      <c r="E43" s="113">
        <v>55.796089385474858</v>
      </c>
      <c r="F43" s="115">
        <v>799</v>
      </c>
      <c r="G43" s="114">
        <v>774</v>
      </c>
      <c r="H43" s="114">
        <v>775</v>
      </c>
      <c r="I43" s="114">
        <v>753</v>
      </c>
      <c r="J43" s="140">
        <v>727</v>
      </c>
      <c r="K43" s="114">
        <v>72</v>
      </c>
      <c r="L43" s="116">
        <v>9.9037138927097654</v>
      </c>
    </row>
    <row r="44" spans="1:12" s="110" customFormat="1" ht="15" customHeight="1" x14ac:dyDescent="0.2">
      <c r="A44" s="120"/>
      <c r="B44" s="119" t="s">
        <v>205</v>
      </c>
      <c r="C44" s="268"/>
      <c r="D44" s="182"/>
      <c r="E44" s="113">
        <v>20.187928275409298</v>
      </c>
      <c r="F44" s="115">
        <v>4920</v>
      </c>
      <c r="G44" s="114">
        <v>5479</v>
      </c>
      <c r="H44" s="114">
        <v>5556</v>
      </c>
      <c r="I44" s="114">
        <v>5609</v>
      </c>
      <c r="J44" s="140">
        <v>5586</v>
      </c>
      <c r="K44" s="114">
        <v>-666</v>
      </c>
      <c r="L44" s="116">
        <v>-11.922663802363051</v>
      </c>
    </row>
    <row r="45" spans="1:12" s="110" customFormat="1" ht="15" customHeight="1" x14ac:dyDescent="0.2">
      <c r="A45" s="120"/>
      <c r="B45" s="119"/>
      <c r="C45" s="268" t="s">
        <v>106</v>
      </c>
      <c r="D45" s="182"/>
      <c r="E45" s="113">
        <v>45.731707317073173</v>
      </c>
      <c r="F45" s="115">
        <v>2250</v>
      </c>
      <c r="G45" s="114">
        <v>2540</v>
      </c>
      <c r="H45" s="114">
        <v>2606</v>
      </c>
      <c r="I45" s="114">
        <v>2598</v>
      </c>
      <c r="J45" s="140">
        <v>2551</v>
      </c>
      <c r="K45" s="114">
        <v>-301</v>
      </c>
      <c r="L45" s="116">
        <v>-11.799294394355154</v>
      </c>
    </row>
    <row r="46" spans="1:12" s="110" customFormat="1" ht="15" customHeight="1" x14ac:dyDescent="0.2">
      <c r="A46" s="123"/>
      <c r="B46" s="124"/>
      <c r="C46" s="260" t="s">
        <v>107</v>
      </c>
      <c r="D46" s="261"/>
      <c r="E46" s="125">
        <v>54.268292682926827</v>
      </c>
      <c r="F46" s="143">
        <v>2670</v>
      </c>
      <c r="G46" s="144">
        <v>2939</v>
      </c>
      <c r="H46" s="144">
        <v>2950</v>
      </c>
      <c r="I46" s="144">
        <v>3011</v>
      </c>
      <c r="J46" s="145">
        <v>3035</v>
      </c>
      <c r="K46" s="144">
        <v>-365</v>
      </c>
      <c r="L46" s="146">
        <v>-12.026359143327841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24371</v>
      </c>
      <c r="E11" s="114">
        <v>25535</v>
      </c>
      <c r="F11" s="114">
        <v>25612</v>
      </c>
      <c r="G11" s="114">
        <v>25782</v>
      </c>
      <c r="H11" s="140">
        <v>25227</v>
      </c>
      <c r="I11" s="115">
        <v>-856</v>
      </c>
      <c r="J11" s="116">
        <v>-3.3931898362865183</v>
      </c>
    </row>
    <row r="12" spans="1:15" s="110" customFormat="1" ht="24.95" customHeight="1" x14ac:dyDescent="0.2">
      <c r="A12" s="193" t="s">
        <v>132</v>
      </c>
      <c r="B12" s="194" t="s">
        <v>133</v>
      </c>
      <c r="C12" s="113">
        <v>2.8148208936851176</v>
      </c>
      <c r="D12" s="115">
        <v>686</v>
      </c>
      <c r="E12" s="114">
        <v>674</v>
      </c>
      <c r="F12" s="114">
        <v>649</v>
      </c>
      <c r="G12" s="114">
        <v>632</v>
      </c>
      <c r="H12" s="140">
        <v>620</v>
      </c>
      <c r="I12" s="115">
        <v>66</v>
      </c>
      <c r="J12" s="116">
        <v>10.64516129032258</v>
      </c>
    </row>
    <row r="13" spans="1:15" s="110" customFormat="1" ht="24.95" customHeight="1" x14ac:dyDescent="0.2">
      <c r="A13" s="193" t="s">
        <v>134</v>
      </c>
      <c r="B13" s="199" t="s">
        <v>214</v>
      </c>
      <c r="C13" s="113">
        <v>0.57855648106355917</v>
      </c>
      <c r="D13" s="115">
        <v>141</v>
      </c>
      <c r="E13" s="114">
        <v>154</v>
      </c>
      <c r="F13" s="114">
        <v>146</v>
      </c>
      <c r="G13" s="114">
        <v>151</v>
      </c>
      <c r="H13" s="140">
        <v>148</v>
      </c>
      <c r="I13" s="115">
        <v>-7</v>
      </c>
      <c r="J13" s="116">
        <v>-4.7297297297297298</v>
      </c>
    </row>
    <row r="14" spans="1:15" s="287" customFormat="1" ht="24.95" customHeight="1" x14ac:dyDescent="0.2">
      <c r="A14" s="193" t="s">
        <v>215</v>
      </c>
      <c r="B14" s="199" t="s">
        <v>137</v>
      </c>
      <c r="C14" s="113">
        <v>5.1413565303024082</v>
      </c>
      <c r="D14" s="115">
        <v>1253</v>
      </c>
      <c r="E14" s="114">
        <v>1242</v>
      </c>
      <c r="F14" s="114">
        <v>1273</v>
      </c>
      <c r="G14" s="114">
        <v>1282</v>
      </c>
      <c r="H14" s="140">
        <v>1296</v>
      </c>
      <c r="I14" s="115">
        <v>-43</v>
      </c>
      <c r="J14" s="116">
        <v>-3.3179012345679011</v>
      </c>
      <c r="K14" s="110"/>
      <c r="L14" s="110"/>
      <c r="M14" s="110"/>
      <c r="N14" s="110"/>
      <c r="O14" s="110"/>
    </row>
    <row r="15" spans="1:15" s="110" customFormat="1" ht="24.95" customHeight="1" x14ac:dyDescent="0.2">
      <c r="A15" s="193" t="s">
        <v>216</v>
      </c>
      <c r="B15" s="199" t="s">
        <v>217</v>
      </c>
      <c r="C15" s="113">
        <v>1.8874892290016823</v>
      </c>
      <c r="D15" s="115">
        <v>460</v>
      </c>
      <c r="E15" s="114">
        <v>446</v>
      </c>
      <c r="F15" s="114">
        <v>444</v>
      </c>
      <c r="G15" s="114">
        <v>440</v>
      </c>
      <c r="H15" s="140">
        <v>442</v>
      </c>
      <c r="I15" s="115">
        <v>18</v>
      </c>
      <c r="J15" s="116">
        <v>4.0723981900452486</v>
      </c>
    </row>
    <row r="16" spans="1:15" s="287" customFormat="1" ht="24.95" customHeight="1" x14ac:dyDescent="0.2">
      <c r="A16" s="193" t="s">
        <v>218</v>
      </c>
      <c r="B16" s="199" t="s">
        <v>141</v>
      </c>
      <c r="C16" s="113">
        <v>2.6137622584218949</v>
      </c>
      <c r="D16" s="115">
        <v>637</v>
      </c>
      <c r="E16" s="114">
        <v>631</v>
      </c>
      <c r="F16" s="114">
        <v>662</v>
      </c>
      <c r="G16" s="114">
        <v>663</v>
      </c>
      <c r="H16" s="140">
        <v>665</v>
      </c>
      <c r="I16" s="115">
        <v>-28</v>
      </c>
      <c r="J16" s="116">
        <v>-4.2105263157894735</v>
      </c>
      <c r="K16" s="110"/>
      <c r="L16" s="110"/>
      <c r="M16" s="110"/>
      <c r="N16" s="110"/>
      <c r="O16" s="110"/>
    </row>
    <row r="17" spans="1:15" s="110" customFormat="1" ht="24.95" customHeight="1" x14ac:dyDescent="0.2">
      <c r="A17" s="193" t="s">
        <v>142</v>
      </c>
      <c r="B17" s="199" t="s">
        <v>220</v>
      </c>
      <c r="C17" s="113">
        <v>0.64010504287883141</v>
      </c>
      <c r="D17" s="115">
        <v>156</v>
      </c>
      <c r="E17" s="114">
        <v>165</v>
      </c>
      <c r="F17" s="114">
        <v>167</v>
      </c>
      <c r="G17" s="114">
        <v>179</v>
      </c>
      <c r="H17" s="140">
        <v>189</v>
      </c>
      <c r="I17" s="115">
        <v>-33</v>
      </c>
      <c r="J17" s="116">
        <v>-17.460317460317459</v>
      </c>
    </row>
    <row r="18" spans="1:15" s="287" customFormat="1" ht="24.95" customHeight="1" x14ac:dyDescent="0.2">
      <c r="A18" s="201" t="s">
        <v>144</v>
      </c>
      <c r="B18" s="202" t="s">
        <v>145</v>
      </c>
      <c r="C18" s="113">
        <v>4.8869558081326163</v>
      </c>
      <c r="D18" s="115">
        <v>1191</v>
      </c>
      <c r="E18" s="114">
        <v>1206</v>
      </c>
      <c r="F18" s="114">
        <v>1230</v>
      </c>
      <c r="G18" s="114">
        <v>1256</v>
      </c>
      <c r="H18" s="140">
        <v>1221</v>
      </c>
      <c r="I18" s="115">
        <v>-30</v>
      </c>
      <c r="J18" s="116">
        <v>-2.4570024570024569</v>
      </c>
      <c r="K18" s="110"/>
      <c r="L18" s="110"/>
      <c r="M18" s="110"/>
      <c r="N18" s="110"/>
      <c r="O18" s="110"/>
    </row>
    <row r="19" spans="1:15" s="110" customFormat="1" ht="24.95" customHeight="1" x14ac:dyDescent="0.2">
      <c r="A19" s="193" t="s">
        <v>146</v>
      </c>
      <c r="B19" s="199" t="s">
        <v>147</v>
      </c>
      <c r="C19" s="113">
        <v>18.599975380575273</v>
      </c>
      <c r="D19" s="115">
        <v>4533</v>
      </c>
      <c r="E19" s="114">
        <v>4546</v>
      </c>
      <c r="F19" s="114">
        <v>4504</v>
      </c>
      <c r="G19" s="114">
        <v>4621</v>
      </c>
      <c r="H19" s="140">
        <v>4559</v>
      </c>
      <c r="I19" s="115">
        <v>-26</v>
      </c>
      <c r="J19" s="116">
        <v>-0.57030050449660008</v>
      </c>
    </row>
    <row r="20" spans="1:15" s="287" customFormat="1" ht="24.95" customHeight="1" x14ac:dyDescent="0.2">
      <c r="A20" s="193" t="s">
        <v>148</v>
      </c>
      <c r="B20" s="199" t="s">
        <v>149</v>
      </c>
      <c r="C20" s="113">
        <v>4.8213040088629926</v>
      </c>
      <c r="D20" s="115">
        <v>1175</v>
      </c>
      <c r="E20" s="114">
        <v>1215</v>
      </c>
      <c r="F20" s="114">
        <v>1220</v>
      </c>
      <c r="G20" s="114">
        <v>1159</v>
      </c>
      <c r="H20" s="140">
        <v>1147</v>
      </c>
      <c r="I20" s="115">
        <v>28</v>
      </c>
      <c r="J20" s="116">
        <v>2.4411508282476024</v>
      </c>
      <c r="K20" s="110"/>
      <c r="L20" s="110"/>
      <c r="M20" s="110"/>
      <c r="N20" s="110"/>
      <c r="O20" s="110"/>
    </row>
    <row r="21" spans="1:15" s="110" customFormat="1" ht="24.95" customHeight="1" x14ac:dyDescent="0.2">
      <c r="A21" s="201" t="s">
        <v>150</v>
      </c>
      <c r="B21" s="202" t="s">
        <v>151</v>
      </c>
      <c r="C21" s="113">
        <v>9.7903245660826386</v>
      </c>
      <c r="D21" s="115">
        <v>2386</v>
      </c>
      <c r="E21" s="114">
        <v>2818</v>
      </c>
      <c r="F21" s="114">
        <v>2888</v>
      </c>
      <c r="G21" s="114">
        <v>2896</v>
      </c>
      <c r="H21" s="140">
        <v>2791</v>
      </c>
      <c r="I21" s="115">
        <v>-405</v>
      </c>
      <c r="J21" s="116">
        <v>-14.510927982801864</v>
      </c>
    </row>
    <row r="22" spans="1:15" s="110" customFormat="1" ht="24.95" customHeight="1" x14ac:dyDescent="0.2">
      <c r="A22" s="201" t="s">
        <v>152</v>
      </c>
      <c r="B22" s="199" t="s">
        <v>153</v>
      </c>
      <c r="C22" s="113">
        <v>3.0117762914939887</v>
      </c>
      <c r="D22" s="115">
        <v>734</v>
      </c>
      <c r="E22" s="114">
        <v>741</v>
      </c>
      <c r="F22" s="114">
        <v>729</v>
      </c>
      <c r="G22" s="114">
        <v>736</v>
      </c>
      <c r="H22" s="140">
        <v>782</v>
      </c>
      <c r="I22" s="115">
        <v>-48</v>
      </c>
      <c r="J22" s="116">
        <v>-6.1381074168797953</v>
      </c>
    </row>
    <row r="23" spans="1:15" s="110" customFormat="1" ht="24.95" customHeight="1" x14ac:dyDescent="0.2">
      <c r="A23" s="193" t="s">
        <v>154</v>
      </c>
      <c r="B23" s="199" t="s">
        <v>155</v>
      </c>
      <c r="C23" s="113">
        <v>1.2802100857576628</v>
      </c>
      <c r="D23" s="115">
        <v>312</v>
      </c>
      <c r="E23" s="114">
        <v>303</v>
      </c>
      <c r="F23" s="114">
        <v>312</v>
      </c>
      <c r="G23" s="114">
        <v>306</v>
      </c>
      <c r="H23" s="140">
        <v>301</v>
      </c>
      <c r="I23" s="115">
        <v>11</v>
      </c>
      <c r="J23" s="116">
        <v>3.654485049833887</v>
      </c>
    </row>
    <row r="24" spans="1:15" s="110" customFormat="1" ht="24.95" customHeight="1" x14ac:dyDescent="0.2">
      <c r="A24" s="193" t="s">
        <v>156</v>
      </c>
      <c r="B24" s="199" t="s">
        <v>221</v>
      </c>
      <c r="C24" s="113">
        <v>8.7234828279512531</v>
      </c>
      <c r="D24" s="115">
        <v>2126</v>
      </c>
      <c r="E24" s="114">
        <v>2217</v>
      </c>
      <c r="F24" s="114">
        <v>2182</v>
      </c>
      <c r="G24" s="114">
        <v>2140</v>
      </c>
      <c r="H24" s="140">
        <v>2108</v>
      </c>
      <c r="I24" s="115">
        <v>18</v>
      </c>
      <c r="J24" s="116">
        <v>0.85388994307400379</v>
      </c>
    </row>
    <row r="25" spans="1:15" s="110" customFormat="1" ht="24.95" customHeight="1" x14ac:dyDescent="0.2">
      <c r="A25" s="193" t="s">
        <v>222</v>
      </c>
      <c r="B25" s="204" t="s">
        <v>159</v>
      </c>
      <c r="C25" s="113">
        <v>14.845513109843667</v>
      </c>
      <c r="D25" s="115">
        <v>3618</v>
      </c>
      <c r="E25" s="114">
        <v>3615</v>
      </c>
      <c r="F25" s="114">
        <v>3592</v>
      </c>
      <c r="G25" s="114">
        <v>3607</v>
      </c>
      <c r="H25" s="140">
        <v>3467</v>
      </c>
      <c r="I25" s="115">
        <v>151</v>
      </c>
      <c r="J25" s="116">
        <v>4.3553504470723965</v>
      </c>
    </row>
    <row r="26" spans="1:15" s="110" customFormat="1" ht="24.95" customHeight="1" x14ac:dyDescent="0.2">
      <c r="A26" s="201">
        <v>782.78300000000002</v>
      </c>
      <c r="B26" s="203" t="s">
        <v>160</v>
      </c>
      <c r="C26" s="113">
        <v>1.4074104468425588</v>
      </c>
      <c r="D26" s="115">
        <v>343</v>
      </c>
      <c r="E26" s="114">
        <v>376</v>
      </c>
      <c r="F26" s="114">
        <v>388</v>
      </c>
      <c r="G26" s="114">
        <v>411</v>
      </c>
      <c r="H26" s="140">
        <v>412</v>
      </c>
      <c r="I26" s="115">
        <v>-69</v>
      </c>
      <c r="J26" s="116">
        <v>-16.747572815533982</v>
      </c>
    </row>
    <row r="27" spans="1:15" s="110" customFormat="1" ht="24.95" customHeight="1" x14ac:dyDescent="0.2">
      <c r="A27" s="193" t="s">
        <v>161</v>
      </c>
      <c r="B27" s="199" t="s">
        <v>162</v>
      </c>
      <c r="C27" s="113">
        <v>2.0762381519018507</v>
      </c>
      <c r="D27" s="115">
        <v>506</v>
      </c>
      <c r="E27" s="114">
        <v>527</v>
      </c>
      <c r="F27" s="114">
        <v>505</v>
      </c>
      <c r="G27" s="114">
        <v>495</v>
      </c>
      <c r="H27" s="140">
        <v>485</v>
      </c>
      <c r="I27" s="115">
        <v>21</v>
      </c>
      <c r="J27" s="116">
        <v>4.3298969072164946</v>
      </c>
    </row>
    <row r="28" spans="1:15" s="110" customFormat="1" ht="24.95" customHeight="1" x14ac:dyDescent="0.2">
      <c r="A28" s="193" t="s">
        <v>163</v>
      </c>
      <c r="B28" s="199" t="s">
        <v>164</v>
      </c>
      <c r="C28" s="113">
        <v>1.4607525337491281</v>
      </c>
      <c r="D28" s="115">
        <v>356</v>
      </c>
      <c r="E28" s="114">
        <v>366</v>
      </c>
      <c r="F28" s="114">
        <v>361</v>
      </c>
      <c r="G28" s="114">
        <v>370</v>
      </c>
      <c r="H28" s="140">
        <v>360</v>
      </c>
      <c r="I28" s="115">
        <v>-4</v>
      </c>
      <c r="J28" s="116">
        <v>-1.1111111111111112</v>
      </c>
    </row>
    <row r="29" spans="1:15" s="110" customFormat="1" ht="24.95" customHeight="1" x14ac:dyDescent="0.2">
      <c r="A29" s="193">
        <v>86</v>
      </c>
      <c r="B29" s="199" t="s">
        <v>165</v>
      </c>
      <c r="C29" s="113">
        <v>4.2673669525255429</v>
      </c>
      <c r="D29" s="115">
        <v>1040</v>
      </c>
      <c r="E29" s="114">
        <v>1024</v>
      </c>
      <c r="F29" s="114">
        <v>1037</v>
      </c>
      <c r="G29" s="114">
        <v>1067</v>
      </c>
      <c r="H29" s="140">
        <v>1060</v>
      </c>
      <c r="I29" s="115">
        <v>-20</v>
      </c>
      <c r="J29" s="116">
        <v>-1.8867924528301887</v>
      </c>
    </row>
    <row r="30" spans="1:15" s="110" customFormat="1" ht="24.95" customHeight="1" x14ac:dyDescent="0.2">
      <c r="A30" s="193">
        <v>87.88</v>
      </c>
      <c r="B30" s="204" t="s">
        <v>166</v>
      </c>
      <c r="C30" s="113">
        <v>5.0716014935784335</v>
      </c>
      <c r="D30" s="115">
        <v>1236</v>
      </c>
      <c r="E30" s="114">
        <v>1247</v>
      </c>
      <c r="F30" s="114">
        <v>1248</v>
      </c>
      <c r="G30" s="114">
        <v>1238</v>
      </c>
      <c r="H30" s="140">
        <v>1179</v>
      </c>
      <c r="I30" s="115">
        <v>57</v>
      </c>
      <c r="J30" s="116">
        <v>4.8346055979643765</v>
      </c>
    </row>
    <row r="31" spans="1:15" s="110" customFormat="1" ht="24.95" customHeight="1" x14ac:dyDescent="0.2">
      <c r="A31" s="193" t="s">
        <v>167</v>
      </c>
      <c r="B31" s="199" t="s">
        <v>168</v>
      </c>
      <c r="C31" s="113">
        <v>11.210044725288252</v>
      </c>
      <c r="D31" s="115">
        <v>2732</v>
      </c>
      <c r="E31" s="114">
        <v>3263</v>
      </c>
      <c r="F31" s="114">
        <v>3347</v>
      </c>
      <c r="G31" s="114">
        <v>3413</v>
      </c>
      <c r="H31" s="140">
        <v>3290</v>
      </c>
      <c r="I31" s="115">
        <v>-558</v>
      </c>
      <c r="J31" s="116">
        <v>-16.960486322188451</v>
      </c>
    </row>
    <row r="32" spans="1:15" s="110" customFormat="1" ht="24.95" customHeight="1" x14ac:dyDescent="0.2">
      <c r="A32" s="193"/>
      <c r="B32" s="204" t="s">
        <v>169</v>
      </c>
      <c r="C32" s="113">
        <v>1.230971236305445E-2</v>
      </c>
      <c r="D32" s="115">
        <v>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2.8148208936851176</v>
      </c>
      <c r="D34" s="115">
        <v>686</v>
      </c>
      <c r="E34" s="114">
        <v>674</v>
      </c>
      <c r="F34" s="114">
        <v>649</v>
      </c>
      <c r="G34" s="114">
        <v>632</v>
      </c>
      <c r="H34" s="140">
        <v>620</v>
      </c>
      <c r="I34" s="115">
        <v>66</v>
      </c>
      <c r="J34" s="116">
        <v>10.64516129032258</v>
      </c>
    </row>
    <row r="35" spans="1:10" s="110" customFormat="1" ht="24.95" customHeight="1" x14ac:dyDescent="0.2">
      <c r="A35" s="292" t="s">
        <v>171</v>
      </c>
      <c r="B35" s="293" t="s">
        <v>172</v>
      </c>
      <c r="C35" s="113">
        <v>10.606868819498585</v>
      </c>
      <c r="D35" s="115">
        <v>2585</v>
      </c>
      <c r="E35" s="114">
        <v>2602</v>
      </c>
      <c r="F35" s="114">
        <v>2649</v>
      </c>
      <c r="G35" s="114">
        <v>2689</v>
      </c>
      <c r="H35" s="140">
        <v>2665</v>
      </c>
      <c r="I35" s="115">
        <v>-80</v>
      </c>
      <c r="J35" s="116">
        <v>-3.0018761726078798</v>
      </c>
    </row>
    <row r="36" spans="1:10" s="110" customFormat="1" ht="24.95" customHeight="1" x14ac:dyDescent="0.2">
      <c r="A36" s="294" t="s">
        <v>173</v>
      </c>
      <c r="B36" s="295" t="s">
        <v>174</v>
      </c>
      <c r="C36" s="125">
        <v>86.566000574453241</v>
      </c>
      <c r="D36" s="143">
        <v>21097</v>
      </c>
      <c r="E36" s="144">
        <v>22258</v>
      </c>
      <c r="F36" s="144">
        <v>22313</v>
      </c>
      <c r="G36" s="144">
        <v>22459</v>
      </c>
      <c r="H36" s="145">
        <v>21941</v>
      </c>
      <c r="I36" s="143">
        <v>-844</v>
      </c>
      <c r="J36" s="146">
        <v>-3.8466797320085684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24371</v>
      </c>
      <c r="F11" s="264">
        <v>25535</v>
      </c>
      <c r="G11" s="264">
        <v>25612</v>
      </c>
      <c r="H11" s="264">
        <v>25782</v>
      </c>
      <c r="I11" s="265">
        <v>25227</v>
      </c>
      <c r="J11" s="263">
        <v>-856</v>
      </c>
      <c r="K11" s="266">
        <v>-3.3931898362865183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44.347790406630828</v>
      </c>
      <c r="E13" s="115">
        <v>10808</v>
      </c>
      <c r="F13" s="114">
        <v>11451</v>
      </c>
      <c r="G13" s="114">
        <v>11590</v>
      </c>
      <c r="H13" s="114">
        <v>11669</v>
      </c>
      <c r="I13" s="140">
        <v>11454</v>
      </c>
      <c r="J13" s="115">
        <v>-646</v>
      </c>
      <c r="K13" s="116">
        <v>-5.6399511087829577</v>
      </c>
    </row>
    <row r="14" spans="1:15" ht="15.95" customHeight="1" x14ac:dyDescent="0.2">
      <c r="A14" s="306" t="s">
        <v>230</v>
      </c>
      <c r="B14" s="307"/>
      <c r="C14" s="308"/>
      <c r="D14" s="113">
        <v>44.909933937876986</v>
      </c>
      <c r="E14" s="115">
        <v>10945</v>
      </c>
      <c r="F14" s="114">
        <v>11440</v>
      </c>
      <c r="G14" s="114">
        <v>11441</v>
      </c>
      <c r="H14" s="114">
        <v>11506</v>
      </c>
      <c r="I14" s="140">
        <v>11236</v>
      </c>
      <c r="J14" s="115">
        <v>-291</v>
      </c>
      <c r="K14" s="116">
        <v>-2.5898896404414384</v>
      </c>
    </row>
    <row r="15" spans="1:15" ht="15.95" customHeight="1" x14ac:dyDescent="0.2">
      <c r="A15" s="306" t="s">
        <v>231</v>
      </c>
      <c r="B15" s="307"/>
      <c r="C15" s="308"/>
      <c r="D15" s="113">
        <v>5.3998604899265521</v>
      </c>
      <c r="E15" s="115">
        <v>1316</v>
      </c>
      <c r="F15" s="114">
        <v>1325</v>
      </c>
      <c r="G15" s="114">
        <v>1290</v>
      </c>
      <c r="H15" s="114">
        <v>1279</v>
      </c>
      <c r="I15" s="140">
        <v>1247</v>
      </c>
      <c r="J15" s="115">
        <v>69</v>
      </c>
      <c r="K15" s="116">
        <v>5.533279871692061</v>
      </c>
    </row>
    <row r="16" spans="1:15" ht="15.95" customHeight="1" x14ac:dyDescent="0.2">
      <c r="A16" s="306" t="s">
        <v>232</v>
      </c>
      <c r="B16" s="307"/>
      <c r="C16" s="308"/>
      <c r="D16" s="113">
        <v>2.2116449878954496</v>
      </c>
      <c r="E16" s="115">
        <v>539</v>
      </c>
      <c r="F16" s="114">
        <v>537</v>
      </c>
      <c r="G16" s="114">
        <v>532</v>
      </c>
      <c r="H16" s="114">
        <v>539</v>
      </c>
      <c r="I16" s="140">
        <v>528</v>
      </c>
      <c r="J16" s="115">
        <v>11</v>
      </c>
      <c r="K16" s="116">
        <v>2.0833333333333335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2.478355422428296</v>
      </c>
      <c r="E18" s="115">
        <v>604</v>
      </c>
      <c r="F18" s="114">
        <v>600</v>
      </c>
      <c r="G18" s="114">
        <v>590</v>
      </c>
      <c r="H18" s="114">
        <v>571</v>
      </c>
      <c r="I18" s="140">
        <v>558</v>
      </c>
      <c r="J18" s="115">
        <v>46</v>
      </c>
      <c r="K18" s="116">
        <v>8.2437275985663074</v>
      </c>
    </row>
    <row r="19" spans="1:11" ht="14.1" customHeight="1" x14ac:dyDescent="0.2">
      <c r="A19" s="306" t="s">
        <v>235</v>
      </c>
      <c r="B19" s="307" t="s">
        <v>236</v>
      </c>
      <c r="C19" s="308"/>
      <c r="D19" s="113">
        <v>1.8915924664560337</v>
      </c>
      <c r="E19" s="115">
        <v>461</v>
      </c>
      <c r="F19" s="114">
        <v>470</v>
      </c>
      <c r="G19" s="114">
        <v>457</v>
      </c>
      <c r="H19" s="114">
        <v>437</v>
      </c>
      <c r="I19" s="140">
        <v>428</v>
      </c>
      <c r="J19" s="115">
        <v>33</v>
      </c>
      <c r="K19" s="116">
        <v>7.7102803738317753</v>
      </c>
    </row>
    <row r="20" spans="1:11" ht="14.1" customHeight="1" x14ac:dyDescent="0.2">
      <c r="A20" s="306">
        <v>12</v>
      </c>
      <c r="B20" s="307" t="s">
        <v>237</v>
      </c>
      <c r="C20" s="308"/>
      <c r="D20" s="113">
        <v>1.2802100857576628</v>
      </c>
      <c r="E20" s="115">
        <v>312</v>
      </c>
      <c r="F20" s="114">
        <v>330</v>
      </c>
      <c r="G20" s="114">
        <v>343</v>
      </c>
      <c r="H20" s="114">
        <v>358</v>
      </c>
      <c r="I20" s="140">
        <v>337</v>
      </c>
      <c r="J20" s="115">
        <v>-25</v>
      </c>
      <c r="K20" s="116">
        <v>-7.4183976261127595</v>
      </c>
    </row>
    <row r="21" spans="1:11" ht="14.1" customHeight="1" x14ac:dyDescent="0.2">
      <c r="A21" s="306">
        <v>21</v>
      </c>
      <c r="B21" s="307" t="s">
        <v>238</v>
      </c>
      <c r="C21" s="308"/>
      <c r="D21" s="113">
        <v>1.230971236305445E-2</v>
      </c>
      <c r="E21" s="115">
        <v>3</v>
      </c>
      <c r="F21" s="114" t="s">
        <v>513</v>
      </c>
      <c r="G21" s="114">
        <v>3</v>
      </c>
      <c r="H21" s="114" t="s">
        <v>513</v>
      </c>
      <c r="I21" s="140">
        <v>5</v>
      </c>
      <c r="J21" s="115">
        <v>-2</v>
      </c>
      <c r="K21" s="116">
        <v>-40</v>
      </c>
    </row>
    <row r="22" spans="1:11" ht="14.1" customHeight="1" x14ac:dyDescent="0.2">
      <c r="A22" s="306">
        <v>22</v>
      </c>
      <c r="B22" s="307" t="s">
        <v>239</v>
      </c>
      <c r="C22" s="308"/>
      <c r="D22" s="113">
        <v>0.43083993270690574</v>
      </c>
      <c r="E22" s="115">
        <v>105</v>
      </c>
      <c r="F22" s="114">
        <v>107</v>
      </c>
      <c r="G22" s="114">
        <v>106</v>
      </c>
      <c r="H22" s="114">
        <v>112</v>
      </c>
      <c r="I22" s="140">
        <v>102</v>
      </c>
      <c r="J22" s="115">
        <v>3</v>
      </c>
      <c r="K22" s="116">
        <v>2.9411764705882355</v>
      </c>
    </row>
    <row r="23" spans="1:11" ht="14.1" customHeight="1" x14ac:dyDescent="0.2">
      <c r="A23" s="306">
        <v>23</v>
      </c>
      <c r="B23" s="307" t="s">
        <v>240</v>
      </c>
      <c r="C23" s="308"/>
      <c r="D23" s="113">
        <v>0.42263345779820277</v>
      </c>
      <c r="E23" s="115">
        <v>103</v>
      </c>
      <c r="F23" s="114">
        <v>144</v>
      </c>
      <c r="G23" s="114">
        <v>161</v>
      </c>
      <c r="H23" s="114">
        <v>165</v>
      </c>
      <c r="I23" s="140">
        <v>179</v>
      </c>
      <c r="J23" s="115">
        <v>-76</v>
      </c>
      <c r="K23" s="116">
        <v>-42.458100558659218</v>
      </c>
    </row>
    <row r="24" spans="1:11" ht="14.1" customHeight="1" x14ac:dyDescent="0.2">
      <c r="A24" s="306">
        <v>24</v>
      </c>
      <c r="B24" s="307" t="s">
        <v>241</v>
      </c>
      <c r="C24" s="308"/>
      <c r="D24" s="113">
        <v>0.55393705633745027</v>
      </c>
      <c r="E24" s="115">
        <v>135</v>
      </c>
      <c r="F24" s="114">
        <v>136</v>
      </c>
      <c r="G24" s="114">
        <v>146</v>
      </c>
      <c r="H24" s="114">
        <v>153</v>
      </c>
      <c r="I24" s="140">
        <v>158</v>
      </c>
      <c r="J24" s="115">
        <v>-23</v>
      </c>
      <c r="K24" s="116">
        <v>-14.556962025316455</v>
      </c>
    </row>
    <row r="25" spans="1:11" ht="14.1" customHeight="1" x14ac:dyDescent="0.2">
      <c r="A25" s="306">
        <v>25</v>
      </c>
      <c r="B25" s="307" t="s">
        <v>242</v>
      </c>
      <c r="C25" s="308"/>
      <c r="D25" s="113">
        <v>1.0709449755857372</v>
      </c>
      <c r="E25" s="115">
        <v>261</v>
      </c>
      <c r="F25" s="114">
        <v>267</v>
      </c>
      <c r="G25" s="114">
        <v>271</v>
      </c>
      <c r="H25" s="114">
        <v>272</v>
      </c>
      <c r="I25" s="140">
        <v>273</v>
      </c>
      <c r="J25" s="115">
        <v>-12</v>
      </c>
      <c r="K25" s="116">
        <v>-4.395604395604396</v>
      </c>
    </row>
    <row r="26" spans="1:11" ht="14.1" customHeight="1" x14ac:dyDescent="0.2">
      <c r="A26" s="306">
        <v>26</v>
      </c>
      <c r="B26" s="307" t="s">
        <v>243</v>
      </c>
      <c r="C26" s="308"/>
      <c r="D26" s="113">
        <v>0.68113741742234624</v>
      </c>
      <c r="E26" s="115">
        <v>166</v>
      </c>
      <c r="F26" s="114">
        <v>168</v>
      </c>
      <c r="G26" s="114">
        <v>172</v>
      </c>
      <c r="H26" s="114">
        <v>173</v>
      </c>
      <c r="I26" s="140">
        <v>160</v>
      </c>
      <c r="J26" s="115">
        <v>6</v>
      </c>
      <c r="K26" s="116">
        <v>3.75</v>
      </c>
    </row>
    <row r="27" spans="1:11" ht="14.1" customHeight="1" x14ac:dyDescent="0.2">
      <c r="A27" s="306">
        <v>27</v>
      </c>
      <c r="B27" s="307" t="s">
        <v>244</v>
      </c>
      <c r="C27" s="308"/>
      <c r="D27" s="113">
        <v>0.3692913708916335</v>
      </c>
      <c r="E27" s="115">
        <v>90</v>
      </c>
      <c r="F27" s="114">
        <v>91</v>
      </c>
      <c r="G27" s="114">
        <v>88</v>
      </c>
      <c r="H27" s="114">
        <v>75</v>
      </c>
      <c r="I27" s="140">
        <v>79</v>
      </c>
      <c r="J27" s="115">
        <v>11</v>
      </c>
      <c r="K27" s="116">
        <v>13.924050632911392</v>
      </c>
    </row>
    <row r="28" spans="1:11" ht="14.1" customHeight="1" x14ac:dyDescent="0.2">
      <c r="A28" s="306">
        <v>28</v>
      </c>
      <c r="B28" s="307" t="s">
        <v>245</v>
      </c>
      <c r="C28" s="308"/>
      <c r="D28" s="113">
        <v>0.23388453489803454</v>
      </c>
      <c r="E28" s="115">
        <v>57</v>
      </c>
      <c r="F28" s="114">
        <v>68</v>
      </c>
      <c r="G28" s="114">
        <v>75</v>
      </c>
      <c r="H28" s="114">
        <v>79</v>
      </c>
      <c r="I28" s="140">
        <v>75</v>
      </c>
      <c r="J28" s="115">
        <v>-18</v>
      </c>
      <c r="K28" s="116">
        <v>-24</v>
      </c>
    </row>
    <row r="29" spans="1:11" ht="14.1" customHeight="1" x14ac:dyDescent="0.2">
      <c r="A29" s="306">
        <v>29</v>
      </c>
      <c r="B29" s="307" t="s">
        <v>246</v>
      </c>
      <c r="C29" s="308"/>
      <c r="D29" s="113">
        <v>2.7409626195067909</v>
      </c>
      <c r="E29" s="115">
        <v>668</v>
      </c>
      <c r="F29" s="114">
        <v>735</v>
      </c>
      <c r="G29" s="114">
        <v>745</v>
      </c>
      <c r="H29" s="114">
        <v>775</v>
      </c>
      <c r="I29" s="140">
        <v>758</v>
      </c>
      <c r="J29" s="115">
        <v>-90</v>
      </c>
      <c r="K29" s="116">
        <v>-11.87335092348285</v>
      </c>
    </row>
    <row r="30" spans="1:11" ht="14.1" customHeight="1" x14ac:dyDescent="0.2">
      <c r="A30" s="306" t="s">
        <v>247</v>
      </c>
      <c r="B30" s="307" t="s">
        <v>248</v>
      </c>
      <c r="C30" s="308"/>
      <c r="D30" s="113">
        <v>0.29953633416765829</v>
      </c>
      <c r="E30" s="115">
        <v>73</v>
      </c>
      <c r="F30" s="114">
        <v>76</v>
      </c>
      <c r="G30" s="114">
        <v>77</v>
      </c>
      <c r="H30" s="114" t="s">
        <v>513</v>
      </c>
      <c r="I30" s="140" t="s">
        <v>513</v>
      </c>
      <c r="J30" s="115" t="s">
        <v>513</v>
      </c>
      <c r="K30" s="116" t="s">
        <v>513</v>
      </c>
    </row>
    <row r="31" spans="1:11" ht="14.1" customHeight="1" x14ac:dyDescent="0.2">
      <c r="A31" s="306" t="s">
        <v>249</v>
      </c>
      <c r="B31" s="307" t="s">
        <v>250</v>
      </c>
      <c r="C31" s="308"/>
      <c r="D31" s="113">
        <v>2.4414262853391326</v>
      </c>
      <c r="E31" s="115">
        <v>595</v>
      </c>
      <c r="F31" s="114">
        <v>659</v>
      </c>
      <c r="G31" s="114">
        <v>668</v>
      </c>
      <c r="H31" s="114">
        <v>687</v>
      </c>
      <c r="I31" s="140">
        <v>667</v>
      </c>
      <c r="J31" s="115">
        <v>-72</v>
      </c>
      <c r="K31" s="116">
        <v>-10.794602698650674</v>
      </c>
    </row>
    <row r="32" spans="1:11" ht="14.1" customHeight="1" x14ac:dyDescent="0.2">
      <c r="A32" s="306">
        <v>31</v>
      </c>
      <c r="B32" s="307" t="s">
        <v>251</v>
      </c>
      <c r="C32" s="308"/>
      <c r="D32" s="113">
        <v>0.1477165483566534</v>
      </c>
      <c r="E32" s="115">
        <v>36</v>
      </c>
      <c r="F32" s="114">
        <v>35</v>
      </c>
      <c r="G32" s="114">
        <v>33</v>
      </c>
      <c r="H32" s="114">
        <v>37</v>
      </c>
      <c r="I32" s="140">
        <v>38</v>
      </c>
      <c r="J32" s="115">
        <v>-2</v>
      </c>
      <c r="K32" s="116">
        <v>-5.2631578947368425</v>
      </c>
    </row>
    <row r="33" spans="1:11" ht="14.1" customHeight="1" x14ac:dyDescent="0.2">
      <c r="A33" s="306">
        <v>32</v>
      </c>
      <c r="B33" s="307" t="s">
        <v>252</v>
      </c>
      <c r="C33" s="308"/>
      <c r="D33" s="113">
        <v>1.4525460588404251</v>
      </c>
      <c r="E33" s="115">
        <v>354</v>
      </c>
      <c r="F33" s="114">
        <v>305</v>
      </c>
      <c r="G33" s="114">
        <v>312</v>
      </c>
      <c r="H33" s="114">
        <v>328</v>
      </c>
      <c r="I33" s="140">
        <v>298</v>
      </c>
      <c r="J33" s="115">
        <v>56</v>
      </c>
      <c r="K33" s="116">
        <v>18.791946308724832</v>
      </c>
    </row>
    <row r="34" spans="1:11" ht="14.1" customHeight="1" x14ac:dyDescent="0.2">
      <c r="A34" s="306">
        <v>33</v>
      </c>
      <c r="B34" s="307" t="s">
        <v>253</v>
      </c>
      <c r="C34" s="308"/>
      <c r="D34" s="113">
        <v>0.47597554470477205</v>
      </c>
      <c r="E34" s="115">
        <v>116</v>
      </c>
      <c r="F34" s="114">
        <v>122</v>
      </c>
      <c r="G34" s="114">
        <v>118</v>
      </c>
      <c r="H34" s="114">
        <v>121</v>
      </c>
      <c r="I34" s="140">
        <v>114</v>
      </c>
      <c r="J34" s="115">
        <v>2</v>
      </c>
      <c r="K34" s="116">
        <v>1.7543859649122806</v>
      </c>
    </row>
    <row r="35" spans="1:11" ht="14.1" customHeight="1" x14ac:dyDescent="0.2">
      <c r="A35" s="306">
        <v>34</v>
      </c>
      <c r="B35" s="307" t="s">
        <v>254</v>
      </c>
      <c r="C35" s="308"/>
      <c r="D35" s="113">
        <v>4.9279881826761311</v>
      </c>
      <c r="E35" s="115">
        <v>1201</v>
      </c>
      <c r="F35" s="114">
        <v>1257</v>
      </c>
      <c r="G35" s="114">
        <v>1233</v>
      </c>
      <c r="H35" s="114">
        <v>1196</v>
      </c>
      <c r="I35" s="140">
        <v>1160</v>
      </c>
      <c r="J35" s="115">
        <v>41</v>
      </c>
      <c r="K35" s="116">
        <v>3.5344827586206895</v>
      </c>
    </row>
    <row r="36" spans="1:11" ht="14.1" customHeight="1" x14ac:dyDescent="0.2">
      <c r="A36" s="306">
        <v>41</v>
      </c>
      <c r="B36" s="307" t="s">
        <v>255</v>
      </c>
      <c r="C36" s="308"/>
      <c r="D36" s="113">
        <v>0.18054244799146527</v>
      </c>
      <c r="E36" s="115">
        <v>44</v>
      </c>
      <c r="F36" s="114">
        <v>41</v>
      </c>
      <c r="G36" s="114">
        <v>47</v>
      </c>
      <c r="H36" s="114">
        <v>46</v>
      </c>
      <c r="I36" s="140">
        <v>44</v>
      </c>
      <c r="J36" s="115">
        <v>0</v>
      </c>
      <c r="K36" s="116">
        <v>0</v>
      </c>
    </row>
    <row r="37" spans="1:11" ht="14.1" customHeight="1" x14ac:dyDescent="0.2">
      <c r="A37" s="306">
        <v>42</v>
      </c>
      <c r="B37" s="307" t="s">
        <v>256</v>
      </c>
      <c r="C37" s="308"/>
      <c r="D37" s="113" t="s">
        <v>513</v>
      </c>
      <c r="E37" s="115" t="s">
        <v>513</v>
      </c>
      <c r="F37" s="114" t="s">
        <v>513</v>
      </c>
      <c r="G37" s="114" t="s">
        <v>513</v>
      </c>
      <c r="H37" s="114">
        <v>4</v>
      </c>
      <c r="I37" s="140" t="s">
        <v>513</v>
      </c>
      <c r="J37" s="115" t="s">
        <v>513</v>
      </c>
      <c r="K37" s="116" t="s">
        <v>513</v>
      </c>
    </row>
    <row r="38" spans="1:11" ht="14.1" customHeight="1" x14ac:dyDescent="0.2">
      <c r="A38" s="306">
        <v>43</v>
      </c>
      <c r="B38" s="307" t="s">
        <v>257</v>
      </c>
      <c r="C38" s="308"/>
      <c r="D38" s="113">
        <v>0.38980755816339091</v>
      </c>
      <c r="E38" s="115">
        <v>95</v>
      </c>
      <c r="F38" s="114">
        <v>93</v>
      </c>
      <c r="G38" s="114">
        <v>95</v>
      </c>
      <c r="H38" s="114">
        <v>100</v>
      </c>
      <c r="I38" s="140">
        <v>104</v>
      </c>
      <c r="J38" s="115">
        <v>-9</v>
      </c>
      <c r="K38" s="116">
        <v>-8.6538461538461533</v>
      </c>
    </row>
    <row r="39" spans="1:11" ht="14.1" customHeight="1" x14ac:dyDescent="0.2">
      <c r="A39" s="306">
        <v>51</v>
      </c>
      <c r="B39" s="307" t="s">
        <v>258</v>
      </c>
      <c r="C39" s="308"/>
      <c r="D39" s="113">
        <v>10.134996512248163</v>
      </c>
      <c r="E39" s="115">
        <v>2470</v>
      </c>
      <c r="F39" s="114">
        <v>2748</v>
      </c>
      <c r="G39" s="114">
        <v>2827</v>
      </c>
      <c r="H39" s="114">
        <v>2810</v>
      </c>
      <c r="I39" s="140">
        <v>2833</v>
      </c>
      <c r="J39" s="115">
        <v>-363</v>
      </c>
      <c r="K39" s="116">
        <v>-12.813272149664666</v>
      </c>
    </row>
    <row r="40" spans="1:11" ht="14.1" customHeight="1" x14ac:dyDescent="0.2">
      <c r="A40" s="306" t="s">
        <v>259</v>
      </c>
      <c r="B40" s="307" t="s">
        <v>260</v>
      </c>
      <c r="C40" s="308"/>
      <c r="D40" s="113">
        <v>9.8723893151696682</v>
      </c>
      <c r="E40" s="115">
        <v>2406</v>
      </c>
      <c r="F40" s="114">
        <v>2681</v>
      </c>
      <c r="G40" s="114">
        <v>2761</v>
      </c>
      <c r="H40" s="114">
        <v>2758</v>
      </c>
      <c r="I40" s="140">
        <v>2780</v>
      </c>
      <c r="J40" s="115">
        <v>-374</v>
      </c>
      <c r="K40" s="116">
        <v>-13.453237410071942</v>
      </c>
    </row>
    <row r="41" spans="1:11" ht="14.1" customHeight="1" x14ac:dyDescent="0.2">
      <c r="A41" s="306"/>
      <c r="B41" s="307" t="s">
        <v>261</v>
      </c>
      <c r="C41" s="308"/>
      <c r="D41" s="113">
        <v>5.198801854663329</v>
      </c>
      <c r="E41" s="115">
        <v>1267</v>
      </c>
      <c r="F41" s="114">
        <v>1224</v>
      </c>
      <c r="G41" s="114">
        <v>1246</v>
      </c>
      <c r="H41" s="114">
        <v>1202</v>
      </c>
      <c r="I41" s="140">
        <v>1196</v>
      </c>
      <c r="J41" s="115">
        <v>71</v>
      </c>
      <c r="K41" s="116">
        <v>5.936454849498328</v>
      </c>
    </row>
    <row r="42" spans="1:11" ht="14.1" customHeight="1" x14ac:dyDescent="0.2">
      <c r="A42" s="306">
        <v>52</v>
      </c>
      <c r="B42" s="307" t="s">
        <v>262</v>
      </c>
      <c r="C42" s="308"/>
      <c r="D42" s="113">
        <v>4.0375856550818598</v>
      </c>
      <c r="E42" s="115">
        <v>984</v>
      </c>
      <c r="F42" s="114">
        <v>1023</v>
      </c>
      <c r="G42" s="114">
        <v>1026</v>
      </c>
      <c r="H42" s="114">
        <v>974</v>
      </c>
      <c r="I42" s="140">
        <v>979</v>
      </c>
      <c r="J42" s="115">
        <v>5</v>
      </c>
      <c r="K42" s="116">
        <v>0.51072522982635338</v>
      </c>
    </row>
    <row r="43" spans="1:11" ht="14.1" customHeight="1" x14ac:dyDescent="0.2">
      <c r="A43" s="306" t="s">
        <v>263</v>
      </c>
      <c r="B43" s="307" t="s">
        <v>264</v>
      </c>
      <c r="C43" s="308"/>
      <c r="D43" s="113">
        <v>3.8078043576381764</v>
      </c>
      <c r="E43" s="115">
        <v>928</v>
      </c>
      <c r="F43" s="114">
        <v>957</v>
      </c>
      <c r="G43" s="114">
        <v>965</v>
      </c>
      <c r="H43" s="114">
        <v>916</v>
      </c>
      <c r="I43" s="140">
        <v>931</v>
      </c>
      <c r="J43" s="115">
        <v>-3</v>
      </c>
      <c r="K43" s="116">
        <v>-0.32223415682062301</v>
      </c>
    </row>
    <row r="44" spans="1:11" ht="14.1" customHeight="1" x14ac:dyDescent="0.2">
      <c r="A44" s="306">
        <v>53</v>
      </c>
      <c r="B44" s="307" t="s">
        <v>265</v>
      </c>
      <c r="C44" s="308"/>
      <c r="D44" s="113">
        <v>4.3658446514299785</v>
      </c>
      <c r="E44" s="115">
        <v>1064</v>
      </c>
      <c r="F44" s="114">
        <v>1053</v>
      </c>
      <c r="G44" s="114">
        <v>1015</v>
      </c>
      <c r="H44" s="114">
        <v>1052</v>
      </c>
      <c r="I44" s="140">
        <v>998</v>
      </c>
      <c r="J44" s="115">
        <v>66</v>
      </c>
      <c r="K44" s="116">
        <v>6.6132264529058116</v>
      </c>
    </row>
    <row r="45" spans="1:11" ht="14.1" customHeight="1" x14ac:dyDescent="0.2">
      <c r="A45" s="306" t="s">
        <v>266</v>
      </c>
      <c r="B45" s="307" t="s">
        <v>267</v>
      </c>
      <c r="C45" s="308"/>
      <c r="D45" s="113">
        <v>4.2386442903450821</v>
      </c>
      <c r="E45" s="115">
        <v>1033</v>
      </c>
      <c r="F45" s="114">
        <v>1023</v>
      </c>
      <c r="G45" s="114">
        <v>987</v>
      </c>
      <c r="H45" s="114">
        <v>1024</v>
      </c>
      <c r="I45" s="140">
        <v>969</v>
      </c>
      <c r="J45" s="115">
        <v>64</v>
      </c>
      <c r="K45" s="116">
        <v>6.6047471620227034</v>
      </c>
    </row>
    <row r="46" spans="1:11" ht="14.1" customHeight="1" x14ac:dyDescent="0.2">
      <c r="A46" s="306">
        <v>54</v>
      </c>
      <c r="B46" s="307" t="s">
        <v>268</v>
      </c>
      <c r="C46" s="308"/>
      <c r="D46" s="113">
        <v>13.885355545525419</v>
      </c>
      <c r="E46" s="115">
        <v>3384</v>
      </c>
      <c r="F46" s="114">
        <v>3461</v>
      </c>
      <c r="G46" s="114">
        <v>3463</v>
      </c>
      <c r="H46" s="114">
        <v>3423</v>
      </c>
      <c r="I46" s="140">
        <v>3381</v>
      </c>
      <c r="J46" s="115">
        <v>3</v>
      </c>
      <c r="K46" s="116">
        <v>8.8731144631765749E-2</v>
      </c>
    </row>
    <row r="47" spans="1:11" ht="14.1" customHeight="1" x14ac:dyDescent="0.2">
      <c r="A47" s="306">
        <v>61</v>
      </c>
      <c r="B47" s="307" t="s">
        <v>269</v>
      </c>
      <c r="C47" s="308"/>
      <c r="D47" s="113">
        <v>1.0504287883139798</v>
      </c>
      <c r="E47" s="115">
        <v>256</v>
      </c>
      <c r="F47" s="114">
        <v>242</v>
      </c>
      <c r="G47" s="114">
        <v>246</v>
      </c>
      <c r="H47" s="114">
        <v>240</v>
      </c>
      <c r="I47" s="140">
        <v>239</v>
      </c>
      <c r="J47" s="115">
        <v>17</v>
      </c>
      <c r="K47" s="116">
        <v>7.1129707112970708</v>
      </c>
    </row>
    <row r="48" spans="1:11" ht="14.1" customHeight="1" x14ac:dyDescent="0.2">
      <c r="A48" s="306">
        <v>62</v>
      </c>
      <c r="B48" s="307" t="s">
        <v>270</v>
      </c>
      <c r="C48" s="308"/>
      <c r="D48" s="113">
        <v>10.832546879487916</v>
      </c>
      <c r="E48" s="115">
        <v>2640</v>
      </c>
      <c r="F48" s="114">
        <v>2790</v>
      </c>
      <c r="G48" s="114">
        <v>2790</v>
      </c>
      <c r="H48" s="114">
        <v>2945</v>
      </c>
      <c r="I48" s="140">
        <v>2815</v>
      </c>
      <c r="J48" s="115">
        <v>-175</v>
      </c>
      <c r="K48" s="116">
        <v>-6.2166962699822381</v>
      </c>
    </row>
    <row r="49" spans="1:11" ht="14.1" customHeight="1" x14ac:dyDescent="0.2">
      <c r="A49" s="306">
        <v>63</v>
      </c>
      <c r="B49" s="307" t="s">
        <v>271</v>
      </c>
      <c r="C49" s="308"/>
      <c r="D49" s="113">
        <v>7.7797382134504121</v>
      </c>
      <c r="E49" s="115">
        <v>1896</v>
      </c>
      <c r="F49" s="114">
        <v>2243</v>
      </c>
      <c r="G49" s="114">
        <v>2332</v>
      </c>
      <c r="H49" s="114">
        <v>2246</v>
      </c>
      <c r="I49" s="140">
        <v>2132</v>
      </c>
      <c r="J49" s="115">
        <v>-236</v>
      </c>
      <c r="K49" s="116">
        <v>-11.069418386491558</v>
      </c>
    </row>
    <row r="50" spans="1:11" ht="14.1" customHeight="1" x14ac:dyDescent="0.2">
      <c r="A50" s="306" t="s">
        <v>272</v>
      </c>
      <c r="B50" s="307" t="s">
        <v>273</v>
      </c>
      <c r="C50" s="308"/>
      <c r="D50" s="113">
        <v>0.55804029379180176</v>
      </c>
      <c r="E50" s="115">
        <v>136</v>
      </c>
      <c r="F50" s="114">
        <v>146</v>
      </c>
      <c r="G50" s="114">
        <v>150</v>
      </c>
      <c r="H50" s="114">
        <v>148</v>
      </c>
      <c r="I50" s="140">
        <v>153</v>
      </c>
      <c r="J50" s="115">
        <v>-17</v>
      </c>
      <c r="K50" s="116">
        <v>-11.111111111111111</v>
      </c>
    </row>
    <row r="51" spans="1:11" ht="14.1" customHeight="1" x14ac:dyDescent="0.2">
      <c r="A51" s="306" t="s">
        <v>274</v>
      </c>
      <c r="B51" s="307" t="s">
        <v>275</v>
      </c>
      <c r="C51" s="308"/>
      <c r="D51" s="113">
        <v>6.6390382011406999</v>
      </c>
      <c r="E51" s="115">
        <v>1618</v>
      </c>
      <c r="F51" s="114">
        <v>1956</v>
      </c>
      <c r="G51" s="114">
        <v>2021</v>
      </c>
      <c r="H51" s="114">
        <v>1928</v>
      </c>
      <c r="I51" s="140">
        <v>1831</v>
      </c>
      <c r="J51" s="115">
        <v>-213</v>
      </c>
      <c r="K51" s="116">
        <v>-11.632987438558166</v>
      </c>
    </row>
    <row r="52" spans="1:11" ht="14.1" customHeight="1" x14ac:dyDescent="0.2">
      <c r="A52" s="306">
        <v>71</v>
      </c>
      <c r="B52" s="307" t="s">
        <v>276</v>
      </c>
      <c r="C52" s="308"/>
      <c r="D52" s="113">
        <v>13.265766689918346</v>
      </c>
      <c r="E52" s="115">
        <v>3233</v>
      </c>
      <c r="F52" s="114">
        <v>3289</v>
      </c>
      <c r="G52" s="114">
        <v>3254</v>
      </c>
      <c r="H52" s="114">
        <v>3275</v>
      </c>
      <c r="I52" s="140">
        <v>3296</v>
      </c>
      <c r="J52" s="115">
        <v>-63</v>
      </c>
      <c r="K52" s="116">
        <v>-1.9114077669902914</v>
      </c>
    </row>
    <row r="53" spans="1:11" ht="14.1" customHeight="1" x14ac:dyDescent="0.2">
      <c r="A53" s="306" t="s">
        <v>277</v>
      </c>
      <c r="B53" s="307" t="s">
        <v>278</v>
      </c>
      <c r="C53" s="308"/>
      <c r="D53" s="113">
        <v>1.0873579254031431</v>
      </c>
      <c r="E53" s="115">
        <v>265</v>
      </c>
      <c r="F53" s="114">
        <v>274</v>
      </c>
      <c r="G53" s="114">
        <v>270</v>
      </c>
      <c r="H53" s="114">
        <v>258</v>
      </c>
      <c r="I53" s="140">
        <v>263</v>
      </c>
      <c r="J53" s="115">
        <v>2</v>
      </c>
      <c r="K53" s="116">
        <v>0.76045627376425851</v>
      </c>
    </row>
    <row r="54" spans="1:11" ht="14.1" customHeight="1" x14ac:dyDescent="0.2">
      <c r="A54" s="306" t="s">
        <v>279</v>
      </c>
      <c r="B54" s="307" t="s">
        <v>280</v>
      </c>
      <c r="C54" s="308"/>
      <c r="D54" s="113">
        <v>11.493168109638505</v>
      </c>
      <c r="E54" s="115">
        <v>2801</v>
      </c>
      <c r="F54" s="114">
        <v>2841</v>
      </c>
      <c r="G54" s="114">
        <v>2813</v>
      </c>
      <c r="H54" s="114">
        <v>2850</v>
      </c>
      <c r="I54" s="140">
        <v>2871</v>
      </c>
      <c r="J54" s="115">
        <v>-70</v>
      </c>
      <c r="K54" s="116">
        <v>-2.4381748519679554</v>
      </c>
    </row>
    <row r="55" spans="1:11" ht="14.1" customHeight="1" x14ac:dyDescent="0.2">
      <c r="A55" s="306">
        <v>72</v>
      </c>
      <c r="B55" s="307" t="s">
        <v>281</v>
      </c>
      <c r="C55" s="308"/>
      <c r="D55" s="113">
        <v>1.4443395839317221</v>
      </c>
      <c r="E55" s="115">
        <v>352</v>
      </c>
      <c r="F55" s="114">
        <v>357</v>
      </c>
      <c r="G55" s="114">
        <v>352</v>
      </c>
      <c r="H55" s="114">
        <v>365</v>
      </c>
      <c r="I55" s="140">
        <v>358</v>
      </c>
      <c r="J55" s="115">
        <v>-6</v>
      </c>
      <c r="K55" s="116">
        <v>-1.6759776536312849</v>
      </c>
    </row>
    <row r="56" spans="1:11" ht="14.1" customHeight="1" x14ac:dyDescent="0.2">
      <c r="A56" s="306" t="s">
        <v>282</v>
      </c>
      <c r="B56" s="307" t="s">
        <v>283</v>
      </c>
      <c r="C56" s="308"/>
      <c r="D56" s="113">
        <v>0.21336834762627713</v>
      </c>
      <c r="E56" s="115">
        <v>52</v>
      </c>
      <c r="F56" s="114">
        <v>53</v>
      </c>
      <c r="G56" s="114">
        <v>55</v>
      </c>
      <c r="H56" s="114">
        <v>58</v>
      </c>
      <c r="I56" s="140">
        <v>57</v>
      </c>
      <c r="J56" s="115">
        <v>-5</v>
      </c>
      <c r="K56" s="116">
        <v>-8.7719298245614041</v>
      </c>
    </row>
    <row r="57" spans="1:11" ht="14.1" customHeight="1" x14ac:dyDescent="0.2">
      <c r="A57" s="306" t="s">
        <v>284</v>
      </c>
      <c r="B57" s="307" t="s">
        <v>285</v>
      </c>
      <c r="C57" s="308"/>
      <c r="D57" s="113">
        <v>0.94784785195519261</v>
      </c>
      <c r="E57" s="115">
        <v>231</v>
      </c>
      <c r="F57" s="114">
        <v>240</v>
      </c>
      <c r="G57" s="114">
        <v>234</v>
      </c>
      <c r="H57" s="114">
        <v>244</v>
      </c>
      <c r="I57" s="140">
        <v>239</v>
      </c>
      <c r="J57" s="115">
        <v>-8</v>
      </c>
      <c r="K57" s="116">
        <v>-3.3472803347280333</v>
      </c>
    </row>
    <row r="58" spans="1:11" ht="14.1" customHeight="1" x14ac:dyDescent="0.2">
      <c r="A58" s="306">
        <v>73</v>
      </c>
      <c r="B58" s="307" t="s">
        <v>286</v>
      </c>
      <c r="C58" s="308"/>
      <c r="D58" s="113">
        <v>0.67293094251364327</v>
      </c>
      <c r="E58" s="115">
        <v>164</v>
      </c>
      <c r="F58" s="114">
        <v>160</v>
      </c>
      <c r="G58" s="114">
        <v>171</v>
      </c>
      <c r="H58" s="114">
        <v>172</v>
      </c>
      <c r="I58" s="140">
        <v>167</v>
      </c>
      <c r="J58" s="115">
        <v>-3</v>
      </c>
      <c r="K58" s="116">
        <v>-1.7964071856287425</v>
      </c>
    </row>
    <row r="59" spans="1:11" ht="14.1" customHeight="1" x14ac:dyDescent="0.2">
      <c r="A59" s="306" t="s">
        <v>287</v>
      </c>
      <c r="B59" s="307" t="s">
        <v>288</v>
      </c>
      <c r="C59" s="308"/>
      <c r="D59" s="113">
        <v>0.49649173197652946</v>
      </c>
      <c r="E59" s="115">
        <v>121</v>
      </c>
      <c r="F59" s="114">
        <v>119</v>
      </c>
      <c r="G59" s="114">
        <v>125</v>
      </c>
      <c r="H59" s="114">
        <v>125</v>
      </c>
      <c r="I59" s="140">
        <v>123</v>
      </c>
      <c r="J59" s="115">
        <v>-2</v>
      </c>
      <c r="K59" s="116">
        <v>-1.6260162601626016</v>
      </c>
    </row>
    <row r="60" spans="1:11" ht="14.1" customHeight="1" x14ac:dyDescent="0.2">
      <c r="A60" s="306">
        <v>81</v>
      </c>
      <c r="B60" s="307" t="s">
        <v>289</v>
      </c>
      <c r="C60" s="308"/>
      <c r="D60" s="113">
        <v>5.2931763161134135</v>
      </c>
      <c r="E60" s="115">
        <v>1290</v>
      </c>
      <c r="F60" s="114">
        <v>1293</v>
      </c>
      <c r="G60" s="114">
        <v>1298</v>
      </c>
      <c r="H60" s="114">
        <v>1334</v>
      </c>
      <c r="I60" s="140">
        <v>1305</v>
      </c>
      <c r="J60" s="115">
        <v>-15</v>
      </c>
      <c r="K60" s="116">
        <v>-1.1494252873563218</v>
      </c>
    </row>
    <row r="61" spans="1:11" ht="14.1" customHeight="1" x14ac:dyDescent="0.2">
      <c r="A61" s="306" t="s">
        <v>290</v>
      </c>
      <c r="B61" s="307" t="s">
        <v>291</v>
      </c>
      <c r="C61" s="308"/>
      <c r="D61" s="113">
        <v>2.6465881580567068</v>
      </c>
      <c r="E61" s="115">
        <v>645</v>
      </c>
      <c r="F61" s="114">
        <v>644</v>
      </c>
      <c r="G61" s="114">
        <v>652</v>
      </c>
      <c r="H61" s="114">
        <v>650</v>
      </c>
      <c r="I61" s="140">
        <v>631</v>
      </c>
      <c r="J61" s="115">
        <v>14</v>
      </c>
      <c r="K61" s="116">
        <v>2.2187004754358162</v>
      </c>
    </row>
    <row r="62" spans="1:11" ht="14.1" customHeight="1" x14ac:dyDescent="0.2">
      <c r="A62" s="306" t="s">
        <v>292</v>
      </c>
      <c r="B62" s="307" t="s">
        <v>293</v>
      </c>
      <c r="C62" s="308"/>
      <c r="D62" s="113">
        <v>1.6946370686471626</v>
      </c>
      <c r="E62" s="115">
        <v>413</v>
      </c>
      <c r="F62" s="114">
        <v>415</v>
      </c>
      <c r="G62" s="114">
        <v>419</v>
      </c>
      <c r="H62" s="114">
        <v>445</v>
      </c>
      <c r="I62" s="140">
        <v>423</v>
      </c>
      <c r="J62" s="115">
        <v>-10</v>
      </c>
      <c r="K62" s="116">
        <v>-2.3640661938534278</v>
      </c>
    </row>
    <row r="63" spans="1:11" ht="14.1" customHeight="1" x14ac:dyDescent="0.2">
      <c r="A63" s="306"/>
      <c r="B63" s="307" t="s">
        <v>294</v>
      </c>
      <c r="C63" s="308"/>
      <c r="D63" s="113">
        <v>1.3745845472077469</v>
      </c>
      <c r="E63" s="115">
        <v>335</v>
      </c>
      <c r="F63" s="114">
        <v>337</v>
      </c>
      <c r="G63" s="114">
        <v>341</v>
      </c>
      <c r="H63" s="114">
        <v>369</v>
      </c>
      <c r="I63" s="140">
        <v>349</v>
      </c>
      <c r="J63" s="115">
        <v>-14</v>
      </c>
      <c r="K63" s="116">
        <v>-4.0114613180515759</v>
      </c>
    </row>
    <row r="64" spans="1:11" ht="14.1" customHeight="1" x14ac:dyDescent="0.2">
      <c r="A64" s="306" t="s">
        <v>295</v>
      </c>
      <c r="B64" s="307" t="s">
        <v>296</v>
      </c>
      <c r="C64" s="308"/>
      <c r="D64" s="113">
        <v>9.0271223995732633E-2</v>
      </c>
      <c r="E64" s="115">
        <v>22</v>
      </c>
      <c r="F64" s="114">
        <v>23</v>
      </c>
      <c r="G64" s="114">
        <v>27</v>
      </c>
      <c r="H64" s="114">
        <v>30</v>
      </c>
      <c r="I64" s="140">
        <v>34</v>
      </c>
      <c r="J64" s="115">
        <v>-12</v>
      </c>
      <c r="K64" s="116">
        <v>-35.294117647058826</v>
      </c>
    </row>
    <row r="65" spans="1:11" ht="14.1" customHeight="1" x14ac:dyDescent="0.2">
      <c r="A65" s="306" t="s">
        <v>297</v>
      </c>
      <c r="B65" s="307" t="s">
        <v>298</v>
      </c>
      <c r="C65" s="308"/>
      <c r="D65" s="113">
        <v>0.55393705633745027</v>
      </c>
      <c r="E65" s="115">
        <v>135</v>
      </c>
      <c r="F65" s="114">
        <v>140</v>
      </c>
      <c r="G65" s="114">
        <v>126</v>
      </c>
      <c r="H65" s="114">
        <v>131</v>
      </c>
      <c r="I65" s="140">
        <v>136</v>
      </c>
      <c r="J65" s="115">
        <v>-1</v>
      </c>
      <c r="K65" s="116">
        <v>-0.73529411764705888</v>
      </c>
    </row>
    <row r="66" spans="1:11" ht="14.1" customHeight="1" x14ac:dyDescent="0.2">
      <c r="A66" s="306">
        <v>82</v>
      </c>
      <c r="B66" s="307" t="s">
        <v>299</v>
      </c>
      <c r="C66" s="308"/>
      <c r="D66" s="113">
        <v>2.0475154897213903</v>
      </c>
      <c r="E66" s="115">
        <v>499</v>
      </c>
      <c r="F66" s="114">
        <v>524</v>
      </c>
      <c r="G66" s="114">
        <v>511</v>
      </c>
      <c r="H66" s="114">
        <v>559</v>
      </c>
      <c r="I66" s="140">
        <v>549</v>
      </c>
      <c r="J66" s="115">
        <v>-50</v>
      </c>
      <c r="K66" s="116">
        <v>-9.1074681238615671</v>
      </c>
    </row>
    <row r="67" spans="1:11" ht="14.1" customHeight="1" x14ac:dyDescent="0.2">
      <c r="A67" s="306" t="s">
        <v>300</v>
      </c>
      <c r="B67" s="307" t="s">
        <v>301</v>
      </c>
      <c r="C67" s="308"/>
      <c r="D67" s="113">
        <v>1.1612161995814698</v>
      </c>
      <c r="E67" s="115">
        <v>283</v>
      </c>
      <c r="F67" s="114">
        <v>292</v>
      </c>
      <c r="G67" s="114">
        <v>281</v>
      </c>
      <c r="H67" s="114">
        <v>321</v>
      </c>
      <c r="I67" s="140">
        <v>312</v>
      </c>
      <c r="J67" s="115">
        <v>-29</v>
      </c>
      <c r="K67" s="116">
        <v>-9.2948717948717956</v>
      </c>
    </row>
    <row r="68" spans="1:11" ht="14.1" customHeight="1" x14ac:dyDescent="0.2">
      <c r="A68" s="306" t="s">
        <v>302</v>
      </c>
      <c r="B68" s="307" t="s">
        <v>303</v>
      </c>
      <c r="C68" s="308"/>
      <c r="D68" s="113">
        <v>0.42673669525255425</v>
      </c>
      <c r="E68" s="115">
        <v>104</v>
      </c>
      <c r="F68" s="114">
        <v>115</v>
      </c>
      <c r="G68" s="114">
        <v>113</v>
      </c>
      <c r="H68" s="114">
        <v>117</v>
      </c>
      <c r="I68" s="140">
        <v>111</v>
      </c>
      <c r="J68" s="115">
        <v>-7</v>
      </c>
      <c r="K68" s="116">
        <v>-6.3063063063063067</v>
      </c>
    </row>
    <row r="69" spans="1:11" ht="14.1" customHeight="1" x14ac:dyDescent="0.2">
      <c r="A69" s="306">
        <v>83</v>
      </c>
      <c r="B69" s="307" t="s">
        <v>304</v>
      </c>
      <c r="C69" s="308"/>
      <c r="D69" s="113">
        <v>2.2608838373476674</v>
      </c>
      <c r="E69" s="115">
        <v>551</v>
      </c>
      <c r="F69" s="114">
        <v>572</v>
      </c>
      <c r="G69" s="114">
        <v>562</v>
      </c>
      <c r="H69" s="114">
        <v>540</v>
      </c>
      <c r="I69" s="140">
        <v>516</v>
      </c>
      <c r="J69" s="115">
        <v>35</v>
      </c>
      <c r="K69" s="116">
        <v>6.7829457364341081</v>
      </c>
    </row>
    <row r="70" spans="1:11" ht="14.1" customHeight="1" x14ac:dyDescent="0.2">
      <c r="A70" s="306" t="s">
        <v>305</v>
      </c>
      <c r="B70" s="307" t="s">
        <v>306</v>
      </c>
      <c r="C70" s="308"/>
      <c r="D70" s="113">
        <v>1.71515325591892</v>
      </c>
      <c r="E70" s="115">
        <v>418</v>
      </c>
      <c r="F70" s="114">
        <v>432</v>
      </c>
      <c r="G70" s="114">
        <v>418</v>
      </c>
      <c r="H70" s="114">
        <v>406</v>
      </c>
      <c r="I70" s="140">
        <v>382</v>
      </c>
      <c r="J70" s="115">
        <v>36</v>
      </c>
      <c r="K70" s="116">
        <v>9.4240837696335085</v>
      </c>
    </row>
    <row r="71" spans="1:11" ht="14.1" customHeight="1" x14ac:dyDescent="0.2">
      <c r="A71" s="306"/>
      <c r="B71" s="307" t="s">
        <v>307</v>
      </c>
      <c r="C71" s="308"/>
      <c r="D71" s="113">
        <v>1.0176028886791679</v>
      </c>
      <c r="E71" s="115">
        <v>248</v>
      </c>
      <c r="F71" s="114">
        <v>258</v>
      </c>
      <c r="G71" s="114">
        <v>257</v>
      </c>
      <c r="H71" s="114">
        <v>249</v>
      </c>
      <c r="I71" s="140">
        <v>235</v>
      </c>
      <c r="J71" s="115">
        <v>13</v>
      </c>
      <c r="K71" s="116">
        <v>5.5319148936170217</v>
      </c>
    </row>
    <row r="72" spans="1:11" ht="14.1" customHeight="1" x14ac:dyDescent="0.2">
      <c r="A72" s="306">
        <v>84</v>
      </c>
      <c r="B72" s="307" t="s">
        <v>308</v>
      </c>
      <c r="C72" s="308"/>
      <c r="D72" s="113">
        <v>1.2268679988510935</v>
      </c>
      <c r="E72" s="115">
        <v>299</v>
      </c>
      <c r="F72" s="114">
        <v>304</v>
      </c>
      <c r="G72" s="114">
        <v>282</v>
      </c>
      <c r="H72" s="114">
        <v>286</v>
      </c>
      <c r="I72" s="140">
        <v>264</v>
      </c>
      <c r="J72" s="115">
        <v>35</v>
      </c>
      <c r="K72" s="116">
        <v>13.257575757575758</v>
      </c>
    </row>
    <row r="73" spans="1:11" ht="14.1" customHeight="1" x14ac:dyDescent="0.2">
      <c r="A73" s="306" t="s">
        <v>309</v>
      </c>
      <c r="B73" s="307" t="s">
        <v>310</v>
      </c>
      <c r="C73" s="308"/>
      <c r="D73" s="113">
        <v>4.1032374543514834E-2</v>
      </c>
      <c r="E73" s="115">
        <v>10</v>
      </c>
      <c r="F73" s="114">
        <v>9</v>
      </c>
      <c r="G73" s="114">
        <v>9</v>
      </c>
      <c r="H73" s="114">
        <v>12</v>
      </c>
      <c r="I73" s="140">
        <v>12</v>
      </c>
      <c r="J73" s="115">
        <v>-2</v>
      </c>
      <c r="K73" s="116">
        <v>-16.666666666666668</v>
      </c>
    </row>
    <row r="74" spans="1:11" ht="14.1" customHeight="1" x14ac:dyDescent="0.2">
      <c r="A74" s="306" t="s">
        <v>311</v>
      </c>
      <c r="B74" s="307" t="s">
        <v>312</v>
      </c>
      <c r="C74" s="308"/>
      <c r="D74" s="113" t="s">
        <v>513</v>
      </c>
      <c r="E74" s="115" t="s">
        <v>513</v>
      </c>
      <c r="F74" s="114" t="s">
        <v>513</v>
      </c>
      <c r="G74" s="114" t="s">
        <v>513</v>
      </c>
      <c r="H74" s="114">
        <v>4</v>
      </c>
      <c r="I74" s="140">
        <v>4</v>
      </c>
      <c r="J74" s="115" t="s">
        <v>513</v>
      </c>
      <c r="K74" s="116" t="s">
        <v>513</v>
      </c>
    </row>
    <row r="75" spans="1:11" ht="14.1" customHeight="1" x14ac:dyDescent="0.2">
      <c r="A75" s="306" t="s">
        <v>313</v>
      </c>
      <c r="B75" s="307" t="s">
        <v>314</v>
      </c>
      <c r="C75" s="308"/>
      <c r="D75" s="113">
        <v>1.230971236305445E-2</v>
      </c>
      <c r="E75" s="115">
        <v>3</v>
      </c>
      <c r="F75" s="114" t="s">
        <v>513</v>
      </c>
      <c r="G75" s="114" t="s">
        <v>513</v>
      </c>
      <c r="H75" s="114" t="s">
        <v>513</v>
      </c>
      <c r="I75" s="140" t="s">
        <v>513</v>
      </c>
      <c r="J75" s="115" t="s">
        <v>513</v>
      </c>
      <c r="K75" s="116" t="s">
        <v>513</v>
      </c>
    </row>
    <row r="76" spans="1:11" ht="14.1" customHeight="1" x14ac:dyDescent="0.2">
      <c r="A76" s="306">
        <v>91</v>
      </c>
      <c r="B76" s="307" t="s">
        <v>315</v>
      </c>
      <c r="C76" s="308"/>
      <c r="D76" s="113">
        <v>4.5135611997866316E-2</v>
      </c>
      <c r="E76" s="115">
        <v>11</v>
      </c>
      <c r="F76" s="114">
        <v>13</v>
      </c>
      <c r="G76" s="114">
        <v>12</v>
      </c>
      <c r="H76" s="114">
        <v>15</v>
      </c>
      <c r="I76" s="140">
        <v>13</v>
      </c>
      <c r="J76" s="115">
        <v>-2</v>
      </c>
      <c r="K76" s="116">
        <v>-15.384615384615385</v>
      </c>
    </row>
    <row r="77" spans="1:11" ht="14.1" customHeight="1" x14ac:dyDescent="0.2">
      <c r="A77" s="306">
        <v>92</v>
      </c>
      <c r="B77" s="307" t="s">
        <v>316</v>
      </c>
      <c r="C77" s="308"/>
      <c r="D77" s="113">
        <v>0.41442698288949981</v>
      </c>
      <c r="E77" s="115">
        <v>101</v>
      </c>
      <c r="F77" s="114">
        <v>106</v>
      </c>
      <c r="G77" s="114">
        <v>103</v>
      </c>
      <c r="H77" s="114">
        <v>110</v>
      </c>
      <c r="I77" s="140">
        <v>105</v>
      </c>
      <c r="J77" s="115">
        <v>-4</v>
      </c>
      <c r="K77" s="116">
        <v>-3.8095238095238093</v>
      </c>
    </row>
    <row r="78" spans="1:11" ht="14.1" customHeight="1" x14ac:dyDescent="0.2">
      <c r="A78" s="306">
        <v>93</v>
      </c>
      <c r="B78" s="307" t="s">
        <v>317</v>
      </c>
      <c r="C78" s="308"/>
      <c r="D78" s="113">
        <v>2.8722662180460382E-2</v>
      </c>
      <c r="E78" s="115">
        <v>7</v>
      </c>
      <c r="F78" s="114">
        <v>7</v>
      </c>
      <c r="G78" s="114">
        <v>7</v>
      </c>
      <c r="H78" s="114">
        <v>8</v>
      </c>
      <c r="I78" s="140">
        <v>7</v>
      </c>
      <c r="J78" s="115">
        <v>0</v>
      </c>
      <c r="K78" s="116">
        <v>0</v>
      </c>
    </row>
    <row r="79" spans="1:11" ht="14.1" customHeight="1" x14ac:dyDescent="0.2">
      <c r="A79" s="306">
        <v>94</v>
      </c>
      <c r="B79" s="307" t="s">
        <v>318</v>
      </c>
      <c r="C79" s="308"/>
      <c r="D79" s="113">
        <v>0.22157482253498009</v>
      </c>
      <c r="E79" s="115">
        <v>54</v>
      </c>
      <c r="F79" s="114">
        <v>64</v>
      </c>
      <c r="G79" s="114">
        <v>61</v>
      </c>
      <c r="H79" s="114">
        <v>70</v>
      </c>
      <c r="I79" s="140">
        <v>61</v>
      </c>
      <c r="J79" s="115">
        <v>-7</v>
      </c>
      <c r="K79" s="116">
        <v>-11.475409836065573</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3.1307701776701817</v>
      </c>
      <c r="E81" s="143">
        <v>763</v>
      </c>
      <c r="F81" s="144">
        <v>782</v>
      </c>
      <c r="G81" s="144">
        <v>759</v>
      </c>
      <c r="H81" s="144">
        <v>789</v>
      </c>
      <c r="I81" s="145">
        <v>762</v>
      </c>
      <c r="J81" s="143">
        <v>1</v>
      </c>
      <c r="K81" s="146">
        <v>0.13123359580052493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7808</v>
      </c>
      <c r="G12" s="536">
        <v>6094</v>
      </c>
      <c r="H12" s="536">
        <v>9599</v>
      </c>
      <c r="I12" s="536">
        <v>6983</v>
      </c>
      <c r="J12" s="537">
        <v>8721</v>
      </c>
      <c r="K12" s="538">
        <v>-913</v>
      </c>
      <c r="L12" s="349">
        <v>-10.468982914803348</v>
      </c>
    </row>
    <row r="13" spans="1:17" s="110" customFormat="1" ht="15" customHeight="1" x14ac:dyDescent="0.2">
      <c r="A13" s="350" t="s">
        <v>344</v>
      </c>
      <c r="B13" s="351" t="s">
        <v>345</v>
      </c>
      <c r="C13" s="347"/>
      <c r="D13" s="347"/>
      <c r="E13" s="348"/>
      <c r="F13" s="536">
        <v>4614</v>
      </c>
      <c r="G13" s="536">
        <v>3446</v>
      </c>
      <c r="H13" s="536">
        <v>5615</v>
      </c>
      <c r="I13" s="536">
        <v>4261</v>
      </c>
      <c r="J13" s="537">
        <v>5123</v>
      </c>
      <c r="K13" s="538">
        <v>-509</v>
      </c>
      <c r="L13" s="349">
        <v>-9.9355846183876633</v>
      </c>
    </row>
    <row r="14" spans="1:17" s="110" customFormat="1" ht="22.5" customHeight="1" x14ac:dyDescent="0.2">
      <c r="A14" s="350"/>
      <c r="B14" s="351" t="s">
        <v>346</v>
      </c>
      <c r="C14" s="347"/>
      <c r="D14" s="347"/>
      <c r="E14" s="348"/>
      <c r="F14" s="536">
        <v>3194</v>
      </c>
      <c r="G14" s="536">
        <v>2648</v>
      </c>
      <c r="H14" s="536">
        <v>3984</v>
      </c>
      <c r="I14" s="536">
        <v>2722</v>
      </c>
      <c r="J14" s="537">
        <v>3598</v>
      </c>
      <c r="K14" s="538">
        <v>-404</v>
      </c>
      <c r="L14" s="349">
        <v>-11.228460255697609</v>
      </c>
    </row>
    <row r="15" spans="1:17" s="110" customFormat="1" ht="15" customHeight="1" x14ac:dyDescent="0.2">
      <c r="A15" s="350" t="s">
        <v>347</v>
      </c>
      <c r="B15" s="351" t="s">
        <v>108</v>
      </c>
      <c r="C15" s="347"/>
      <c r="D15" s="347"/>
      <c r="E15" s="348"/>
      <c r="F15" s="536">
        <v>1731</v>
      </c>
      <c r="G15" s="536">
        <v>1447</v>
      </c>
      <c r="H15" s="536">
        <v>3717</v>
      </c>
      <c r="I15" s="536">
        <v>1602</v>
      </c>
      <c r="J15" s="537">
        <v>1809</v>
      </c>
      <c r="K15" s="538">
        <v>-78</v>
      </c>
      <c r="L15" s="349">
        <v>-4.3117744610281923</v>
      </c>
    </row>
    <row r="16" spans="1:17" s="110" customFormat="1" ht="15" customHeight="1" x14ac:dyDescent="0.2">
      <c r="A16" s="350"/>
      <c r="B16" s="351" t="s">
        <v>109</v>
      </c>
      <c r="C16" s="347"/>
      <c r="D16" s="347"/>
      <c r="E16" s="348"/>
      <c r="F16" s="536">
        <v>5325</v>
      </c>
      <c r="G16" s="536">
        <v>4028</v>
      </c>
      <c r="H16" s="536">
        <v>5156</v>
      </c>
      <c r="I16" s="536">
        <v>4659</v>
      </c>
      <c r="J16" s="537">
        <v>5945</v>
      </c>
      <c r="K16" s="538">
        <v>-620</v>
      </c>
      <c r="L16" s="349">
        <v>-10.428931875525652</v>
      </c>
    </row>
    <row r="17" spans="1:12" s="110" customFormat="1" ht="15" customHeight="1" x14ac:dyDescent="0.2">
      <c r="A17" s="350"/>
      <c r="B17" s="351" t="s">
        <v>110</v>
      </c>
      <c r="C17" s="347"/>
      <c r="D17" s="347"/>
      <c r="E17" s="348"/>
      <c r="F17" s="536">
        <v>656</v>
      </c>
      <c r="G17" s="536">
        <v>547</v>
      </c>
      <c r="H17" s="536">
        <v>639</v>
      </c>
      <c r="I17" s="536">
        <v>647</v>
      </c>
      <c r="J17" s="537">
        <v>872</v>
      </c>
      <c r="K17" s="538">
        <v>-216</v>
      </c>
      <c r="L17" s="349">
        <v>-24.770642201834864</v>
      </c>
    </row>
    <row r="18" spans="1:12" s="110" customFormat="1" ht="15" customHeight="1" x14ac:dyDescent="0.2">
      <c r="A18" s="350"/>
      <c r="B18" s="351" t="s">
        <v>111</v>
      </c>
      <c r="C18" s="347"/>
      <c r="D18" s="347"/>
      <c r="E18" s="348"/>
      <c r="F18" s="536">
        <v>96</v>
      </c>
      <c r="G18" s="536">
        <v>72</v>
      </c>
      <c r="H18" s="536">
        <v>87</v>
      </c>
      <c r="I18" s="536">
        <v>75</v>
      </c>
      <c r="J18" s="537">
        <v>95</v>
      </c>
      <c r="K18" s="538">
        <v>1</v>
      </c>
      <c r="L18" s="349">
        <v>1.0526315789473684</v>
      </c>
    </row>
    <row r="19" spans="1:12" s="110" customFormat="1" ht="15" customHeight="1" x14ac:dyDescent="0.2">
      <c r="A19" s="118" t="s">
        <v>113</v>
      </c>
      <c r="B19" s="119" t="s">
        <v>181</v>
      </c>
      <c r="C19" s="347"/>
      <c r="D19" s="347"/>
      <c r="E19" s="348"/>
      <c r="F19" s="536">
        <v>5219</v>
      </c>
      <c r="G19" s="536">
        <v>3981</v>
      </c>
      <c r="H19" s="536">
        <v>6852</v>
      </c>
      <c r="I19" s="536">
        <v>4603</v>
      </c>
      <c r="J19" s="537">
        <v>5692</v>
      </c>
      <c r="K19" s="538">
        <v>-473</v>
      </c>
      <c r="L19" s="349">
        <v>-8.3099086437104717</v>
      </c>
    </row>
    <row r="20" spans="1:12" s="110" customFormat="1" ht="15" customHeight="1" x14ac:dyDescent="0.2">
      <c r="A20" s="118"/>
      <c r="B20" s="119" t="s">
        <v>182</v>
      </c>
      <c r="C20" s="347"/>
      <c r="D20" s="347"/>
      <c r="E20" s="348"/>
      <c r="F20" s="536">
        <v>2589</v>
      </c>
      <c r="G20" s="536">
        <v>2113</v>
      </c>
      <c r="H20" s="536">
        <v>2747</v>
      </c>
      <c r="I20" s="536">
        <v>2380</v>
      </c>
      <c r="J20" s="537">
        <v>3029</v>
      </c>
      <c r="K20" s="538">
        <v>-440</v>
      </c>
      <c r="L20" s="349">
        <v>-14.526246285902939</v>
      </c>
    </row>
    <row r="21" spans="1:12" s="110" customFormat="1" ht="15" customHeight="1" x14ac:dyDescent="0.2">
      <c r="A21" s="118" t="s">
        <v>113</v>
      </c>
      <c r="B21" s="119" t="s">
        <v>116</v>
      </c>
      <c r="C21" s="347"/>
      <c r="D21" s="347"/>
      <c r="E21" s="348"/>
      <c r="F21" s="536">
        <v>6066</v>
      </c>
      <c r="G21" s="536">
        <v>4817</v>
      </c>
      <c r="H21" s="536">
        <v>7790</v>
      </c>
      <c r="I21" s="536">
        <v>5466</v>
      </c>
      <c r="J21" s="537">
        <v>7047</v>
      </c>
      <c r="K21" s="538">
        <v>-981</v>
      </c>
      <c r="L21" s="349">
        <v>-13.920817369093232</v>
      </c>
    </row>
    <row r="22" spans="1:12" s="110" customFormat="1" ht="15" customHeight="1" x14ac:dyDescent="0.2">
      <c r="A22" s="118"/>
      <c r="B22" s="119" t="s">
        <v>117</v>
      </c>
      <c r="C22" s="347"/>
      <c r="D22" s="347"/>
      <c r="E22" s="348"/>
      <c r="F22" s="536">
        <v>1736</v>
      </c>
      <c r="G22" s="536">
        <v>1268</v>
      </c>
      <c r="H22" s="536">
        <v>1799</v>
      </c>
      <c r="I22" s="536">
        <v>1500</v>
      </c>
      <c r="J22" s="537">
        <v>1667</v>
      </c>
      <c r="K22" s="538">
        <v>69</v>
      </c>
      <c r="L22" s="349">
        <v>4.1391721655668867</v>
      </c>
    </row>
    <row r="23" spans="1:12" s="110" customFormat="1" ht="15" customHeight="1" x14ac:dyDescent="0.2">
      <c r="A23" s="352" t="s">
        <v>347</v>
      </c>
      <c r="B23" s="353" t="s">
        <v>193</v>
      </c>
      <c r="C23" s="354"/>
      <c r="D23" s="354"/>
      <c r="E23" s="355"/>
      <c r="F23" s="539">
        <v>183</v>
      </c>
      <c r="G23" s="539">
        <v>301</v>
      </c>
      <c r="H23" s="539">
        <v>1755</v>
      </c>
      <c r="I23" s="539">
        <v>118</v>
      </c>
      <c r="J23" s="540">
        <v>209</v>
      </c>
      <c r="K23" s="541">
        <v>-26</v>
      </c>
      <c r="L23" s="356">
        <v>-12.440191387559809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27.1</v>
      </c>
      <c r="G25" s="542">
        <v>29.3</v>
      </c>
      <c r="H25" s="542">
        <v>33</v>
      </c>
      <c r="I25" s="542">
        <v>30.8</v>
      </c>
      <c r="J25" s="542">
        <v>28.9</v>
      </c>
      <c r="K25" s="543" t="s">
        <v>349</v>
      </c>
      <c r="L25" s="364">
        <v>-1.7999999999999972</v>
      </c>
    </row>
    <row r="26" spans="1:12" s="110" customFormat="1" ht="15" customHeight="1" x14ac:dyDescent="0.2">
      <c r="A26" s="365" t="s">
        <v>105</v>
      </c>
      <c r="B26" s="366" t="s">
        <v>345</v>
      </c>
      <c r="C26" s="362"/>
      <c r="D26" s="362"/>
      <c r="E26" s="363"/>
      <c r="F26" s="542">
        <v>26.6</v>
      </c>
      <c r="G26" s="542">
        <v>28.1</v>
      </c>
      <c r="H26" s="542">
        <v>31.8</v>
      </c>
      <c r="I26" s="542">
        <v>29</v>
      </c>
      <c r="J26" s="544">
        <v>27.8</v>
      </c>
      <c r="K26" s="543" t="s">
        <v>349</v>
      </c>
      <c r="L26" s="364">
        <v>-1.1999999999999993</v>
      </c>
    </row>
    <row r="27" spans="1:12" s="110" customFormat="1" ht="15" customHeight="1" x14ac:dyDescent="0.2">
      <c r="A27" s="365"/>
      <c r="B27" s="366" t="s">
        <v>346</v>
      </c>
      <c r="C27" s="362"/>
      <c r="D27" s="362"/>
      <c r="E27" s="363"/>
      <c r="F27" s="542">
        <v>27.7</v>
      </c>
      <c r="G27" s="542">
        <v>30.9</v>
      </c>
      <c r="H27" s="542">
        <v>34.6</v>
      </c>
      <c r="I27" s="542">
        <v>33.799999999999997</v>
      </c>
      <c r="J27" s="542">
        <v>30.6</v>
      </c>
      <c r="K27" s="543" t="s">
        <v>349</v>
      </c>
      <c r="L27" s="364">
        <v>-2.9000000000000021</v>
      </c>
    </row>
    <row r="28" spans="1:12" s="110" customFormat="1" ht="15" customHeight="1" x14ac:dyDescent="0.2">
      <c r="A28" s="365" t="s">
        <v>113</v>
      </c>
      <c r="B28" s="366" t="s">
        <v>108</v>
      </c>
      <c r="C28" s="362"/>
      <c r="D28" s="362"/>
      <c r="E28" s="363"/>
      <c r="F28" s="542">
        <v>41.9</v>
      </c>
      <c r="G28" s="542">
        <v>43.1</v>
      </c>
      <c r="H28" s="542">
        <v>42.2</v>
      </c>
      <c r="I28" s="542">
        <v>43.7</v>
      </c>
      <c r="J28" s="542">
        <v>43.5</v>
      </c>
      <c r="K28" s="543" t="s">
        <v>349</v>
      </c>
      <c r="L28" s="364">
        <v>-1.6000000000000014</v>
      </c>
    </row>
    <row r="29" spans="1:12" s="110" customFormat="1" ht="11.25" x14ac:dyDescent="0.2">
      <c r="A29" s="365"/>
      <c r="B29" s="366" t="s">
        <v>109</v>
      </c>
      <c r="C29" s="362"/>
      <c r="D29" s="362"/>
      <c r="E29" s="363"/>
      <c r="F29" s="542">
        <v>23.1</v>
      </c>
      <c r="G29" s="542">
        <v>25.9</v>
      </c>
      <c r="H29" s="542">
        <v>30.1</v>
      </c>
      <c r="I29" s="542">
        <v>27.4</v>
      </c>
      <c r="J29" s="544">
        <v>26.6</v>
      </c>
      <c r="K29" s="543" t="s">
        <v>349</v>
      </c>
      <c r="L29" s="364">
        <v>-3.5</v>
      </c>
    </row>
    <row r="30" spans="1:12" s="110" customFormat="1" ht="15" customHeight="1" x14ac:dyDescent="0.2">
      <c r="A30" s="365"/>
      <c r="B30" s="366" t="s">
        <v>110</v>
      </c>
      <c r="C30" s="362"/>
      <c r="D30" s="362"/>
      <c r="E30" s="363"/>
      <c r="F30" s="542">
        <v>22.4</v>
      </c>
      <c r="G30" s="542">
        <v>22.3</v>
      </c>
      <c r="H30" s="542">
        <v>28.5</v>
      </c>
      <c r="I30" s="542">
        <v>25.2</v>
      </c>
      <c r="J30" s="542">
        <v>18.100000000000001</v>
      </c>
      <c r="K30" s="543" t="s">
        <v>349</v>
      </c>
      <c r="L30" s="364">
        <v>4.2999999999999972</v>
      </c>
    </row>
    <row r="31" spans="1:12" s="110" customFormat="1" ht="15" customHeight="1" x14ac:dyDescent="0.2">
      <c r="A31" s="365"/>
      <c r="B31" s="366" t="s">
        <v>111</v>
      </c>
      <c r="C31" s="362"/>
      <c r="D31" s="362"/>
      <c r="E31" s="363"/>
      <c r="F31" s="542">
        <v>33.299999999999997</v>
      </c>
      <c r="G31" s="542">
        <v>48.6</v>
      </c>
      <c r="H31" s="542">
        <v>35.6</v>
      </c>
      <c r="I31" s="542">
        <v>29.3</v>
      </c>
      <c r="J31" s="542">
        <v>31.6</v>
      </c>
      <c r="K31" s="543" t="s">
        <v>349</v>
      </c>
      <c r="L31" s="364">
        <v>1.6999999999999957</v>
      </c>
    </row>
    <row r="32" spans="1:12" s="110" customFormat="1" ht="15" customHeight="1" x14ac:dyDescent="0.2">
      <c r="A32" s="367" t="s">
        <v>113</v>
      </c>
      <c r="B32" s="368" t="s">
        <v>181</v>
      </c>
      <c r="C32" s="362"/>
      <c r="D32" s="362"/>
      <c r="E32" s="363"/>
      <c r="F32" s="542">
        <v>23.8</v>
      </c>
      <c r="G32" s="542">
        <v>23.9</v>
      </c>
      <c r="H32" s="542">
        <v>30</v>
      </c>
      <c r="I32" s="542">
        <v>27.8</v>
      </c>
      <c r="J32" s="544">
        <v>27.8</v>
      </c>
      <c r="K32" s="543" t="s">
        <v>349</v>
      </c>
      <c r="L32" s="364">
        <v>-4</v>
      </c>
    </row>
    <row r="33" spans="1:12" s="110" customFormat="1" ht="15" customHeight="1" x14ac:dyDescent="0.2">
      <c r="A33" s="367"/>
      <c r="B33" s="368" t="s">
        <v>182</v>
      </c>
      <c r="C33" s="362"/>
      <c r="D33" s="362"/>
      <c r="E33" s="363"/>
      <c r="F33" s="542">
        <v>33.4</v>
      </c>
      <c r="G33" s="542">
        <v>38.700000000000003</v>
      </c>
      <c r="H33" s="542">
        <v>38.5</v>
      </c>
      <c r="I33" s="542">
        <v>36.6</v>
      </c>
      <c r="J33" s="542">
        <v>31</v>
      </c>
      <c r="K33" s="543" t="s">
        <v>349</v>
      </c>
      <c r="L33" s="364">
        <v>2.3999999999999986</v>
      </c>
    </row>
    <row r="34" spans="1:12" s="369" customFormat="1" ht="15" customHeight="1" x14ac:dyDescent="0.2">
      <c r="A34" s="367" t="s">
        <v>113</v>
      </c>
      <c r="B34" s="368" t="s">
        <v>116</v>
      </c>
      <c r="C34" s="362"/>
      <c r="D34" s="362"/>
      <c r="E34" s="363"/>
      <c r="F34" s="542">
        <v>27.8</v>
      </c>
      <c r="G34" s="542">
        <v>28.6</v>
      </c>
      <c r="H34" s="542">
        <v>33.200000000000003</v>
      </c>
      <c r="I34" s="542">
        <v>30.3</v>
      </c>
      <c r="J34" s="542">
        <v>28.1</v>
      </c>
      <c r="K34" s="543" t="s">
        <v>349</v>
      </c>
      <c r="L34" s="364">
        <v>-0.30000000000000071</v>
      </c>
    </row>
    <row r="35" spans="1:12" s="369" customFormat="1" ht="11.25" x14ac:dyDescent="0.2">
      <c r="A35" s="370"/>
      <c r="B35" s="371" t="s">
        <v>117</v>
      </c>
      <c r="C35" s="372"/>
      <c r="D35" s="372"/>
      <c r="E35" s="373"/>
      <c r="F35" s="545">
        <v>24.6</v>
      </c>
      <c r="G35" s="545">
        <v>31.9</v>
      </c>
      <c r="H35" s="545">
        <v>32.4</v>
      </c>
      <c r="I35" s="545">
        <v>32.9</v>
      </c>
      <c r="J35" s="546">
        <v>32.4</v>
      </c>
      <c r="K35" s="547" t="s">
        <v>349</v>
      </c>
      <c r="L35" s="374">
        <v>-7.7999999999999972</v>
      </c>
    </row>
    <row r="36" spans="1:12" s="369" customFormat="1" ht="15.95" customHeight="1" x14ac:dyDescent="0.2">
      <c r="A36" s="375" t="s">
        <v>350</v>
      </c>
      <c r="B36" s="376"/>
      <c r="C36" s="377"/>
      <c r="D36" s="376"/>
      <c r="E36" s="378"/>
      <c r="F36" s="548">
        <v>7581</v>
      </c>
      <c r="G36" s="548">
        <v>5742</v>
      </c>
      <c r="H36" s="548">
        <v>7526</v>
      </c>
      <c r="I36" s="548">
        <v>6847</v>
      </c>
      <c r="J36" s="548">
        <v>8451</v>
      </c>
      <c r="K36" s="549">
        <v>-870</v>
      </c>
      <c r="L36" s="380">
        <v>-10.294639687610934</v>
      </c>
    </row>
    <row r="37" spans="1:12" s="369" customFormat="1" ht="15.95" customHeight="1" x14ac:dyDescent="0.2">
      <c r="A37" s="381"/>
      <c r="B37" s="382" t="s">
        <v>113</v>
      </c>
      <c r="C37" s="382" t="s">
        <v>351</v>
      </c>
      <c r="D37" s="382"/>
      <c r="E37" s="383"/>
      <c r="F37" s="548">
        <v>2051</v>
      </c>
      <c r="G37" s="548">
        <v>1683</v>
      </c>
      <c r="H37" s="548">
        <v>2483</v>
      </c>
      <c r="I37" s="548">
        <v>2111</v>
      </c>
      <c r="J37" s="548">
        <v>2446</v>
      </c>
      <c r="K37" s="549">
        <v>-395</v>
      </c>
      <c r="L37" s="380">
        <v>-16.14881439084219</v>
      </c>
    </row>
    <row r="38" spans="1:12" s="369" customFormat="1" ht="15.95" customHeight="1" x14ac:dyDescent="0.2">
      <c r="A38" s="381"/>
      <c r="B38" s="384" t="s">
        <v>105</v>
      </c>
      <c r="C38" s="384" t="s">
        <v>106</v>
      </c>
      <c r="D38" s="385"/>
      <c r="E38" s="383"/>
      <c r="F38" s="548">
        <v>4479</v>
      </c>
      <c r="G38" s="548">
        <v>3296</v>
      </c>
      <c r="H38" s="548">
        <v>4355</v>
      </c>
      <c r="I38" s="548">
        <v>4201</v>
      </c>
      <c r="J38" s="550">
        <v>4975</v>
      </c>
      <c r="K38" s="549">
        <v>-496</v>
      </c>
      <c r="L38" s="380">
        <v>-9.9698492462311563</v>
      </c>
    </row>
    <row r="39" spans="1:12" s="369" customFormat="1" ht="15.95" customHeight="1" x14ac:dyDescent="0.2">
      <c r="A39" s="381"/>
      <c r="B39" s="385"/>
      <c r="C39" s="382" t="s">
        <v>352</v>
      </c>
      <c r="D39" s="385"/>
      <c r="E39" s="383"/>
      <c r="F39" s="548">
        <v>1193</v>
      </c>
      <c r="G39" s="548">
        <v>927</v>
      </c>
      <c r="H39" s="548">
        <v>1385</v>
      </c>
      <c r="I39" s="548">
        <v>1217</v>
      </c>
      <c r="J39" s="548">
        <v>1384</v>
      </c>
      <c r="K39" s="549">
        <v>-191</v>
      </c>
      <c r="L39" s="380">
        <v>-13.800578034682081</v>
      </c>
    </row>
    <row r="40" spans="1:12" s="369" customFormat="1" ht="15.95" customHeight="1" x14ac:dyDescent="0.2">
      <c r="A40" s="381"/>
      <c r="B40" s="384"/>
      <c r="C40" s="384" t="s">
        <v>107</v>
      </c>
      <c r="D40" s="385"/>
      <c r="E40" s="383"/>
      <c r="F40" s="548">
        <v>3102</v>
      </c>
      <c r="G40" s="548">
        <v>2446</v>
      </c>
      <c r="H40" s="548">
        <v>3171</v>
      </c>
      <c r="I40" s="548">
        <v>2646</v>
      </c>
      <c r="J40" s="548">
        <v>3476</v>
      </c>
      <c r="K40" s="549">
        <v>-374</v>
      </c>
      <c r="L40" s="380">
        <v>-10.759493670886076</v>
      </c>
    </row>
    <row r="41" spans="1:12" s="369" customFormat="1" ht="24" customHeight="1" x14ac:dyDescent="0.2">
      <c r="A41" s="381"/>
      <c r="B41" s="385"/>
      <c r="C41" s="382" t="s">
        <v>352</v>
      </c>
      <c r="D41" s="385"/>
      <c r="E41" s="383"/>
      <c r="F41" s="548">
        <v>858</v>
      </c>
      <c r="G41" s="548">
        <v>756</v>
      </c>
      <c r="H41" s="548">
        <v>1098</v>
      </c>
      <c r="I41" s="548">
        <v>894</v>
      </c>
      <c r="J41" s="550">
        <v>1062</v>
      </c>
      <c r="K41" s="549">
        <v>-204</v>
      </c>
      <c r="L41" s="380">
        <v>-19.209039548022599</v>
      </c>
    </row>
    <row r="42" spans="1:12" s="110" customFormat="1" ht="15" customHeight="1" x14ac:dyDescent="0.2">
      <c r="A42" s="381"/>
      <c r="B42" s="384" t="s">
        <v>113</v>
      </c>
      <c r="C42" s="384" t="s">
        <v>353</v>
      </c>
      <c r="D42" s="385"/>
      <c r="E42" s="383"/>
      <c r="F42" s="548">
        <v>1550</v>
      </c>
      <c r="G42" s="548">
        <v>1165</v>
      </c>
      <c r="H42" s="548">
        <v>1828</v>
      </c>
      <c r="I42" s="548">
        <v>1505</v>
      </c>
      <c r="J42" s="548">
        <v>1588</v>
      </c>
      <c r="K42" s="549">
        <v>-38</v>
      </c>
      <c r="L42" s="380">
        <v>-2.3929471032745591</v>
      </c>
    </row>
    <row r="43" spans="1:12" s="110" customFormat="1" ht="15" customHeight="1" x14ac:dyDescent="0.2">
      <c r="A43" s="381"/>
      <c r="B43" s="385"/>
      <c r="C43" s="382" t="s">
        <v>352</v>
      </c>
      <c r="D43" s="385"/>
      <c r="E43" s="383"/>
      <c r="F43" s="548">
        <v>650</v>
      </c>
      <c r="G43" s="548">
        <v>502</v>
      </c>
      <c r="H43" s="548">
        <v>772</v>
      </c>
      <c r="I43" s="548">
        <v>658</v>
      </c>
      <c r="J43" s="548">
        <v>691</v>
      </c>
      <c r="K43" s="549">
        <v>-41</v>
      </c>
      <c r="L43" s="380">
        <v>-5.9334298118668594</v>
      </c>
    </row>
    <row r="44" spans="1:12" s="110" customFormat="1" ht="15" customHeight="1" x14ac:dyDescent="0.2">
      <c r="A44" s="381"/>
      <c r="B44" s="384"/>
      <c r="C44" s="366" t="s">
        <v>109</v>
      </c>
      <c r="D44" s="385"/>
      <c r="E44" s="383"/>
      <c r="F44" s="548">
        <v>5280</v>
      </c>
      <c r="G44" s="548">
        <v>3959</v>
      </c>
      <c r="H44" s="548">
        <v>4977</v>
      </c>
      <c r="I44" s="548">
        <v>4621</v>
      </c>
      <c r="J44" s="550">
        <v>5897</v>
      </c>
      <c r="K44" s="549">
        <v>-617</v>
      </c>
      <c r="L44" s="380">
        <v>-10.462947261319314</v>
      </c>
    </row>
    <row r="45" spans="1:12" s="110" customFormat="1" ht="15" customHeight="1" x14ac:dyDescent="0.2">
      <c r="A45" s="381"/>
      <c r="B45" s="385"/>
      <c r="C45" s="382" t="s">
        <v>352</v>
      </c>
      <c r="D45" s="385"/>
      <c r="E45" s="383"/>
      <c r="F45" s="548">
        <v>1222</v>
      </c>
      <c r="G45" s="548">
        <v>1024</v>
      </c>
      <c r="H45" s="548">
        <v>1499</v>
      </c>
      <c r="I45" s="548">
        <v>1268</v>
      </c>
      <c r="J45" s="548">
        <v>1567</v>
      </c>
      <c r="K45" s="549">
        <v>-345</v>
      </c>
      <c r="L45" s="380">
        <v>-22.016592214422463</v>
      </c>
    </row>
    <row r="46" spans="1:12" s="110" customFormat="1" ht="15" customHeight="1" x14ac:dyDescent="0.2">
      <c r="A46" s="381"/>
      <c r="B46" s="384"/>
      <c r="C46" s="366" t="s">
        <v>110</v>
      </c>
      <c r="D46" s="385"/>
      <c r="E46" s="383"/>
      <c r="F46" s="548">
        <v>655</v>
      </c>
      <c r="G46" s="548">
        <v>546</v>
      </c>
      <c r="H46" s="548">
        <v>634</v>
      </c>
      <c r="I46" s="548">
        <v>646</v>
      </c>
      <c r="J46" s="548">
        <v>871</v>
      </c>
      <c r="K46" s="549">
        <v>-216</v>
      </c>
      <c r="L46" s="380">
        <v>-24.799081515499427</v>
      </c>
    </row>
    <row r="47" spans="1:12" s="110" customFormat="1" ht="15" customHeight="1" x14ac:dyDescent="0.2">
      <c r="A47" s="381"/>
      <c r="B47" s="385"/>
      <c r="C47" s="382" t="s">
        <v>352</v>
      </c>
      <c r="D47" s="385"/>
      <c r="E47" s="383"/>
      <c r="F47" s="548">
        <v>147</v>
      </c>
      <c r="G47" s="548">
        <v>122</v>
      </c>
      <c r="H47" s="548">
        <v>181</v>
      </c>
      <c r="I47" s="548">
        <v>163</v>
      </c>
      <c r="J47" s="550">
        <v>158</v>
      </c>
      <c r="K47" s="549">
        <v>-11</v>
      </c>
      <c r="L47" s="380">
        <v>-6.962025316455696</v>
      </c>
    </row>
    <row r="48" spans="1:12" s="110" customFormat="1" ht="15" customHeight="1" x14ac:dyDescent="0.2">
      <c r="A48" s="381"/>
      <c r="B48" s="385"/>
      <c r="C48" s="366" t="s">
        <v>111</v>
      </c>
      <c r="D48" s="386"/>
      <c r="E48" s="387"/>
      <c r="F48" s="548">
        <v>96</v>
      </c>
      <c r="G48" s="548">
        <v>72</v>
      </c>
      <c r="H48" s="548">
        <v>87</v>
      </c>
      <c r="I48" s="548">
        <v>75</v>
      </c>
      <c r="J48" s="548">
        <v>95</v>
      </c>
      <c r="K48" s="549">
        <v>1</v>
      </c>
      <c r="L48" s="380">
        <v>1.0526315789473684</v>
      </c>
    </row>
    <row r="49" spans="1:12" s="110" customFormat="1" ht="15" customHeight="1" x14ac:dyDescent="0.2">
      <c r="A49" s="381"/>
      <c r="B49" s="385"/>
      <c r="C49" s="382" t="s">
        <v>352</v>
      </c>
      <c r="D49" s="385"/>
      <c r="E49" s="383"/>
      <c r="F49" s="548">
        <v>32</v>
      </c>
      <c r="G49" s="548">
        <v>35</v>
      </c>
      <c r="H49" s="548">
        <v>31</v>
      </c>
      <c r="I49" s="548">
        <v>22</v>
      </c>
      <c r="J49" s="548">
        <v>30</v>
      </c>
      <c r="K49" s="549">
        <v>2</v>
      </c>
      <c r="L49" s="380">
        <v>6.666666666666667</v>
      </c>
    </row>
    <row r="50" spans="1:12" s="110" customFormat="1" ht="15" customHeight="1" x14ac:dyDescent="0.2">
      <c r="A50" s="381"/>
      <c r="B50" s="384" t="s">
        <v>113</v>
      </c>
      <c r="C50" s="382" t="s">
        <v>181</v>
      </c>
      <c r="D50" s="385"/>
      <c r="E50" s="383"/>
      <c r="F50" s="548">
        <v>5010</v>
      </c>
      <c r="G50" s="548">
        <v>3648</v>
      </c>
      <c r="H50" s="548">
        <v>4840</v>
      </c>
      <c r="I50" s="548">
        <v>4475</v>
      </c>
      <c r="J50" s="550">
        <v>5443</v>
      </c>
      <c r="K50" s="549">
        <v>-433</v>
      </c>
      <c r="L50" s="380">
        <v>-7.955171780268234</v>
      </c>
    </row>
    <row r="51" spans="1:12" s="110" customFormat="1" ht="15" customHeight="1" x14ac:dyDescent="0.2">
      <c r="A51" s="381"/>
      <c r="B51" s="385"/>
      <c r="C51" s="382" t="s">
        <v>352</v>
      </c>
      <c r="D51" s="385"/>
      <c r="E51" s="383"/>
      <c r="F51" s="548">
        <v>1193</v>
      </c>
      <c r="G51" s="548">
        <v>872</v>
      </c>
      <c r="H51" s="548">
        <v>1450</v>
      </c>
      <c r="I51" s="548">
        <v>1242</v>
      </c>
      <c r="J51" s="548">
        <v>1515</v>
      </c>
      <c r="K51" s="549">
        <v>-322</v>
      </c>
      <c r="L51" s="380">
        <v>-21.254125412541253</v>
      </c>
    </row>
    <row r="52" spans="1:12" s="110" customFormat="1" ht="15" customHeight="1" x14ac:dyDescent="0.2">
      <c r="A52" s="381"/>
      <c r="B52" s="384"/>
      <c r="C52" s="382" t="s">
        <v>182</v>
      </c>
      <c r="D52" s="385"/>
      <c r="E52" s="383"/>
      <c r="F52" s="548">
        <v>2571</v>
      </c>
      <c r="G52" s="548">
        <v>2094</v>
      </c>
      <c r="H52" s="548">
        <v>2686</v>
      </c>
      <c r="I52" s="548">
        <v>2372</v>
      </c>
      <c r="J52" s="548">
        <v>3008</v>
      </c>
      <c r="K52" s="549">
        <v>-437</v>
      </c>
      <c r="L52" s="380">
        <v>-14.527925531914894</v>
      </c>
    </row>
    <row r="53" spans="1:12" s="269" customFormat="1" ht="11.25" customHeight="1" x14ac:dyDescent="0.2">
      <c r="A53" s="381"/>
      <c r="B53" s="385"/>
      <c r="C53" s="382" t="s">
        <v>352</v>
      </c>
      <c r="D53" s="385"/>
      <c r="E53" s="383"/>
      <c r="F53" s="548">
        <v>858</v>
      </c>
      <c r="G53" s="548">
        <v>811</v>
      </c>
      <c r="H53" s="548">
        <v>1033</v>
      </c>
      <c r="I53" s="548">
        <v>869</v>
      </c>
      <c r="J53" s="550">
        <v>931</v>
      </c>
      <c r="K53" s="549">
        <v>-73</v>
      </c>
      <c r="L53" s="380">
        <v>-7.8410311493018261</v>
      </c>
    </row>
    <row r="54" spans="1:12" s="151" customFormat="1" ht="12.75" customHeight="1" x14ac:dyDescent="0.2">
      <c r="A54" s="381"/>
      <c r="B54" s="384" t="s">
        <v>113</v>
      </c>
      <c r="C54" s="384" t="s">
        <v>116</v>
      </c>
      <c r="D54" s="385"/>
      <c r="E54" s="383"/>
      <c r="F54" s="548">
        <v>5866</v>
      </c>
      <c r="G54" s="548">
        <v>4517</v>
      </c>
      <c r="H54" s="548">
        <v>5886</v>
      </c>
      <c r="I54" s="548">
        <v>5348</v>
      </c>
      <c r="J54" s="548">
        <v>6810</v>
      </c>
      <c r="K54" s="549">
        <v>-944</v>
      </c>
      <c r="L54" s="380">
        <v>-13.861967694566813</v>
      </c>
    </row>
    <row r="55" spans="1:12" ht="11.25" x14ac:dyDescent="0.2">
      <c r="A55" s="381"/>
      <c r="B55" s="385"/>
      <c r="C55" s="382" t="s">
        <v>352</v>
      </c>
      <c r="D55" s="385"/>
      <c r="E55" s="383"/>
      <c r="F55" s="548">
        <v>1629</v>
      </c>
      <c r="G55" s="548">
        <v>1292</v>
      </c>
      <c r="H55" s="548">
        <v>1952</v>
      </c>
      <c r="I55" s="548">
        <v>1621</v>
      </c>
      <c r="J55" s="548">
        <v>1915</v>
      </c>
      <c r="K55" s="549">
        <v>-286</v>
      </c>
      <c r="L55" s="380">
        <v>-14.934725848563968</v>
      </c>
    </row>
    <row r="56" spans="1:12" ht="14.25" customHeight="1" x14ac:dyDescent="0.2">
      <c r="A56" s="381"/>
      <c r="B56" s="385"/>
      <c r="C56" s="384" t="s">
        <v>117</v>
      </c>
      <c r="D56" s="385"/>
      <c r="E56" s="383"/>
      <c r="F56" s="548">
        <v>1709</v>
      </c>
      <c r="G56" s="548">
        <v>1217</v>
      </c>
      <c r="H56" s="548">
        <v>1631</v>
      </c>
      <c r="I56" s="548">
        <v>1482</v>
      </c>
      <c r="J56" s="548">
        <v>1634</v>
      </c>
      <c r="K56" s="549">
        <v>75</v>
      </c>
      <c r="L56" s="380">
        <v>4.589963280293758</v>
      </c>
    </row>
    <row r="57" spans="1:12" ht="18.75" customHeight="1" x14ac:dyDescent="0.2">
      <c r="A57" s="388"/>
      <c r="B57" s="389"/>
      <c r="C57" s="390" t="s">
        <v>352</v>
      </c>
      <c r="D57" s="389"/>
      <c r="E57" s="391"/>
      <c r="F57" s="551">
        <v>421</v>
      </c>
      <c r="G57" s="552">
        <v>388</v>
      </c>
      <c r="H57" s="552">
        <v>529</v>
      </c>
      <c r="I57" s="552">
        <v>487</v>
      </c>
      <c r="J57" s="552">
        <v>530</v>
      </c>
      <c r="K57" s="553">
        <f t="shared" ref="K57" si="0">IF(OR(F57=".",J57=".")=TRUE,".",IF(OR(F57="*",J57="*")=TRUE,"*",IF(AND(F57="-",J57="-")=TRUE,"-",IF(AND(ISNUMBER(J57),ISNUMBER(F57))=TRUE,IF(F57-J57=0,0,F57-J57),IF(ISNUMBER(F57)=TRUE,F57,-J57)))))</f>
        <v>-109</v>
      </c>
      <c r="L57" s="392">
        <f t="shared" ref="L57" si="1">IF(K57 =".",".",IF(K57 ="*","*",IF(K57="-","-",IF(K57=0,0,IF(OR(J57="-",J57=".",F57="-",F57=".")=TRUE,"X",IF(J57=0,"0,0",IF(ABS(K57*100/J57)&gt;250,".X",(K57*100/J57))))))))</f>
        <v>-20.566037735849058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7808</v>
      </c>
      <c r="E11" s="114">
        <v>6094</v>
      </c>
      <c r="F11" s="114">
        <v>9599</v>
      </c>
      <c r="G11" s="114">
        <v>6983</v>
      </c>
      <c r="H11" s="140">
        <v>8721</v>
      </c>
      <c r="I11" s="115">
        <v>-913</v>
      </c>
      <c r="J11" s="116">
        <v>-10.468982914803348</v>
      </c>
    </row>
    <row r="12" spans="1:15" s="110" customFormat="1" ht="24.95" customHeight="1" x14ac:dyDescent="0.2">
      <c r="A12" s="193" t="s">
        <v>132</v>
      </c>
      <c r="B12" s="194" t="s">
        <v>133</v>
      </c>
      <c r="C12" s="113">
        <v>1.7930327868852458</v>
      </c>
      <c r="D12" s="115">
        <v>140</v>
      </c>
      <c r="E12" s="114">
        <v>94</v>
      </c>
      <c r="F12" s="114">
        <v>213</v>
      </c>
      <c r="G12" s="114">
        <v>145</v>
      </c>
      <c r="H12" s="140">
        <v>162</v>
      </c>
      <c r="I12" s="115">
        <v>-22</v>
      </c>
      <c r="J12" s="116">
        <v>-13.580246913580247</v>
      </c>
    </row>
    <row r="13" spans="1:15" s="110" customFormat="1" ht="24.95" customHeight="1" x14ac:dyDescent="0.2">
      <c r="A13" s="193" t="s">
        <v>134</v>
      </c>
      <c r="B13" s="199" t="s">
        <v>214</v>
      </c>
      <c r="C13" s="113">
        <v>0.67879098360655743</v>
      </c>
      <c r="D13" s="115">
        <v>53</v>
      </c>
      <c r="E13" s="114">
        <v>69</v>
      </c>
      <c r="F13" s="114">
        <v>81</v>
      </c>
      <c r="G13" s="114">
        <v>77</v>
      </c>
      <c r="H13" s="140">
        <v>102</v>
      </c>
      <c r="I13" s="115">
        <v>-49</v>
      </c>
      <c r="J13" s="116">
        <v>-48.03921568627451</v>
      </c>
    </row>
    <row r="14" spans="1:15" s="287" customFormat="1" ht="24.95" customHeight="1" x14ac:dyDescent="0.2">
      <c r="A14" s="193" t="s">
        <v>215</v>
      </c>
      <c r="B14" s="199" t="s">
        <v>137</v>
      </c>
      <c r="C14" s="113">
        <v>13.242827868852459</v>
      </c>
      <c r="D14" s="115">
        <v>1034</v>
      </c>
      <c r="E14" s="114">
        <v>586</v>
      </c>
      <c r="F14" s="114">
        <v>1087</v>
      </c>
      <c r="G14" s="114">
        <v>768</v>
      </c>
      <c r="H14" s="140">
        <v>1032</v>
      </c>
      <c r="I14" s="115">
        <v>2</v>
      </c>
      <c r="J14" s="116">
        <v>0.19379844961240311</v>
      </c>
      <c r="K14" s="110"/>
      <c r="L14" s="110"/>
      <c r="M14" s="110"/>
      <c r="N14" s="110"/>
      <c r="O14" s="110"/>
    </row>
    <row r="15" spans="1:15" s="110" customFormat="1" ht="24.95" customHeight="1" x14ac:dyDescent="0.2">
      <c r="A15" s="193" t="s">
        <v>216</v>
      </c>
      <c r="B15" s="199" t="s">
        <v>217</v>
      </c>
      <c r="C15" s="113">
        <v>3.163422131147541</v>
      </c>
      <c r="D15" s="115">
        <v>247</v>
      </c>
      <c r="E15" s="114">
        <v>203</v>
      </c>
      <c r="F15" s="114">
        <v>411</v>
      </c>
      <c r="G15" s="114">
        <v>206</v>
      </c>
      <c r="H15" s="140">
        <v>250</v>
      </c>
      <c r="I15" s="115">
        <v>-3</v>
      </c>
      <c r="J15" s="116">
        <v>-1.2</v>
      </c>
    </row>
    <row r="16" spans="1:15" s="287" customFormat="1" ht="24.95" customHeight="1" x14ac:dyDescent="0.2">
      <c r="A16" s="193" t="s">
        <v>218</v>
      </c>
      <c r="B16" s="199" t="s">
        <v>141</v>
      </c>
      <c r="C16" s="113">
        <v>7.1465163934426226</v>
      </c>
      <c r="D16" s="115">
        <v>558</v>
      </c>
      <c r="E16" s="114">
        <v>243</v>
      </c>
      <c r="F16" s="114">
        <v>414</v>
      </c>
      <c r="G16" s="114">
        <v>273</v>
      </c>
      <c r="H16" s="140">
        <v>391</v>
      </c>
      <c r="I16" s="115">
        <v>167</v>
      </c>
      <c r="J16" s="116">
        <v>42.710997442455245</v>
      </c>
      <c r="K16" s="110"/>
      <c r="L16" s="110"/>
      <c r="M16" s="110"/>
      <c r="N16" s="110"/>
      <c r="O16" s="110"/>
    </row>
    <row r="17" spans="1:15" s="110" customFormat="1" ht="24.95" customHeight="1" x14ac:dyDescent="0.2">
      <c r="A17" s="193" t="s">
        <v>142</v>
      </c>
      <c r="B17" s="199" t="s">
        <v>220</v>
      </c>
      <c r="C17" s="113">
        <v>2.932889344262295</v>
      </c>
      <c r="D17" s="115">
        <v>229</v>
      </c>
      <c r="E17" s="114">
        <v>140</v>
      </c>
      <c r="F17" s="114">
        <v>262</v>
      </c>
      <c r="G17" s="114">
        <v>289</v>
      </c>
      <c r="H17" s="140">
        <v>391</v>
      </c>
      <c r="I17" s="115">
        <v>-162</v>
      </c>
      <c r="J17" s="116">
        <v>-41.432225063938617</v>
      </c>
    </row>
    <row r="18" spans="1:15" s="287" customFormat="1" ht="24.95" customHeight="1" x14ac:dyDescent="0.2">
      <c r="A18" s="201" t="s">
        <v>144</v>
      </c>
      <c r="B18" s="202" t="s">
        <v>145</v>
      </c>
      <c r="C18" s="113">
        <v>7.1977459016393439</v>
      </c>
      <c r="D18" s="115">
        <v>562</v>
      </c>
      <c r="E18" s="114">
        <v>322</v>
      </c>
      <c r="F18" s="114">
        <v>886</v>
      </c>
      <c r="G18" s="114">
        <v>619</v>
      </c>
      <c r="H18" s="140">
        <v>832</v>
      </c>
      <c r="I18" s="115">
        <v>-270</v>
      </c>
      <c r="J18" s="116">
        <v>-32.45192307692308</v>
      </c>
      <c r="K18" s="110"/>
      <c r="L18" s="110"/>
      <c r="M18" s="110"/>
      <c r="N18" s="110"/>
      <c r="O18" s="110"/>
    </row>
    <row r="19" spans="1:15" s="110" customFormat="1" ht="24.95" customHeight="1" x14ac:dyDescent="0.2">
      <c r="A19" s="193" t="s">
        <v>146</v>
      </c>
      <c r="B19" s="199" t="s">
        <v>147</v>
      </c>
      <c r="C19" s="113">
        <v>19.518442622950818</v>
      </c>
      <c r="D19" s="115">
        <v>1524</v>
      </c>
      <c r="E19" s="114">
        <v>1308</v>
      </c>
      <c r="F19" s="114">
        <v>1758</v>
      </c>
      <c r="G19" s="114">
        <v>1292</v>
      </c>
      <c r="H19" s="140">
        <v>1657</v>
      </c>
      <c r="I19" s="115">
        <v>-133</v>
      </c>
      <c r="J19" s="116">
        <v>-8.026554013277007</v>
      </c>
    </row>
    <row r="20" spans="1:15" s="287" customFormat="1" ht="24.95" customHeight="1" x14ac:dyDescent="0.2">
      <c r="A20" s="193" t="s">
        <v>148</v>
      </c>
      <c r="B20" s="199" t="s">
        <v>149</v>
      </c>
      <c r="C20" s="113">
        <v>8.0814549180327866</v>
      </c>
      <c r="D20" s="115">
        <v>631</v>
      </c>
      <c r="E20" s="114">
        <v>499</v>
      </c>
      <c r="F20" s="114">
        <v>657</v>
      </c>
      <c r="G20" s="114">
        <v>638</v>
      </c>
      <c r="H20" s="140">
        <v>666</v>
      </c>
      <c r="I20" s="115">
        <v>-35</v>
      </c>
      <c r="J20" s="116">
        <v>-5.2552552552552552</v>
      </c>
      <c r="K20" s="110"/>
      <c r="L20" s="110"/>
      <c r="M20" s="110"/>
      <c r="N20" s="110"/>
      <c r="O20" s="110"/>
    </row>
    <row r="21" spans="1:15" s="110" customFormat="1" ht="24.95" customHeight="1" x14ac:dyDescent="0.2">
      <c r="A21" s="201" t="s">
        <v>150</v>
      </c>
      <c r="B21" s="202" t="s">
        <v>151</v>
      </c>
      <c r="C21" s="113">
        <v>4.7771516393442619</v>
      </c>
      <c r="D21" s="115">
        <v>373</v>
      </c>
      <c r="E21" s="114">
        <v>344</v>
      </c>
      <c r="F21" s="114">
        <v>414</v>
      </c>
      <c r="G21" s="114">
        <v>370</v>
      </c>
      <c r="H21" s="140">
        <v>449</v>
      </c>
      <c r="I21" s="115">
        <v>-76</v>
      </c>
      <c r="J21" s="116">
        <v>-16.92650334075724</v>
      </c>
    </row>
    <row r="22" spans="1:15" s="110" customFormat="1" ht="24.95" customHeight="1" x14ac:dyDescent="0.2">
      <c r="A22" s="201" t="s">
        <v>152</v>
      </c>
      <c r="B22" s="199" t="s">
        <v>153</v>
      </c>
      <c r="C22" s="113">
        <v>1.447233606557377</v>
      </c>
      <c r="D22" s="115">
        <v>113</v>
      </c>
      <c r="E22" s="114">
        <v>92</v>
      </c>
      <c r="F22" s="114">
        <v>174</v>
      </c>
      <c r="G22" s="114">
        <v>97</v>
      </c>
      <c r="H22" s="140">
        <v>120</v>
      </c>
      <c r="I22" s="115">
        <v>-7</v>
      </c>
      <c r="J22" s="116">
        <v>-5.833333333333333</v>
      </c>
    </row>
    <row r="23" spans="1:15" s="110" customFormat="1" ht="24.95" customHeight="1" x14ac:dyDescent="0.2">
      <c r="A23" s="193" t="s">
        <v>154</v>
      </c>
      <c r="B23" s="199" t="s">
        <v>155</v>
      </c>
      <c r="C23" s="113">
        <v>0.83247950819672134</v>
      </c>
      <c r="D23" s="115">
        <v>65</v>
      </c>
      <c r="E23" s="114">
        <v>144</v>
      </c>
      <c r="F23" s="114">
        <v>78</v>
      </c>
      <c r="G23" s="114">
        <v>46</v>
      </c>
      <c r="H23" s="140">
        <v>77</v>
      </c>
      <c r="I23" s="115">
        <v>-12</v>
      </c>
      <c r="J23" s="116">
        <v>-15.584415584415584</v>
      </c>
    </row>
    <row r="24" spans="1:15" s="110" customFormat="1" ht="24.95" customHeight="1" x14ac:dyDescent="0.2">
      <c r="A24" s="193" t="s">
        <v>156</v>
      </c>
      <c r="B24" s="199" t="s">
        <v>221</v>
      </c>
      <c r="C24" s="113">
        <v>5.7889344262295079</v>
      </c>
      <c r="D24" s="115">
        <v>452</v>
      </c>
      <c r="E24" s="114">
        <v>267</v>
      </c>
      <c r="F24" s="114">
        <v>501</v>
      </c>
      <c r="G24" s="114">
        <v>334</v>
      </c>
      <c r="H24" s="140">
        <v>441</v>
      </c>
      <c r="I24" s="115">
        <v>11</v>
      </c>
      <c r="J24" s="116">
        <v>2.4943310657596371</v>
      </c>
    </row>
    <row r="25" spans="1:15" s="110" customFormat="1" ht="24.95" customHeight="1" x14ac:dyDescent="0.2">
      <c r="A25" s="193" t="s">
        <v>222</v>
      </c>
      <c r="B25" s="204" t="s">
        <v>159</v>
      </c>
      <c r="C25" s="113">
        <v>6.2628073770491799</v>
      </c>
      <c r="D25" s="115">
        <v>489</v>
      </c>
      <c r="E25" s="114">
        <v>418</v>
      </c>
      <c r="F25" s="114">
        <v>619</v>
      </c>
      <c r="G25" s="114">
        <v>534</v>
      </c>
      <c r="H25" s="140">
        <v>482</v>
      </c>
      <c r="I25" s="115">
        <v>7</v>
      </c>
      <c r="J25" s="116">
        <v>1.4522821576763485</v>
      </c>
    </row>
    <row r="26" spans="1:15" s="110" customFormat="1" ht="24.95" customHeight="1" x14ac:dyDescent="0.2">
      <c r="A26" s="201">
        <v>782.78300000000002</v>
      </c>
      <c r="B26" s="203" t="s">
        <v>160</v>
      </c>
      <c r="C26" s="113">
        <v>8.901127049180328</v>
      </c>
      <c r="D26" s="115">
        <v>695</v>
      </c>
      <c r="E26" s="114">
        <v>575</v>
      </c>
      <c r="F26" s="114">
        <v>881</v>
      </c>
      <c r="G26" s="114">
        <v>707</v>
      </c>
      <c r="H26" s="140">
        <v>720</v>
      </c>
      <c r="I26" s="115">
        <v>-25</v>
      </c>
      <c r="J26" s="116">
        <v>-3.4722222222222223</v>
      </c>
    </row>
    <row r="27" spans="1:15" s="110" customFormat="1" ht="24.95" customHeight="1" x14ac:dyDescent="0.2">
      <c r="A27" s="193" t="s">
        <v>161</v>
      </c>
      <c r="B27" s="199" t="s">
        <v>162</v>
      </c>
      <c r="C27" s="113">
        <v>4.918032786885246</v>
      </c>
      <c r="D27" s="115">
        <v>384</v>
      </c>
      <c r="E27" s="114">
        <v>124</v>
      </c>
      <c r="F27" s="114">
        <v>315</v>
      </c>
      <c r="G27" s="114">
        <v>155</v>
      </c>
      <c r="H27" s="140">
        <v>152</v>
      </c>
      <c r="I27" s="115">
        <v>232</v>
      </c>
      <c r="J27" s="116">
        <v>152.63157894736841</v>
      </c>
    </row>
    <row r="28" spans="1:15" s="110" customFormat="1" ht="24.95" customHeight="1" x14ac:dyDescent="0.2">
      <c r="A28" s="193" t="s">
        <v>163</v>
      </c>
      <c r="B28" s="199" t="s">
        <v>164</v>
      </c>
      <c r="C28" s="113">
        <v>2.7920081967213113</v>
      </c>
      <c r="D28" s="115">
        <v>218</v>
      </c>
      <c r="E28" s="114">
        <v>131</v>
      </c>
      <c r="F28" s="114">
        <v>327</v>
      </c>
      <c r="G28" s="114">
        <v>86</v>
      </c>
      <c r="H28" s="140">
        <v>318</v>
      </c>
      <c r="I28" s="115">
        <v>-100</v>
      </c>
      <c r="J28" s="116">
        <v>-31.446540880503143</v>
      </c>
    </row>
    <row r="29" spans="1:15" s="110" customFormat="1" ht="24.95" customHeight="1" x14ac:dyDescent="0.2">
      <c r="A29" s="193">
        <v>86</v>
      </c>
      <c r="B29" s="199" t="s">
        <v>165</v>
      </c>
      <c r="C29" s="113">
        <v>4.4825819672131146</v>
      </c>
      <c r="D29" s="115">
        <v>350</v>
      </c>
      <c r="E29" s="114">
        <v>296</v>
      </c>
      <c r="F29" s="114">
        <v>456</v>
      </c>
      <c r="G29" s="114">
        <v>311</v>
      </c>
      <c r="H29" s="140">
        <v>575</v>
      </c>
      <c r="I29" s="115">
        <v>-225</v>
      </c>
      <c r="J29" s="116">
        <v>-39.130434782608695</v>
      </c>
    </row>
    <row r="30" spans="1:15" s="110" customFormat="1" ht="24.95" customHeight="1" x14ac:dyDescent="0.2">
      <c r="A30" s="193">
        <v>87.88</v>
      </c>
      <c r="B30" s="204" t="s">
        <v>166</v>
      </c>
      <c r="C30" s="113">
        <v>6.5957991803278686</v>
      </c>
      <c r="D30" s="115">
        <v>515</v>
      </c>
      <c r="E30" s="114">
        <v>639</v>
      </c>
      <c r="F30" s="114">
        <v>811</v>
      </c>
      <c r="G30" s="114">
        <v>454</v>
      </c>
      <c r="H30" s="140">
        <v>614</v>
      </c>
      <c r="I30" s="115">
        <v>-99</v>
      </c>
      <c r="J30" s="116">
        <v>-16.123778501628664</v>
      </c>
    </row>
    <row r="31" spans="1:15" s="110" customFormat="1" ht="24.95" customHeight="1" x14ac:dyDescent="0.2">
      <c r="A31" s="193" t="s">
        <v>167</v>
      </c>
      <c r="B31" s="199" t="s">
        <v>168</v>
      </c>
      <c r="C31" s="113">
        <v>2.689549180327869</v>
      </c>
      <c r="D31" s="115">
        <v>210</v>
      </c>
      <c r="E31" s="114">
        <v>186</v>
      </c>
      <c r="F31" s="114">
        <v>341</v>
      </c>
      <c r="G31" s="114">
        <v>349</v>
      </c>
      <c r="H31" s="140">
        <v>322</v>
      </c>
      <c r="I31" s="115">
        <v>-112</v>
      </c>
      <c r="J31" s="116">
        <v>-34.782608695652172</v>
      </c>
    </row>
    <row r="32" spans="1:15" s="110" customFormat="1" ht="24.95" customHeight="1" x14ac:dyDescent="0.2">
      <c r="A32" s="193"/>
      <c r="B32" s="204" t="s">
        <v>169</v>
      </c>
      <c r="C32" s="113">
        <v>0</v>
      </c>
      <c r="D32" s="115">
        <v>0</v>
      </c>
      <c r="E32" s="114">
        <v>0</v>
      </c>
      <c r="F32" s="114" t="s">
        <v>513</v>
      </c>
      <c r="G32" s="114" t="s">
        <v>513</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1.7930327868852458</v>
      </c>
      <c r="D34" s="115">
        <v>140</v>
      </c>
      <c r="E34" s="114">
        <v>94</v>
      </c>
      <c r="F34" s="114">
        <v>213</v>
      </c>
      <c r="G34" s="114">
        <v>145</v>
      </c>
      <c r="H34" s="140">
        <v>162</v>
      </c>
      <c r="I34" s="115">
        <v>-22</v>
      </c>
      <c r="J34" s="116">
        <v>-13.580246913580247</v>
      </c>
    </row>
    <row r="35" spans="1:10" s="110" customFormat="1" ht="24.95" customHeight="1" x14ac:dyDescent="0.2">
      <c r="A35" s="292" t="s">
        <v>171</v>
      </c>
      <c r="B35" s="293" t="s">
        <v>172</v>
      </c>
      <c r="C35" s="113">
        <v>21.11936475409836</v>
      </c>
      <c r="D35" s="115">
        <v>1649</v>
      </c>
      <c r="E35" s="114">
        <v>977</v>
      </c>
      <c r="F35" s="114">
        <v>2054</v>
      </c>
      <c r="G35" s="114">
        <v>1464</v>
      </c>
      <c r="H35" s="140">
        <v>1966</v>
      </c>
      <c r="I35" s="115">
        <v>-317</v>
      </c>
      <c r="J35" s="116">
        <v>-16.12410986775178</v>
      </c>
    </row>
    <row r="36" spans="1:10" s="110" customFormat="1" ht="24.95" customHeight="1" x14ac:dyDescent="0.2">
      <c r="A36" s="294" t="s">
        <v>173</v>
      </c>
      <c r="B36" s="295" t="s">
        <v>174</v>
      </c>
      <c r="C36" s="125">
        <v>77.087602459016395</v>
      </c>
      <c r="D36" s="143">
        <v>6019</v>
      </c>
      <c r="E36" s="144">
        <v>5023</v>
      </c>
      <c r="F36" s="144">
        <v>7332</v>
      </c>
      <c r="G36" s="144">
        <v>5373</v>
      </c>
      <c r="H36" s="145">
        <v>6593</v>
      </c>
      <c r="I36" s="143">
        <v>-574</v>
      </c>
      <c r="J36" s="146">
        <v>-8.7062035492188681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7808</v>
      </c>
      <c r="F11" s="264">
        <v>6094</v>
      </c>
      <c r="G11" s="264">
        <v>9599</v>
      </c>
      <c r="H11" s="264">
        <v>6983</v>
      </c>
      <c r="I11" s="265">
        <v>8721</v>
      </c>
      <c r="J11" s="263">
        <v>-913</v>
      </c>
      <c r="K11" s="266">
        <v>-10.468982914803348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28.637295081967213</v>
      </c>
      <c r="E13" s="115">
        <v>2236</v>
      </c>
      <c r="F13" s="114">
        <v>1737</v>
      </c>
      <c r="G13" s="114">
        <v>2478</v>
      </c>
      <c r="H13" s="114">
        <v>2008</v>
      </c>
      <c r="I13" s="140">
        <v>2353</v>
      </c>
      <c r="J13" s="115">
        <v>-117</v>
      </c>
      <c r="K13" s="116">
        <v>-4.972375690607735</v>
      </c>
    </row>
    <row r="14" spans="1:15" ht="15.95" customHeight="1" x14ac:dyDescent="0.2">
      <c r="A14" s="306" t="s">
        <v>230</v>
      </c>
      <c r="B14" s="307"/>
      <c r="C14" s="308"/>
      <c r="D14" s="113">
        <v>53.752561475409834</v>
      </c>
      <c r="E14" s="115">
        <v>4197</v>
      </c>
      <c r="F14" s="114">
        <v>3294</v>
      </c>
      <c r="G14" s="114">
        <v>5788</v>
      </c>
      <c r="H14" s="114">
        <v>3923</v>
      </c>
      <c r="I14" s="140">
        <v>4959</v>
      </c>
      <c r="J14" s="115">
        <v>-762</v>
      </c>
      <c r="K14" s="116">
        <v>-15.366001209921356</v>
      </c>
    </row>
    <row r="15" spans="1:15" ht="15.95" customHeight="1" x14ac:dyDescent="0.2">
      <c r="A15" s="306" t="s">
        <v>231</v>
      </c>
      <c r="B15" s="307"/>
      <c r="C15" s="308"/>
      <c r="D15" s="113">
        <v>8.8242827868852451</v>
      </c>
      <c r="E15" s="115">
        <v>689</v>
      </c>
      <c r="F15" s="114">
        <v>568</v>
      </c>
      <c r="G15" s="114">
        <v>684</v>
      </c>
      <c r="H15" s="114">
        <v>577</v>
      </c>
      <c r="I15" s="140">
        <v>713</v>
      </c>
      <c r="J15" s="115">
        <v>-24</v>
      </c>
      <c r="K15" s="116">
        <v>-3.3660589060308554</v>
      </c>
    </row>
    <row r="16" spans="1:15" ht="15.95" customHeight="1" x14ac:dyDescent="0.2">
      <c r="A16" s="306" t="s">
        <v>232</v>
      </c>
      <c r="B16" s="307"/>
      <c r="C16" s="308"/>
      <c r="D16" s="113">
        <v>8.6962090163934427</v>
      </c>
      <c r="E16" s="115">
        <v>679</v>
      </c>
      <c r="F16" s="114">
        <v>483</v>
      </c>
      <c r="G16" s="114">
        <v>628</v>
      </c>
      <c r="H16" s="114">
        <v>462</v>
      </c>
      <c r="I16" s="140">
        <v>689</v>
      </c>
      <c r="J16" s="115">
        <v>-10</v>
      </c>
      <c r="K16" s="116">
        <v>-1.4513788098693758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1.485655737704918</v>
      </c>
      <c r="E18" s="115">
        <v>116</v>
      </c>
      <c r="F18" s="114">
        <v>95</v>
      </c>
      <c r="G18" s="114">
        <v>215</v>
      </c>
      <c r="H18" s="114">
        <v>117</v>
      </c>
      <c r="I18" s="140">
        <v>125</v>
      </c>
      <c r="J18" s="115">
        <v>-9</v>
      </c>
      <c r="K18" s="116">
        <v>-7.2</v>
      </c>
    </row>
    <row r="19" spans="1:11" ht="14.1" customHeight="1" x14ac:dyDescent="0.2">
      <c r="A19" s="306" t="s">
        <v>235</v>
      </c>
      <c r="B19" s="307" t="s">
        <v>236</v>
      </c>
      <c r="C19" s="308"/>
      <c r="D19" s="113">
        <v>1.1526639344262295</v>
      </c>
      <c r="E19" s="115">
        <v>90</v>
      </c>
      <c r="F19" s="114">
        <v>64</v>
      </c>
      <c r="G19" s="114">
        <v>171</v>
      </c>
      <c r="H19" s="114">
        <v>88</v>
      </c>
      <c r="I19" s="140">
        <v>95</v>
      </c>
      <c r="J19" s="115">
        <v>-5</v>
      </c>
      <c r="K19" s="116">
        <v>-5.2631578947368425</v>
      </c>
    </row>
    <row r="20" spans="1:11" ht="14.1" customHeight="1" x14ac:dyDescent="0.2">
      <c r="A20" s="306">
        <v>12</v>
      </c>
      <c r="B20" s="307" t="s">
        <v>237</v>
      </c>
      <c r="C20" s="308"/>
      <c r="D20" s="113">
        <v>1.7930327868852458</v>
      </c>
      <c r="E20" s="115">
        <v>140</v>
      </c>
      <c r="F20" s="114">
        <v>87</v>
      </c>
      <c r="G20" s="114">
        <v>160</v>
      </c>
      <c r="H20" s="114">
        <v>195</v>
      </c>
      <c r="I20" s="140">
        <v>154</v>
      </c>
      <c r="J20" s="115">
        <v>-14</v>
      </c>
      <c r="K20" s="116">
        <v>-9.0909090909090917</v>
      </c>
    </row>
    <row r="21" spans="1:11" ht="14.1" customHeight="1" x14ac:dyDescent="0.2">
      <c r="A21" s="306">
        <v>21</v>
      </c>
      <c r="B21" s="307" t="s">
        <v>238</v>
      </c>
      <c r="C21" s="308"/>
      <c r="D21" s="113">
        <v>0.12807377049180327</v>
      </c>
      <c r="E21" s="115">
        <v>10</v>
      </c>
      <c r="F21" s="114">
        <v>19</v>
      </c>
      <c r="G21" s="114">
        <v>27</v>
      </c>
      <c r="H21" s="114">
        <v>21</v>
      </c>
      <c r="I21" s="140">
        <v>22</v>
      </c>
      <c r="J21" s="115">
        <v>-12</v>
      </c>
      <c r="K21" s="116">
        <v>-54.545454545454547</v>
      </c>
    </row>
    <row r="22" spans="1:11" ht="14.1" customHeight="1" x14ac:dyDescent="0.2">
      <c r="A22" s="306">
        <v>22</v>
      </c>
      <c r="B22" s="307" t="s">
        <v>239</v>
      </c>
      <c r="C22" s="308"/>
      <c r="D22" s="113">
        <v>1.3319672131147542</v>
      </c>
      <c r="E22" s="115">
        <v>104</v>
      </c>
      <c r="F22" s="114">
        <v>86</v>
      </c>
      <c r="G22" s="114">
        <v>151</v>
      </c>
      <c r="H22" s="114">
        <v>114</v>
      </c>
      <c r="I22" s="140">
        <v>153</v>
      </c>
      <c r="J22" s="115">
        <v>-49</v>
      </c>
      <c r="K22" s="116">
        <v>-32.026143790849673</v>
      </c>
    </row>
    <row r="23" spans="1:11" ht="14.1" customHeight="1" x14ac:dyDescent="0.2">
      <c r="A23" s="306">
        <v>23</v>
      </c>
      <c r="B23" s="307" t="s">
        <v>240</v>
      </c>
      <c r="C23" s="308"/>
      <c r="D23" s="113">
        <v>0.43545081967213117</v>
      </c>
      <c r="E23" s="115">
        <v>34</v>
      </c>
      <c r="F23" s="114">
        <v>34</v>
      </c>
      <c r="G23" s="114">
        <v>54</v>
      </c>
      <c r="H23" s="114">
        <v>45</v>
      </c>
      <c r="I23" s="140">
        <v>53</v>
      </c>
      <c r="J23" s="115">
        <v>-19</v>
      </c>
      <c r="K23" s="116">
        <v>-35.849056603773583</v>
      </c>
    </row>
    <row r="24" spans="1:11" ht="14.1" customHeight="1" x14ac:dyDescent="0.2">
      <c r="A24" s="306">
        <v>24</v>
      </c>
      <c r="B24" s="307" t="s">
        <v>241</v>
      </c>
      <c r="C24" s="308"/>
      <c r="D24" s="113">
        <v>1.9851434426229508</v>
      </c>
      <c r="E24" s="115">
        <v>155</v>
      </c>
      <c r="F24" s="114">
        <v>122</v>
      </c>
      <c r="G24" s="114">
        <v>203</v>
      </c>
      <c r="H24" s="114">
        <v>126</v>
      </c>
      <c r="I24" s="140">
        <v>190</v>
      </c>
      <c r="J24" s="115">
        <v>-35</v>
      </c>
      <c r="K24" s="116">
        <v>-18.421052631578949</v>
      </c>
    </row>
    <row r="25" spans="1:11" ht="14.1" customHeight="1" x14ac:dyDescent="0.2">
      <c r="A25" s="306">
        <v>25</v>
      </c>
      <c r="B25" s="307" t="s">
        <v>242</v>
      </c>
      <c r="C25" s="308"/>
      <c r="D25" s="113">
        <v>7.338627049180328</v>
      </c>
      <c r="E25" s="115">
        <v>573</v>
      </c>
      <c r="F25" s="114">
        <v>290</v>
      </c>
      <c r="G25" s="114">
        <v>445</v>
      </c>
      <c r="H25" s="114">
        <v>245</v>
      </c>
      <c r="I25" s="140">
        <v>318</v>
      </c>
      <c r="J25" s="115">
        <v>255</v>
      </c>
      <c r="K25" s="116">
        <v>80.188679245283012</v>
      </c>
    </row>
    <row r="26" spans="1:11" ht="14.1" customHeight="1" x14ac:dyDescent="0.2">
      <c r="A26" s="306">
        <v>26</v>
      </c>
      <c r="B26" s="307" t="s">
        <v>243</v>
      </c>
      <c r="C26" s="308"/>
      <c r="D26" s="113">
        <v>1.8698770491803278</v>
      </c>
      <c r="E26" s="115">
        <v>146</v>
      </c>
      <c r="F26" s="114">
        <v>145</v>
      </c>
      <c r="G26" s="114">
        <v>263</v>
      </c>
      <c r="H26" s="114">
        <v>114</v>
      </c>
      <c r="I26" s="140">
        <v>153</v>
      </c>
      <c r="J26" s="115">
        <v>-7</v>
      </c>
      <c r="K26" s="116">
        <v>-4.5751633986928102</v>
      </c>
    </row>
    <row r="27" spans="1:11" ht="14.1" customHeight="1" x14ac:dyDescent="0.2">
      <c r="A27" s="306">
        <v>27</v>
      </c>
      <c r="B27" s="307" t="s">
        <v>244</v>
      </c>
      <c r="C27" s="308"/>
      <c r="D27" s="113">
        <v>1.5625</v>
      </c>
      <c r="E27" s="115">
        <v>122</v>
      </c>
      <c r="F27" s="114">
        <v>81</v>
      </c>
      <c r="G27" s="114">
        <v>147</v>
      </c>
      <c r="H27" s="114">
        <v>128</v>
      </c>
      <c r="I27" s="140">
        <v>153</v>
      </c>
      <c r="J27" s="115">
        <v>-31</v>
      </c>
      <c r="K27" s="116">
        <v>-20.261437908496731</v>
      </c>
    </row>
    <row r="28" spans="1:11" ht="14.1" customHeight="1" x14ac:dyDescent="0.2">
      <c r="A28" s="306">
        <v>28</v>
      </c>
      <c r="B28" s="307" t="s">
        <v>245</v>
      </c>
      <c r="C28" s="308"/>
      <c r="D28" s="113">
        <v>0.29456967213114754</v>
      </c>
      <c r="E28" s="115">
        <v>23</v>
      </c>
      <c r="F28" s="114">
        <v>21</v>
      </c>
      <c r="G28" s="114">
        <v>16</v>
      </c>
      <c r="H28" s="114">
        <v>21</v>
      </c>
      <c r="I28" s="140">
        <v>22</v>
      </c>
      <c r="J28" s="115">
        <v>1</v>
      </c>
      <c r="K28" s="116">
        <v>4.5454545454545459</v>
      </c>
    </row>
    <row r="29" spans="1:11" ht="14.1" customHeight="1" x14ac:dyDescent="0.2">
      <c r="A29" s="306">
        <v>29</v>
      </c>
      <c r="B29" s="307" t="s">
        <v>246</v>
      </c>
      <c r="C29" s="308"/>
      <c r="D29" s="113">
        <v>2.7279713114754101</v>
      </c>
      <c r="E29" s="115">
        <v>213</v>
      </c>
      <c r="F29" s="114">
        <v>209</v>
      </c>
      <c r="G29" s="114">
        <v>367</v>
      </c>
      <c r="H29" s="114">
        <v>204</v>
      </c>
      <c r="I29" s="140">
        <v>295</v>
      </c>
      <c r="J29" s="115">
        <v>-82</v>
      </c>
      <c r="K29" s="116">
        <v>-27.796610169491526</v>
      </c>
    </row>
    <row r="30" spans="1:11" ht="14.1" customHeight="1" x14ac:dyDescent="0.2">
      <c r="A30" s="306" t="s">
        <v>247</v>
      </c>
      <c r="B30" s="307" t="s">
        <v>248</v>
      </c>
      <c r="C30" s="308"/>
      <c r="D30" s="113" t="s">
        <v>513</v>
      </c>
      <c r="E30" s="115" t="s">
        <v>513</v>
      </c>
      <c r="F30" s="114">
        <v>59</v>
      </c>
      <c r="G30" s="114">
        <v>174</v>
      </c>
      <c r="H30" s="114" t="s">
        <v>513</v>
      </c>
      <c r="I30" s="140" t="s">
        <v>513</v>
      </c>
      <c r="J30" s="115" t="s">
        <v>513</v>
      </c>
      <c r="K30" s="116" t="s">
        <v>513</v>
      </c>
    </row>
    <row r="31" spans="1:11" ht="14.1" customHeight="1" x14ac:dyDescent="0.2">
      <c r="A31" s="306" t="s">
        <v>249</v>
      </c>
      <c r="B31" s="307" t="s">
        <v>250</v>
      </c>
      <c r="C31" s="308"/>
      <c r="D31" s="113">
        <v>1.716188524590164</v>
      </c>
      <c r="E31" s="115">
        <v>134</v>
      </c>
      <c r="F31" s="114">
        <v>150</v>
      </c>
      <c r="G31" s="114">
        <v>188</v>
      </c>
      <c r="H31" s="114">
        <v>135</v>
      </c>
      <c r="I31" s="140">
        <v>219</v>
      </c>
      <c r="J31" s="115">
        <v>-85</v>
      </c>
      <c r="K31" s="116">
        <v>-38.812785388127857</v>
      </c>
    </row>
    <row r="32" spans="1:11" ht="14.1" customHeight="1" x14ac:dyDescent="0.2">
      <c r="A32" s="306">
        <v>31</v>
      </c>
      <c r="B32" s="307" t="s">
        <v>251</v>
      </c>
      <c r="C32" s="308"/>
      <c r="D32" s="113">
        <v>0.51229508196721307</v>
      </c>
      <c r="E32" s="115">
        <v>40</v>
      </c>
      <c r="F32" s="114">
        <v>19</v>
      </c>
      <c r="G32" s="114">
        <v>31</v>
      </c>
      <c r="H32" s="114">
        <v>30</v>
      </c>
      <c r="I32" s="140">
        <v>40</v>
      </c>
      <c r="J32" s="115">
        <v>0</v>
      </c>
      <c r="K32" s="116">
        <v>0</v>
      </c>
    </row>
    <row r="33" spans="1:11" ht="14.1" customHeight="1" x14ac:dyDescent="0.2">
      <c r="A33" s="306">
        <v>32</v>
      </c>
      <c r="B33" s="307" t="s">
        <v>252</v>
      </c>
      <c r="C33" s="308"/>
      <c r="D33" s="113">
        <v>3.637295081967213</v>
      </c>
      <c r="E33" s="115">
        <v>284</v>
      </c>
      <c r="F33" s="114">
        <v>160</v>
      </c>
      <c r="G33" s="114">
        <v>334</v>
      </c>
      <c r="H33" s="114">
        <v>337</v>
      </c>
      <c r="I33" s="140">
        <v>414</v>
      </c>
      <c r="J33" s="115">
        <v>-130</v>
      </c>
      <c r="K33" s="116">
        <v>-31.40096618357488</v>
      </c>
    </row>
    <row r="34" spans="1:11" ht="14.1" customHeight="1" x14ac:dyDescent="0.2">
      <c r="A34" s="306">
        <v>33</v>
      </c>
      <c r="B34" s="307" t="s">
        <v>253</v>
      </c>
      <c r="C34" s="308"/>
      <c r="D34" s="113">
        <v>1.1526639344262295</v>
      </c>
      <c r="E34" s="115">
        <v>90</v>
      </c>
      <c r="F34" s="114">
        <v>58</v>
      </c>
      <c r="G34" s="114">
        <v>201</v>
      </c>
      <c r="H34" s="114">
        <v>95</v>
      </c>
      <c r="I34" s="140">
        <v>160</v>
      </c>
      <c r="J34" s="115">
        <v>-70</v>
      </c>
      <c r="K34" s="116">
        <v>-43.75</v>
      </c>
    </row>
    <row r="35" spans="1:11" ht="14.1" customHeight="1" x14ac:dyDescent="0.2">
      <c r="A35" s="306">
        <v>34</v>
      </c>
      <c r="B35" s="307" t="s">
        <v>254</v>
      </c>
      <c r="C35" s="308"/>
      <c r="D35" s="113">
        <v>2.7279713114754101</v>
      </c>
      <c r="E35" s="115">
        <v>213</v>
      </c>
      <c r="F35" s="114">
        <v>85</v>
      </c>
      <c r="G35" s="114">
        <v>199</v>
      </c>
      <c r="H35" s="114">
        <v>119</v>
      </c>
      <c r="I35" s="140">
        <v>184</v>
      </c>
      <c r="J35" s="115">
        <v>29</v>
      </c>
      <c r="K35" s="116">
        <v>15.760869565217391</v>
      </c>
    </row>
    <row r="36" spans="1:11" ht="14.1" customHeight="1" x14ac:dyDescent="0.2">
      <c r="A36" s="306">
        <v>41</v>
      </c>
      <c r="B36" s="307" t="s">
        <v>255</v>
      </c>
      <c r="C36" s="308"/>
      <c r="D36" s="113">
        <v>0.74282786885245899</v>
      </c>
      <c r="E36" s="115">
        <v>58</v>
      </c>
      <c r="F36" s="114">
        <v>56</v>
      </c>
      <c r="G36" s="114">
        <v>78</v>
      </c>
      <c r="H36" s="114">
        <v>80</v>
      </c>
      <c r="I36" s="140">
        <v>100</v>
      </c>
      <c r="J36" s="115">
        <v>-42</v>
      </c>
      <c r="K36" s="116">
        <v>-42</v>
      </c>
    </row>
    <row r="37" spans="1:11" ht="14.1" customHeight="1" x14ac:dyDescent="0.2">
      <c r="A37" s="306">
        <v>42</v>
      </c>
      <c r="B37" s="307" t="s">
        <v>256</v>
      </c>
      <c r="C37" s="308"/>
      <c r="D37" s="113" t="s">
        <v>513</v>
      </c>
      <c r="E37" s="115" t="s">
        <v>513</v>
      </c>
      <c r="F37" s="114">
        <v>6</v>
      </c>
      <c r="G37" s="114" t="s">
        <v>513</v>
      </c>
      <c r="H37" s="114" t="s">
        <v>513</v>
      </c>
      <c r="I37" s="140" t="s">
        <v>513</v>
      </c>
      <c r="J37" s="115" t="s">
        <v>513</v>
      </c>
      <c r="K37" s="116" t="s">
        <v>513</v>
      </c>
    </row>
    <row r="38" spans="1:11" ht="14.1" customHeight="1" x14ac:dyDescent="0.2">
      <c r="A38" s="306">
        <v>43</v>
      </c>
      <c r="B38" s="307" t="s">
        <v>257</v>
      </c>
      <c r="C38" s="308"/>
      <c r="D38" s="113">
        <v>1.0117827868852458</v>
      </c>
      <c r="E38" s="115">
        <v>79</v>
      </c>
      <c r="F38" s="114">
        <v>69</v>
      </c>
      <c r="G38" s="114">
        <v>121</v>
      </c>
      <c r="H38" s="114">
        <v>55</v>
      </c>
      <c r="I38" s="140">
        <v>90</v>
      </c>
      <c r="J38" s="115">
        <v>-11</v>
      </c>
      <c r="K38" s="116">
        <v>-12.222222222222221</v>
      </c>
    </row>
    <row r="39" spans="1:11" ht="14.1" customHeight="1" x14ac:dyDescent="0.2">
      <c r="A39" s="306">
        <v>51</v>
      </c>
      <c r="B39" s="307" t="s">
        <v>258</v>
      </c>
      <c r="C39" s="308"/>
      <c r="D39" s="113">
        <v>11.142418032786885</v>
      </c>
      <c r="E39" s="115">
        <v>870</v>
      </c>
      <c r="F39" s="114">
        <v>706</v>
      </c>
      <c r="G39" s="114">
        <v>1213</v>
      </c>
      <c r="H39" s="114">
        <v>967</v>
      </c>
      <c r="I39" s="140">
        <v>919</v>
      </c>
      <c r="J39" s="115">
        <v>-49</v>
      </c>
      <c r="K39" s="116">
        <v>-5.3318824809575629</v>
      </c>
    </row>
    <row r="40" spans="1:11" ht="14.1" customHeight="1" x14ac:dyDescent="0.2">
      <c r="A40" s="306" t="s">
        <v>259</v>
      </c>
      <c r="B40" s="307" t="s">
        <v>260</v>
      </c>
      <c r="C40" s="308"/>
      <c r="D40" s="113">
        <v>9.9001024590163933</v>
      </c>
      <c r="E40" s="115">
        <v>773</v>
      </c>
      <c r="F40" s="114">
        <v>648</v>
      </c>
      <c r="G40" s="114">
        <v>1126</v>
      </c>
      <c r="H40" s="114">
        <v>900</v>
      </c>
      <c r="I40" s="140">
        <v>861</v>
      </c>
      <c r="J40" s="115">
        <v>-88</v>
      </c>
      <c r="K40" s="116">
        <v>-10.220673635307781</v>
      </c>
    </row>
    <row r="41" spans="1:11" ht="14.1" customHeight="1" x14ac:dyDescent="0.2">
      <c r="A41" s="306"/>
      <c r="B41" s="307" t="s">
        <v>261</v>
      </c>
      <c r="C41" s="308"/>
      <c r="D41" s="113">
        <v>8.6321721311475414</v>
      </c>
      <c r="E41" s="115">
        <v>674</v>
      </c>
      <c r="F41" s="114">
        <v>484</v>
      </c>
      <c r="G41" s="114">
        <v>898</v>
      </c>
      <c r="H41" s="114">
        <v>784</v>
      </c>
      <c r="I41" s="140">
        <v>706</v>
      </c>
      <c r="J41" s="115">
        <v>-32</v>
      </c>
      <c r="K41" s="116">
        <v>-4.5325779036827196</v>
      </c>
    </row>
    <row r="42" spans="1:11" ht="14.1" customHeight="1" x14ac:dyDescent="0.2">
      <c r="A42" s="306">
        <v>52</v>
      </c>
      <c r="B42" s="307" t="s">
        <v>262</v>
      </c>
      <c r="C42" s="308"/>
      <c r="D42" s="113">
        <v>6.5061475409836067</v>
      </c>
      <c r="E42" s="115">
        <v>508</v>
      </c>
      <c r="F42" s="114">
        <v>367</v>
      </c>
      <c r="G42" s="114">
        <v>440</v>
      </c>
      <c r="H42" s="114">
        <v>498</v>
      </c>
      <c r="I42" s="140">
        <v>545</v>
      </c>
      <c r="J42" s="115">
        <v>-37</v>
      </c>
      <c r="K42" s="116">
        <v>-6.7889908256880735</v>
      </c>
    </row>
    <row r="43" spans="1:11" ht="14.1" customHeight="1" x14ac:dyDescent="0.2">
      <c r="A43" s="306" t="s">
        <v>263</v>
      </c>
      <c r="B43" s="307" t="s">
        <v>264</v>
      </c>
      <c r="C43" s="308"/>
      <c r="D43" s="113">
        <v>5.6608606557377046</v>
      </c>
      <c r="E43" s="115">
        <v>442</v>
      </c>
      <c r="F43" s="114">
        <v>302</v>
      </c>
      <c r="G43" s="114">
        <v>356</v>
      </c>
      <c r="H43" s="114">
        <v>406</v>
      </c>
      <c r="I43" s="140">
        <v>448</v>
      </c>
      <c r="J43" s="115">
        <v>-6</v>
      </c>
      <c r="K43" s="116">
        <v>-1.3392857142857142</v>
      </c>
    </row>
    <row r="44" spans="1:11" ht="14.1" customHeight="1" x14ac:dyDescent="0.2">
      <c r="A44" s="306">
        <v>53</v>
      </c>
      <c r="B44" s="307" t="s">
        <v>265</v>
      </c>
      <c r="C44" s="308"/>
      <c r="D44" s="113">
        <v>0.83247950819672134</v>
      </c>
      <c r="E44" s="115">
        <v>65</v>
      </c>
      <c r="F44" s="114">
        <v>68</v>
      </c>
      <c r="G44" s="114">
        <v>94</v>
      </c>
      <c r="H44" s="114">
        <v>98</v>
      </c>
      <c r="I44" s="140">
        <v>87</v>
      </c>
      <c r="J44" s="115">
        <v>-22</v>
      </c>
      <c r="K44" s="116">
        <v>-25.287356321839081</v>
      </c>
    </row>
    <row r="45" spans="1:11" ht="14.1" customHeight="1" x14ac:dyDescent="0.2">
      <c r="A45" s="306" t="s">
        <v>266</v>
      </c>
      <c r="B45" s="307" t="s">
        <v>267</v>
      </c>
      <c r="C45" s="308"/>
      <c r="D45" s="113">
        <v>0.80686475409836067</v>
      </c>
      <c r="E45" s="115">
        <v>63</v>
      </c>
      <c r="F45" s="114">
        <v>56</v>
      </c>
      <c r="G45" s="114">
        <v>91</v>
      </c>
      <c r="H45" s="114">
        <v>94</v>
      </c>
      <c r="I45" s="140">
        <v>85</v>
      </c>
      <c r="J45" s="115">
        <v>-22</v>
      </c>
      <c r="K45" s="116">
        <v>-25.882352941176471</v>
      </c>
    </row>
    <row r="46" spans="1:11" ht="14.1" customHeight="1" x14ac:dyDescent="0.2">
      <c r="A46" s="306">
        <v>54</v>
      </c>
      <c r="B46" s="307" t="s">
        <v>268</v>
      </c>
      <c r="C46" s="308"/>
      <c r="D46" s="113">
        <v>4.4185450819672134</v>
      </c>
      <c r="E46" s="115">
        <v>345</v>
      </c>
      <c r="F46" s="114">
        <v>265</v>
      </c>
      <c r="G46" s="114">
        <v>356</v>
      </c>
      <c r="H46" s="114">
        <v>345</v>
      </c>
      <c r="I46" s="140">
        <v>350</v>
      </c>
      <c r="J46" s="115">
        <v>-5</v>
      </c>
      <c r="K46" s="116">
        <v>-1.4285714285714286</v>
      </c>
    </row>
    <row r="47" spans="1:11" ht="14.1" customHeight="1" x14ac:dyDescent="0.2">
      <c r="A47" s="306">
        <v>61</v>
      </c>
      <c r="B47" s="307" t="s">
        <v>269</v>
      </c>
      <c r="C47" s="308"/>
      <c r="D47" s="113">
        <v>3.790983606557377</v>
      </c>
      <c r="E47" s="115">
        <v>296</v>
      </c>
      <c r="F47" s="114">
        <v>171</v>
      </c>
      <c r="G47" s="114">
        <v>339</v>
      </c>
      <c r="H47" s="114">
        <v>217</v>
      </c>
      <c r="I47" s="140">
        <v>307</v>
      </c>
      <c r="J47" s="115">
        <v>-11</v>
      </c>
      <c r="K47" s="116">
        <v>-3.5830618892508141</v>
      </c>
    </row>
    <row r="48" spans="1:11" ht="14.1" customHeight="1" x14ac:dyDescent="0.2">
      <c r="A48" s="306">
        <v>62</v>
      </c>
      <c r="B48" s="307" t="s">
        <v>270</v>
      </c>
      <c r="C48" s="308"/>
      <c r="D48" s="113">
        <v>8.7858606557377055</v>
      </c>
      <c r="E48" s="115">
        <v>686</v>
      </c>
      <c r="F48" s="114">
        <v>581</v>
      </c>
      <c r="G48" s="114">
        <v>843</v>
      </c>
      <c r="H48" s="114">
        <v>614</v>
      </c>
      <c r="I48" s="140">
        <v>719</v>
      </c>
      <c r="J48" s="115">
        <v>-33</v>
      </c>
      <c r="K48" s="116">
        <v>-4.5897079276773294</v>
      </c>
    </row>
    <row r="49" spans="1:11" ht="14.1" customHeight="1" x14ac:dyDescent="0.2">
      <c r="A49" s="306">
        <v>63</v>
      </c>
      <c r="B49" s="307" t="s">
        <v>271</v>
      </c>
      <c r="C49" s="308"/>
      <c r="D49" s="113">
        <v>3.6885245901639343</v>
      </c>
      <c r="E49" s="115">
        <v>288</v>
      </c>
      <c r="F49" s="114">
        <v>236</v>
      </c>
      <c r="G49" s="114">
        <v>295</v>
      </c>
      <c r="H49" s="114">
        <v>286</v>
      </c>
      <c r="I49" s="140">
        <v>292</v>
      </c>
      <c r="J49" s="115">
        <v>-4</v>
      </c>
      <c r="K49" s="116">
        <v>-1.3698630136986301</v>
      </c>
    </row>
    <row r="50" spans="1:11" ht="14.1" customHeight="1" x14ac:dyDescent="0.2">
      <c r="A50" s="306" t="s">
        <v>272</v>
      </c>
      <c r="B50" s="307" t="s">
        <v>273</v>
      </c>
      <c r="C50" s="308"/>
      <c r="D50" s="113">
        <v>0.60194672131147542</v>
      </c>
      <c r="E50" s="115">
        <v>47</v>
      </c>
      <c r="F50" s="114">
        <v>57</v>
      </c>
      <c r="G50" s="114">
        <v>79</v>
      </c>
      <c r="H50" s="114">
        <v>50</v>
      </c>
      <c r="I50" s="140">
        <v>49</v>
      </c>
      <c r="J50" s="115">
        <v>-2</v>
      </c>
      <c r="K50" s="116">
        <v>-4.0816326530612246</v>
      </c>
    </row>
    <row r="51" spans="1:11" ht="14.1" customHeight="1" x14ac:dyDescent="0.2">
      <c r="A51" s="306" t="s">
        <v>274</v>
      </c>
      <c r="B51" s="307" t="s">
        <v>275</v>
      </c>
      <c r="C51" s="308"/>
      <c r="D51" s="113">
        <v>2.8688524590163933</v>
      </c>
      <c r="E51" s="115">
        <v>224</v>
      </c>
      <c r="F51" s="114">
        <v>163</v>
      </c>
      <c r="G51" s="114">
        <v>184</v>
      </c>
      <c r="H51" s="114">
        <v>208</v>
      </c>
      <c r="I51" s="140">
        <v>215</v>
      </c>
      <c r="J51" s="115">
        <v>9</v>
      </c>
      <c r="K51" s="116">
        <v>4.1860465116279073</v>
      </c>
    </row>
    <row r="52" spans="1:11" ht="14.1" customHeight="1" x14ac:dyDescent="0.2">
      <c r="A52" s="306">
        <v>71</v>
      </c>
      <c r="B52" s="307" t="s">
        <v>276</v>
      </c>
      <c r="C52" s="308"/>
      <c r="D52" s="113">
        <v>9.5927254098360653</v>
      </c>
      <c r="E52" s="115">
        <v>749</v>
      </c>
      <c r="F52" s="114">
        <v>505</v>
      </c>
      <c r="G52" s="114">
        <v>688</v>
      </c>
      <c r="H52" s="114">
        <v>604</v>
      </c>
      <c r="I52" s="140">
        <v>803</v>
      </c>
      <c r="J52" s="115">
        <v>-54</v>
      </c>
      <c r="K52" s="116">
        <v>-6.7247820672478209</v>
      </c>
    </row>
    <row r="53" spans="1:11" ht="14.1" customHeight="1" x14ac:dyDescent="0.2">
      <c r="A53" s="306" t="s">
        <v>277</v>
      </c>
      <c r="B53" s="307" t="s">
        <v>278</v>
      </c>
      <c r="C53" s="308"/>
      <c r="D53" s="113">
        <v>3.4067622950819674</v>
      </c>
      <c r="E53" s="115">
        <v>266</v>
      </c>
      <c r="F53" s="114">
        <v>216</v>
      </c>
      <c r="G53" s="114">
        <v>275</v>
      </c>
      <c r="H53" s="114">
        <v>240</v>
      </c>
      <c r="I53" s="140">
        <v>307</v>
      </c>
      <c r="J53" s="115">
        <v>-41</v>
      </c>
      <c r="K53" s="116">
        <v>-13.355048859934854</v>
      </c>
    </row>
    <row r="54" spans="1:11" ht="14.1" customHeight="1" x14ac:dyDescent="0.2">
      <c r="A54" s="306" t="s">
        <v>279</v>
      </c>
      <c r="B54" s="307" t="s">
        <v>280</v>
      </c>
      <c r="C54" s="308"/>
      <c r="D54" s="113">
        <v>4.994877049180328</v>
      </c>
      <c r="E54" s="115">
        <v>390</v>
      </c>
      <c r="F54" s="114">
        <v>224</v>
      </c>
      <c r="G54" s="114">
        <v>356</v>
      </c>
      <c r="H54" s="114">
        <v>300</v>
      </c>
      <c r="I54" s="140">
        <v>412</v>
      </c>
      <c r="J54" s="115">
        <v>-22</v>
      </c>
      <c r="K54" s="116">
        <v>-5.3398058252427187</v>
      </c>
    </row>
    <row r="55" spans="1:11" ht="14.1" customHeight="1" x14ac:dyDescent="0.2">
      <c r="A55" s="306">
        <v>72</v>
      </c>
      <c r="B55" s="307" t="s">
        <v>281</v>
      </c>
      <c r="C55" s="308"/>
      <c r="D55" s="113">
        <v>2.2540983606557377</v>
      </c>
      <c r="E55" s="115">
        <v>176</v>
      </c>
      <c r="F55" s="114">
        <v>203</v>
      </c>
      <c r="G55" s="114">
        <v>153</v>
      </c>
      <c r="H55" s="114">
        <v>122</v>
      </c>
      <c r="I55" s="140">
        <v>173</v>
      </c>
      <c r="J55" s="115">
        <v>3</v>
      </c>
      <c r="K55" s="116">
        <v>1.7341040462427746</v>
      </c>
    </row>
    <row r="56" spans="1:11" ht="14.1" customHeight="1" x14ac:dyDescent="0.2">
      <c r="A56" s="306" t="s">
        <v>282</v>
      </c>
      <c r="B56" s="307" t="s">
        <v>283</v>
      </c>
      <c r="C56" s="308"/>
      <c r="D56" s="113">
        <v>0.52510245901639341</v>
      </c>
      <c r="E56" s="115">
        <v>41</v>
      </c>
      <c r="F56" s="114">
        <v>117</v>
      </c>
      <c r="G56" s="114">
        <v>42</v>
      </c>
      <c r="H56" s="114">
        <v>27</v>
      </c>
      <c r="I56" s="140">
        <v>51</v>
      </c>
      <c r="J56" s="115">
        <v>-10</v>
      </c>
      <c r="K56" s="116">
        <v>-19.607843137254903</v>
      </c>
    </row>
    <row r="57" spans="1:11" ht="14.1" customHeight="1" x14ac:dyDescent="0.2">
      <c r="A57" s="306" t="s">
        <v>284</v>
      </c>
      <c r="B57" s="307" t="s">
        <v>285</v>
      </c>
      <c r="C57" s="308"/>
      <c r="D57" s="113">
        <v>1.3063524590163935</v>
      </c>
      <c r="E57" s="115">
        <v>102</v>
      </c>
      <c r="F57" s="114">
        <v>73</v>
      </c>
      <c r="G57" s="114">
        <v>59</v>
      </c>
      <c r="H57" s="114">
        <v>73</v>
      </c>
      <c r="I57" s="140">
        <v>88</v>
      </c>
      <c r="J57" s="115">
        <v>14</v>
      </c>
      <c r="K57" s="116">
        <v>15.909090909090908</v>
      </c>
    </row>
    <row r="58" spans="1:11" ht="14.1" customHeight="1" x14ac:dyDescent="0.2">
      <c r="A58" s="306">
        <v>73</v>
      </c>
      <c r="B58" s="307" t="s">
        <v>286</v>
      </c>
      <c r="C58" s="308"/>
      <c r="D58" s="113">
        <v>1.1910860655737705</v>
      </c>
      <c r="E58" s="115">
        <v>93</v>
      </c>
      <c r="F58" s="114">
        <v>63</v>
      </c>
      <c r="G58" s="114">
        <v>155</v>
      </c>
      <c r="H58" s="114">
        <v>79</v>
      </c>
      <c r="I58" s="140">
        <v>97</v>
      </c>
      <c r="J58" s="115">
        <v>-4</v>
      </c>
      <c r="K58" s="116">
        <v>-4.1237113402061851</v>
      </c>
    </row>
    <row r="59" spans="1:11" ht="14.1" customHeight="1" x14ac:dyDescent="0.2">
      <c r="A59" s="306" t="s">
        <v>287</v>
      </c>
      <c r="B59" s="307" t="s">
        <v>288</v>
      </c>
      <c r="C59" s="308"/>
      <c r="D59" s="113">
        <v>0.92213114754098358</v>
      </c>
      <c r="E59" s="115">
        <v>72</v>
      </c>
      <c r="F59" s="114">
        <v>46</v>
      </c>
      <c r="G59" s="114">
        <v>116</v>
      </c>
      <c r="H59" s="114">
        <v>64</v>
      </c>
      <c r="I59" s="140">
        <v>67</v>
      </c>
      <c r="J59" s="115">
        <v>5</v>
      </c>
      <c r="K59" s="116">
        <v>7.4626865671641793</v>
      </c>
    </row>
    <row r="60" spans="1:11" ht="14.1" customHeight="1" x14ac:dyDescent="0.2">
      <c r="A60" s="306">
        <v>81</v>
      </c>
      <c r="B60" s="307" t="s">
        <v>289</v>
      </c>
      <c r="C60" s="308"/>
      <c r="D60" s="113">
        <v>6.9415983606557381</v>
      </c>
      <c r="E60" s="115">
        <v>542</v>
      </c>
      <c r="F60" s="114">
        <v>487</v>
      </c>
      <c r="G60" s="114">
        <v>705</v>
      </c>
      <c r="H60" s="114">
        <v>425</v>
      </c>
      <c r="I60" s="140">
        <v>742</v>
      </c>
      <c r="J60" s="115">
        <v>-200</v>
      </c>
      <c r="K60" s="116">
        <v>-26.954177897574123</v>
      </c>
    </row>
    <row r="61" spans="1:11" ht="14.1" customHeight="1" x14ac:dyDescent="0.2">
      <c r="A61" s="306" t="s">
        <v>290</v>
      </c>
      <c r="B61" s="307" t="s">
        <v>291</v>
      </c>
      <c r="C61" s="308"/>
      <c r="D61" s="113">
        <v>1.8442622950819672</v>
      </c>
      <c r="E61" s="115">
        <v>144</v>
      </c>
      <c r="F61" s="114">
        <v>98</v>
      </c>
      <c r="G61" s="114">
        <v>233</v>
      </c>
      <c r="H61" s="114">
        <v>108</v>
      </c>
      <c r="I61" s="140">
        <v>174</v>
      </c>
      <c r="J61" s="115">
        <v>-30</v>
      </c>
      <c r="K61" s="116">
        <v>-17.241379310344829</v>
      </c>
    </row>
    <row r="62" spans="1:11" ht="14.1" customHeight="1" x14ac:dyDescent="0.2">
      <c r="A62" s="306" t="s">
        <v>292</v>
      </c>
      <c r="B62" s="307" t="s">
        <v>293</v>
      </c>
      <c r="C62" s="308"/>
      <c r="D62" s="113">
        <v>2.228483606557377</v>
      </c>
      <c r="E62" s="115">
        <v>174</v>
      </c>
      <c r="F62" s="114">
        <v>217</v>
      </c>
      <c r="G62" s="114">
        <v>299</v>
      </c>
      <c r="H62" s="114">
        <v>180</v>
      </c>
      <c r="I62" s="140">
        <v>406</v>
      </c>
      <c r="J62" s="115">
        <v>-232</v>
      </c>
      <c r="K62" s="116">
        <v>-57.142857142857146</v>
      </c>
    </row>
    <row r="63" spans="1:11" ht="14.1" customHeight="1" x14ac:dyDescent="0.2">
      <c r="A63" s="306"/>
      <c r="B63" s="307" t="s">
        <v>294</v>
      </c>
      <c r="C63" s="308"/>
      <c r="D63" s="113">
        <v>1.9082991803278688</v>
      </c>
      <c r="E63" s="115">
        <v>149</v>
      </c>
      <c r="F63" s="114">
        <v>189</v>
      </c>
      <c r="G63" s="114">
        <v>252</v>
      </c>
      <c r="H63" s="114">
        <v>157</v>
      </c>
      <c r="I63" s="140">
        <v>182</v>
      </c>
      <c r="J63" s="115">
        <v>-33</v>
      </c>
      <c r="K63" s="116">
        <v>-18.131868131868131</v>
      </c>
    </row>
    <row r="64" spans="1:11" ht="14.1" customHeight="1" x14ac:dyDescent="0.2">
      <c r="A64" s="306" t="s">
        <v>295</v>
      </c>
      <c r="B64" s="307" t="s">
        <v>296</v>
      </c>
      <c r="C64" s="308"/>
      <c r="D64" s="113">
        <v>0.90932377049180324</v>
      </c>
      <c r="E64" s="115">
        <v>71</v>
      </c>
      <c r="F64" s="114">
        <v>56</v>
      </c>
      <c r="G64" s="114">
        <v>62</v>
      </c>
      <c r="H64" s="114">
        <v>41</v>
      </c>
      <c r="I64" s="140">
        <v>58</v>
      </c>
      <c r="J64" s="115">
        <v>13</v>
      </c>
      <c r="K64" s="116">
        <v>22.413793103448278</v>
      </c>
    </row>
    <row r="65" spans="1:11" ht="14.1" customHeight="1" x14ac:dyDescent="0.2">
      <c r="A65" s="306" t="s">
        <v>297</v>
      </c>
      <c r="B65" s="307" t="s">
        <v>298</v>
      </c>
      <c r="C65" s="308"/>
      <c r="D65" s="113">
        <v>0.79405737704918034</v>
      </c>
      <c r="E65" s="115">
        <v>62</v>
      </c>
      <c r="F65" s="114">
        <v>59</v>
      </c>
      <c r="G65" s="114">
        <v>46</v>
      </c>
      <c r="H65" s="114">
        <v>36</v>
      </c>
      <c r="I65" s="140">
        <v>41</v>
      </c>
      <c r="J65" s="115">
        <v>21</v>
      </c>
      <c r="K65" s="116">
        <v>51.219512195121951</v>
      </c>
    </row>
    <row r="66" spans="1:11" ht="14.1" customHeight="1" x14ac:dyDescent="0.2">
      <c r="A66" s="306">
        <v>82</v>
      </c>
      <c r="B66" s="307" t="s">
        <v>299</v>
      </c>
      <c r="C66" s="308"/>
      <c r="D66" s="113">
        <v>2.689549180327869</v>
      </c>
      <c r="E66" s="115">
        <v>210</v>
      </c>
      <c r="F66" s="114">
        <v>290</v>
      </c>
      <c r="G66" s="114">
        <v>281</v>
      </c>
      <c r="H66" s="114">
        <v>221</v>
      </c>
      <c r="I66" s="140">
        <v>303</v>
      </c>
      <c r="J66" s="115">
        <v>-93</v>
      </c>
      <c r="K66" s="116">
        <v>-30.693069306930692</v>
      </c>
    </row>
    <row r="67" spans="1:11" ht="14.1" customHeight="1" x14ac:dyDescent="0.2">
      <c r="A67" s="306" t="s">
        <v>300</v>
      </c>
      <c r="B67" s="307" t="s">
        <v>301</v>
      </c>
      <c r="C67" s="308"/>
      <c r="D67" s="113">
        <v>2.0107581967213113</v>
      </c>
      <c r="E67" s="115">
        <v>157</v>
      </c>
      <c r="F67" s="114">
        <v>251</v>
      </c>
      <c r="G67" s="114">
        <v>174</v>
      </c>
      <c r="H67" s="114">
        <v>163</v>
      </c>
      <c r="I67" s="140">
        <v>181</v>
      </c>
      <c r="J67" s="115">
        <v>-24</v>
      </c>
      <c r="K67" s="116">
        <v>-13.259668508287293</v>
      </c>
    </row>
    <row r="68" spans="1:11" ht="14.1" customHeight="1" x14ac:dyDescent="0.2">
      <c r="A68" s="306" t="s">
        <v>302</v>
      </c>
      <c r="B68" s="307" t="s">
        <v>303</v>
      </c>
      <c r="C68" s="308"/>
      <c r="D68" s="113">
        <v>0.43545081967213117</v>
      </c>
      <c r="E68" s="115">
        <v>34</v>
      </c>
      <c r="F68" s="114">
        <v>25</v>
      </c>
      <c r="G68" s="114">
        <v>73</v>
      </c>
      <c r="H68" s="114">
        <v>32</v>
      </c>
      <c r="I68" s="140">
        <v>86</v>
      </c>
      <c r="J68" s="115">
        <v>-52</v>
      </c>
      <c r="K68" s="116">
        <v>-60.465116279069768</v>
      </c>
    </row>
    <row r="69" spans="1:11" ht="14.1" customHeight="1" x14ac:dyDescent="0.2">
      <c r="A69" s="306">
        <v>83</v>
      </c>
      <c r="B69" s="307" t="s">
        <v>304</v>
      </c>
      <c r="C69" s="308"/>
      <c r="D69" s="113">
        <v>4.2520491803278686</v>
      </c>
      <c r="E69" s="115">
        <v>332</v>
      </c>
      <c r="F69" s="114">
        <v>299</v>
      </c>
      <c r="G69" s="114">
        <v>653</v>
      </c>
      <c r="H69" s="114">
        <v>268</v>
      </c>
      <c r="I69" s="140">
        <v>464</v>
      </c>
      <c r="J69" s="115">
        <v>-132</v>
      </c>
      <c r="K69" s="116">
        <v>-28.448275862068964</v>
      </c>
    </row>
    <row r="70" spans="1:11" ht="14.1" customHeight="1" x14ac:dyDescent="0.2">
      <c r="A70" s="306" t="s">
        <v>305</v>
      </c>
      <c r="B70" s="307" t="s">
        <v>306</v>
      </c>
      <c r="C70" s="308"/>
      <c r="D70" s="113">
        <v>3.829405737704918</v>
      </c>
      <c r="E70" s="115">
        <v>299</v>
      </c>
      <c r="F70" s="114">
        <v>264</v>
      </c>
      <c r="G70" s="114">
        <v>581</v>
      </c>
      <c r="H70" s="114">
        <v>227</v>
      </c>
      <c r="I70" s="140">
        <v>425</v>
      </c>
      <c r="J70" s="115">
        <v>-126</v>
      </c>
      <c r="K70" s="116">
        <v>-29.647058823529413</v>
      </c>
    </row>
    <row r="71" spans="1:11" ht="14.1" customHeight="1" x14ac:dyDescent="0.2">
      <c r="A71" s="306"/>
      <c r="B71" s="307" t="s">
        <v>307</v>
      </c>
      <c r="C71" s="308"/>
      <c r="D71" s="113">
        <v>2.497438524590164</v>
      </c>
      <c r="E71" s="115">
        <v>195</v>
      </c>
      <c r="F71" s="114">
        <v>157</v>
      </c>
      <c r="G71" s="114">
        <v>435</v>
      </c>
      <c r="H71" s="114">
        <v>135</v>
      </c>
      <c r="I71" s="140">
        <v>301</v>
      </c>
      <c r="J71" s="115">
        <v>-106</v>
      </c>
      <c r="K71" s="116">
        <v>-35.215946843853821</v>
      </c>
    </row>
    <row r="72" spans="1:11" ht="14.1" customHeight="1" x14ac:dyDescent="0.2">
      <c r="A72" s="306">
        <v>84</v>
      </c>
      <c r="B72" s="307" t="s">
        <v>308</v>
      </c>
      <c r="C72" s="308"/>
      <c r="D72" s="113">
        <v>1.7033811475409837</v>
      </c>
      <c r="E72" s="115">
        <v>133</v>
      </c>
      <c r="F72" s="114">
        <v>70</v>
      </c>
      <c r="G72" s="114">
        <v>195</v>
      </c>
      <c r="H72" s="114">
        <v>56</v>
      </c>
      <c r="I72" s="140">
        <v>147</v>
      </c>
      <c r="J72" s="115">
        <v>-14</v>
      </c>
      <c r="K72" s="116">
        <v>-9.5238095238095237</v>
      </c>
    </row>
    <row r="73" spans="1:11" ht="14.1" customHeight="1" x14ac:dyDescent="0.2">
      <c r="A73" s="306" t="s">
        <v>309</v>
      </c>
      <c r="B73" s="307" t="s">
        <v>310</v>
      </c>
      <c r="C73" s="308"/>
      <c r="D73" s="113">
        <v>1.2167008196721312</v>
      </c>
      <c r="E73" s="115">
        <v>95</v>
      </c>
      <c r="F73" s="114">
        <v>41</v>
      </c>
      <c r="G73" s="114">
        <v>126</v>
      </c>
      <c r="H73" s="114">
        <v>19</v>
      </c>
      <c r="I73" s="140">
        <v>93</v>
      </c>
      <c r="J73" s="115">
        <v>2</v>
      </c>
      <c r="K73" s="116">
        <v>2.150537634408602</v>
      </c>
    </row>
    <row r="74" spans="1:11" ht="14.1" customHeight="1" x14ac:dyDescent="0.2">
      <c r="A74" s="306" t="s">
        <v>311</v>
      </c>
      <c r="B74" s="307" t="s">
        <v>312</v>
      </c>
      <c r="C74" s="308"/>
      <c r="D74" s="113">
        <v>7.6844262295081969E-2</v>
      </c>
      <c r="E74" s="115">
        <v>6</v>
      </c>
      <c r="F74" s="114" t="s">
        <v>513</v>
      </c>
      <c r="G74" s="114">
        <v>19</v>
      </c>
      <c r="H74" s="114">
        <v>4</v>
      </c>
      <c r="I74" s="140">
        <v>10</v>
      </c>
      <c r="J74" s="115">
        <v>-4</v>
      </c>
      <c r="K74" s="116">
        <v>-40</v>
      </c>
    </row>
    <row r="75" spans="1:11" ht="14.1" customHeight="1" x14ac:dyDescent="0.2">
      <c r="A75" s="306" t="s">
        <v>313</v>
      </c>
      <c r="B75" s="307" t="s">
        <v>314</v>
      </c>
      <c r="C75" s="308"/>
      <c r="D75" s="113">
        <v>6.4036885245901634E-2</v>
      </c>
      <c r="E75" s="115">
        <v>5</v>
      </c>
      <c r="F75" s="114" t="s">
        <v>513</v>
      </c>
      <c r="G75" s="114">
        <v>7</v>
      </c>
      <c r="H75" s="114">
        <v>8</v>
      </c>
      <c r="I75" s="140">
        <v>3</v>
      </c>
      <c r="J75" s="115">
        <v>2</v>
      </c>
      <c r="K75" s="116">
        <v>66.666666666666671</v>
      </c>
    </row>
    <row r="76" spans="1:11" ht="14.1" customHeight="1" x14ac:dyDescent="0.2">
      <c r="A76" s="306">
        <v>91</v>
      </c>
      <c r="B76" s="307" t="s">
        <v>315</v>
      </c>
      <c r="C76" s="308"/>
      <c r="D76" s="113">
        <v>0.1408811475409836</v>
      </c>
      <c r="E76" s="115">
        <v>11</v>
      </c>
      <c r="F76" s="114">
        <v>9</v>
      </c>
      <c r="G76" s="114">
        <v>18</v>
      </c>
      <c r="H76" s="114" t="s">
        <v>513</v>
      </c>
      <c r="I76" s="140">
        <v>9</v>
      </c>
      <c r="J76" s="115">
        <v>2</v>
      </c>
      <c r="K76" s="116">
        <v>22.222222222222221</v>
      </c>
    </row>
    <row r="77" spans="1:11" ht="14.1" customHeight="1" x14ac:dyDescent="0.2">
      <c r="A77" s="306">
        <v>92</v>
      </c>
      <c r="B77" s="307" t="s">
        <v>316</v>
      </c>
      <c r="C77" s="308"/>
      <c r="D77" s="113">
        <v>1.0117827868852458</v>
      </c>
      <c r="E77" s="115">
        <v>79</v>
      </c>
      <c r="F77" s="114">
        <v>96</v>
      </c>
      <c r="G77" s="114">
        <v>98</v>
      </c>
      <c r="H77" s="114">
        <v>63</v>
      </c>
      <c r="I77" s="140">
        <v>81</v>
      </c>
      <c r="J77" s="115">
        <v>-2</v>
      </c>
      <c r="K77" s="116">
        <v>-2.4691358024691357</v>
      </c>
    </row>
    <row r="78" spans="1:11" ht="14.1" customHeight="1" x14ac:dyDescent="0.2">
      <c r="A78" s="306">
        <v>93</v>
      </c>
      <c r="B78" s="307" t="s">
        <v>317</v>
      </c>
      <c r="C78" s="308"/>
      <c r="D78" s="113" t="s">
        <v>513</v>
      </c>
      <c r="E78" s="115" t="s">
        <v>513</v>
      </c>
      <c r="F78" s="114">
        <v>7</v>
      </c>
      <c r="G78" s="114">
        <v>15</v>
      </c>
      <c r="H78" s="114">
        <v>5</v>
      </c>
      <c r="I78" s="140">
        <v>25</v>
      </c>
      <c r="J78" s="115" t="s">
        <v>513</v>
      </c>
      <c r="K78" s="116" t="s">
        <v>513</v>
      </c>
    </row>
    <row r="79" spans="1:11" ht="14.1" customHeight="1" x14ac:dyDescent="0.2">
      <c r="A79" s="306">
        <v>94</v>
      </c>
      <c r="B79" s="307" t="s">
        <v>318</v>
      </c>
      <c r="C79" s="308"/>
      <c r="D79" s="113">
        <v>0.11526639344262295</v>
      </c>
      <c r="E79" s="115">
        <v>9</v>
      </c>
      <c r="F79" s="114">
        <v>17</v>
      </c>
      <c r="G79" s="114">
        <v>18</v>
      </c>
      <c r="H79" s="114">
        <v>53</v>
      </c>
      <c r="I79" s="140">
        <v>21</v>
      </c>
      <c r="J79" s="115">
        <v>-12</v>
      </c>
      <c r="K79" s="116">
        <v>-57.142857142857146</v>
      </c>
    </row>
    <row r="80" spans="1:11" ht="14.1" customHeight="1" x14ac:dyDescent="0.2">
      <c r="A80" s="306" t="s">
        <v>319</v>
      </c>
      <c r="B80" s="307" t="s">
        <v>320</v>
      </c>
      <c r="C80" s="308"/>
      <c r="D80" s="113">
        <v>0</v>
      </c>
      <c r="E80" s="115">
        <v>0</v>
      </c>
      <c r="F80" s="114">
        <v>0</v>
      </c>
      <c r="G80" s="114" t="s">
        <v>513</v>
      </c>
      <c r="H80" s="114">
        <v>0</v>
      </c>
      <c r="I80" s="140" t="s">
        <v>513</v>
      </c>
      <c r="J80" s="115" t="s">
        <v>513</v>
      </c>
      <c r="K80" s="116" t="s">
        <v>513</v>
      </c>
    </row>
    <row r="81" spans="1:11" ht="14.1" customHeight="1" x14ac:dyDescent="0.2">
      <c r="A81" s="310" t="s">
        <v>321</v>
      </c>
      <c r="B81" s="311" t="s">
        <v>333</v>
      </c>
      <c r="C81" s="312"/>
      <c r="D81" s="125">
        <v>8.9651639344262291E-2</v>
      </c>
      <c r="E81" s="143">
        <v>7</v>
      </c>
      <c r="F81" s="144">
        <v>12</v>
      </c>
      <c r="G81" s="144">
        <v>21</v>
      </c>
      <c r="H81" s="144">
        <v>13</v>
      </c>
      <c r="I81" s="145">
        <v>7</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8225</v>
      </c>
      <c r="E11" s="114">
        <v>6837</v>
      </c>
      <c r="F11" s="114">
        <v>8250</v>
      </c>
      <c r="G11" s="114">
        <v>7023</v>
      </c>
      <c r="H11" s="140">
        <v>8803</v>
      </c>
      <c r="I11" s="115">
        <v>-578</v>
      </c>
      <c r="J11" s="116">
        <v>-6.5659434283766895</v>
      </c>
    </row>
    <row r="12" spans="1:15" s="110" customFormat="1" ht="24.95" customHeight="1" x14ac:dyDescent="0.2">
      <c r="A12" s="193" t="s">
        <v>132</v>
      </c>
      <c r="B12" s="194" t="s">
        <v>133</v>
      </c>
      <c r="C12" s="113">
        <v>1.3495440729483283</v>
      </c>
      <c r="D12" s="115">
        <v>111</v>
      </c>
      <c r="E12" s="114">
        <v>142</v>
      </c>
      <c r="F12" s="114">
        <v>217</v>
      </c>
      <c r="G12" s="114">
        <v>131</v>
      </c>
      <c r="H12" s="140">
        <v>119</v>
      </c>
      <c r="I12" s="115">
        <v>-8</v>
      </c>
      <c r="J12" s="116">
        <v>-6.7226890756302522</v>
      </c>
    </row>
    <row r="13" spans="1:15" s="110" customFormat="1" ht="24.95" customHeight="1" x14ac:dyDescent="0.2">
      <c r="A13" s="193" t="s">
        <v>134</v>
      </c>
      <c r="B13" s="199" t="s">
        <v>214</v>
      </c>
      <c r="C13" s="113">
        <v>3.1610942249240122</v>
      </c>
      <c r="D13" s="115">
        <v>260</v>
      </c>
      <c r="E13" s="114">
        <v>61</v>
      </c>
      <c r="F13" s="114">
        <v>71</v>
      </c>
      <c r="G13" s="114">
        <v>76</v>
      </c>
      <c r="H13" s="140">
        <v>103</v>
      </c>
      <c r="I13" s="115">
        <v>157</v>
      </c>
      <c r="J13" s="116">
        <v>152.42718446601941</v>
      </c>
    </row>
    <row r="14" spans="1:15" s="287" customFormat="1" ht="24.95" customHeight="1" x14ac:dyDescent="0.2">
      <c r="A14" s="193" t="s">
        <v>215</v>
      </c>
      <c r="B14" s="199" t="s">
        <v>137</v>
      </c>
      <c r="C14" s="113">
        <v>12.54711246200608</v>
      </c>
      <c r="D14" s="115">
        <v>1032</v>
      </c>
      <c r="E14" s="114">
        <v>694</v>
      </c>
      <c r="F14" s="114">
        <v>834</v>
      </c>
      <c r="G14" s="114">
        <v>946</v>
      </c>
      <c r="H14" s="140">
        <v>926</v>
      </c>
      <c r="I14" s="115">
        <v>106</v>
      </c>
      <c r="J14" s="116">
        <v>11.447084233261339</v>
      </c>
      <c r="K14" s="110"/>
      <c r="L14" s="110"/>
      <c r="M14" s="110"/>
      <c r="N14" s="110"/>
      <c r="O14" s="110"/>
    </row>
    <row r="15" spans="1:15" s="110" customFormat="1" ht="24.95" customHeight="1" x14ac:dyDescent="0.2">
      <c r="A15" s="193" t="s">
        <v>216</v>
      </c>
      <c r="B15" s="199" t="s">
        <v>217</v>
      </c>
      <c r="C15" s="113">
        <v>3.6595744680851063</v>
      </c>
      <c r="D15" s="115">
        <v>301</v>
      </c>
      <c r="E15" s="114">
        <v>253</v>
      </c>
      <c r="F15" s="114">
        <v>291</v>
      </c>
      <c r="G15" s="114">
        <v>254</v>
      </c>
      <c r="H15" s="140">
        <v>336</v>
      </c>
      <c r="I15" s="115">
        <v>-35</v>
      </c>
      <c r="J15" s="116">
        <v>-10.416666666666666</v>
      </c>
    </row>
    <row r="16" spans="1:15" s="287" customFormat="1" ht="24.95" customHeight="1" x14ac:dyDescent="0.2">
      <c r="A16" s="193" t="s">
        <v>218</v>
      </c>
      <c r="B16" s="199" t="s">
        <v>141</v>
      </c>
      <c r="C16" s="113">
        <v>6.2978723404255321</v>
      </c>
      <c r="D16" s="115">
        <v>518</v>
      </c>
      <c r="E16" s="114">
        <v>273</v>
      </c>
      <c r="F16" s="114">
        <v>330</v>
      </c>
      <c r="G16" s="114">
        <v>320</v>
      </c>
      <c r="H16" s="140">
        <v>354</v>
      </c>
      <c r="I16" s="115">
        <v>164</v>
      </c>
      <c r="J16" s="116">
        <v>46.327683615819211</v>
      </c>
      <c r="K16" s="110"/>
      <c r="L16" s="110"/>
      <c r="M16" s="110"/>
      <c r="N16" s="110"/>
      <c r="O16" s="110"/>
    </row>
    <row r="17" spans="1:15" s="110" customFormat="1" ht="24.95" customHeight="1" x14ac:dyDescent="0.2">
      <c r="A17" s="193" t="s">
        <v>142</v>
      </c>
      <c r="B17" s="199" t="s">
        <v>220</v>
      </c>
      <c r="C17" s="113">
        <v>2.5896656534954405</v>
      </c>
      <c r="D17" s="115">
        <v>213</v>
      </c>
      <c r="E17" s="114">
        <v>168</v>
      </c>
      <c r="F17" s="114">
        <v>213</v>
      </c>
      <c r="G17" s="114">
        <v>372</v>
      </c>
      <c r="H17" s="140">
        <v>236</v>
      </c>
      <c r="I17" s="115">
        <v>-23</v>
      </c>
      <c r="J17" s="116">
        <v>-9.7457627118644066</v>
      </c>
    </row>
    <row r="18" spans="1:15" s="287" customFormat="1" ht="24.95" customHeight="1" x14ac:dyDescent="0.2">
      <c r="A18" s="201" t="s">
        <v>144</v>
      </c>
      <c r="B18" s="202" t="s">
        <v>145</v>
      </c>
      <c r="C18" s="113">
        <v>6.7477203647416415</v>
      </c>
      <c r="D18" s="115">
        <v>555</v>
      </c>
      <c r="E18" s="114">
        <v>515</v>
      </c>
      <c r="F18" s="114">
        <v>649</v>
      </c>
      <c r="G18" s="114">
        <v>500</v>
      </c>
      <c r="H18" s="140">
        <v>655</v>
      </c>
      <c r="I18" s="115">
        <v>-100</v>
      </c>
      <c r="J18" s="116">
        <v>-15.267175572519085</v>
      </c>
      <c r="K18" s="110"/>
      <c r="L18" s="110"/>
      <c r="M18" s="110"/>
      <c r="N18" s="110"/>
      <c r="O18" s="110"/>
    </row>
    <row r="19" spans="1:15" s="110" customFormat="1" ht="24.95" customHeight="1" x14ac:dyDescent="0.2">
      <c r="A19" s="193" t="s">
        <v>146</v>
      </c>
      <c r="B19" s="199" t="s">
        <v>147</v>
      </c>
      <c r="C19" s="113">
        <v>20.121580547112462</v>
      </c>
      <c r="D19" s="115">
        <v>1655</v>
      </c>
      <c r="E19" s="114">
        <v>1440</v>
      </c>
      <c r="F19" s="114">
        <v>1562</v>
      </c>
      <c r="G19" s="114">
        <v>1634</v>
      </c>
      <c r="H19" s="140">
        <v>1695</v>
      </c>
      <c r="I19" s="115">
        <v>-40</v>
      </c>
      <c r="J19" s="116">
        <v>-2.359882005899705</v>
      </c>
    </row>
    <row r="20" spans="1:15" s="287" customFormat="1" ht="24.95" customHeight="1" x14ac:dyDescent="0.2">
      <c r="A20" s="193" t="s">
        <v>148</v>
      </c>
      <c r="B20" s="199" t="s">
        <v>149</v>
      </c>
      <c r="C20" s="113">
        <v>7.854103343465046</v>
      </c>
      <c r="D20" s="115">
        <v>646</v>
      </c>
      <c r="E20" s="114">
        <v>513</v>
      </c>
      <c r="F20" s="114">
        <v>632</v>
      </c>
      <c r="G20" s="114">
        <v>572</v>
      </c>
      <c r="H20" s="140">
        <v>603</v>
      </c>
      <c r="I20" s="115">
        <v>43</v>
      </c>
      <c r="J20" s="116">
        <v>7.1310116086235489</v>
      </c>
      <c r="K20" s="110"/>
      <c r="L20" s="110"/>
      <c r="M20" s="110"/>
      <c r="N20" s="110"/>
      <c r="O20" s="110"/>
    </row>
    <row r="21" spans="1:15" s="110" customFormat="1" ht="24.95" customHeight="1" x14ac:dyDescent="0.2">
      <c r="A21" s="201" t="s">
        <v>150</v>
      </c>
      <c r="B21" s="202" t="s">
        <v>151</v>
      </c>
      <c r="C21" s="113">
        <v>5.6048632218844983</v>
      </c>
      <c r="D21" s="115">
        <v>461</v>
      </c>
      <c r="E21" s="114">
        <v>331</v>
      </c>
      <c r="F21" s="114">
        <v>415</v>
      </c>
      <c r="G21" s="114">
        <v>279</v>
      </c>
      <c r="H21" s="140">
        <v>437</v>
      </c>
      <c r="I21" s="115">
        <v>24</v>
      </c>
      <c r="J21" s="116">
        <v>5.4919908466819223</v>
      </c>
    </row>
    <row r="22" spans="1:15" s="110" customFormat="1" ht="24.95" customHeight="1" x14ac:dyDescent="0.2">
      <c r="A22" s="201" t="s">
        <v>152</v>
      </c>
      <c r="B22" s="199" t="s">
        <v>153</v>
      </c>
      <c r="C22" s="113">
        <v>1.3130699088145896</v>
      </c>
      <c r="D22" s="115">
        <v>108</v>
      </c>
      <c r="E22" s="114">
        <v>62</v>
      </c>
      <c r="F22" s="114">
        <v>114</v>
      </c>
      <c r="G22" s="114">
        <v>92</v>
      </c>
      <c r="H22" s="140">
        <v>103</v>
      </c>
      <c r="I22" s="115">
        <v>5</v>
      </c>
      <c r="J22" s="116">
        <v>4.8543689320388346</v>
      </c>
    </row>
    <row r="23" spans="1:15" s="110" customFormat="1" ht="24.95" customHeight="1" x14ac:dyDescent="0.2">
      <c r="A23" s="193" t="s">
        <v>154</v>
      </c>
      <c r="B23" s="199" t="s">
        <v>155</v>
      </c>
      <c r="C23" s="113">
        <v>0.98480243161094227</v>
      </c>
      <c r="D23" s="115">
        <v>81</v>
      </c>
      <c r="E23" s="114">
        <v>157</v>
      </c>
      <c r="F23" s="114">
        <v>64</v>
      </c>
      <c r="G23" s="114">
        <v>59</v>
      </c>
      <c r="H23" s="140">
        <v>180</v>
      </c>
      <c r="I23" s="115">
        <v>-99</v>
      </c>
      <c r="J23" s="116">
        <v>-55</v>
      </c>
    </row>
    <row r="24" spans="1:15" s="110" customFormat="1" ht="24.95" customHeight="1" x14ac:dyDescent="0.2">
      <c r="A24" s="193" t="s">
        <v>156</v>
      </c>
      <c r="B24" s="199" t="s">
        <v>221</v>
      </c>
      <c r="C24" s="113">
        <v>5.1185410334346502</v>
      </c>
      <c r="D24" s="115">
        <v>421</v>
      </c>
      <c r="E24" s="114">
        <v>290</v>
      </c>
      <c r="F24" s="114">
        <v>373</v>
      </c>
      <c r="G24" s="114">
        <v>369</v>
      </c>
      <c r="H24" s="140">
        <v>544</v>
      </c>
      <c r="I24" s="115">
        <v>-123</v>
      </c>
      <c r="J24" s="116">
        <v>-22.610294117647058</v>
      </c>
    </row>
    <row r="25" spans="1:15" s="110" customFormat="1" ht="24.95" customHeight="1" x14ac:dyDescent="0.2">
      <c r="A25" s="193" t="s">
        <v>222</v>
      </c>
      <c r="B25" s="204" t="s">
        <v>159</v>
      </c>
      <c r="C25" s="113">
        <v>6.7720364741641337</v>
      </c>
      <c r="D25" s="115">
        <v>557</v>
      </c>
      <c r="E25" s="114">
        <v>552</v>
      </c>
      <c r="F25" s="114">
        <v>511</v>
      </c>
      <c r="G25" s="114">
        <v>426</v>
      </c>
      <c r="H25" s="140">
        <v>637</v>
      </c>
      <c r="I25" s="115">
        <v>-80</v>
      </c>
      <c r="J25" s="116">
        <v>-12.558869701726845</v>
      </c>
    </row>
    <row r="26" spans="1:15" s="110" customFormat="1" ht="24.95" customHeight="1" x14ac:dyDescent="0.2">
      <c r="A26" s="201">
        <v>782.78300000000002</v>
      </c>
      <c r="B26" s="203" t="s">
        <v>160</v>
      </c>
      <c r="C26" s="113">
        <v>9.2522796352583594</v>
      </c>
      <c r="D26" s="115">
        <v>761</v>
      </c>
      <c r="E26" s="114">
        <v>716</v>
      </c>
      <c r="F26" s="114">
        <v>833</v>
      </c>
      <c r="G26" s="114">
        <v>685</v>
      </c>
      <c r="H26" s="140">
        <v>834</v>
      </c>
      <c r="I26" s="115">
        <v>-73</v>
      </c>
      <c r="J26" s="116">
        <v>-8.7529976019184659</v>
      </c>
    </row>
    <row r="27" spans="1:15" s="110" customFormat="1" ht="24.95" customHeight="1" x14ac:dyDescent="0.2">
      <c r="A27" s="193" t="s">
        <v>161</v>
      </c>
      <c r="B27" s="199" t="s">
        <v>162</v>
      </c>
      <c r="C27" s="113">
        <v>2.1762917933130699</v>
      </c>
      <c r="D27" s="115">
        <v>179</v>
      </c>
      <c r="E27" s="114">
        <v>109</v>
      </c>
      <c r="F27" s="114">
        <v>220</v>
      </c>
      <c r="G27" s="114">
        <v>139</v>
      </c>
      <c r="H27" s="140">
        <v>170</v>
      </c>
      <c r="I27" s="115">
        <v>9</v>
      </c>
      <c r="J27" s="116">
        <v>5.2941176470588234</v>
      </c>
    </row>
    <row r="28" spans="1:15" s="110" customFormat="1" ht="24.95" customHeight="1" x14ac:dyDescent="0.2">
      <c r="A28" s="193" t="s">
        <v>163</v>
      </c>
      <c r="B28" s="199" t="s">
        <v>164</v>
      </c>
      <c r="C28" s="113">
        <v>2.6990881458966567</v>
      </c>
      <c r="D28" s="115">
        <v>222</v>
      </c>
      <c r="E28" s="114">
        <v>113</v>
      </c>
      <c r="F28" s="114">
        <v>277</v>
      </c>
      <c r="G28" s="114">
        <v>94</v>
      </c>
      <c r="H28" s="140">
        <v>281</v>
      </c>
      <c r="I28" s="115">
        <v>-59</v>
      </c>
      <c r="J28" s="116">
        <v>-20.996441281138789</v>
      </c>
    </row>
    <row r="29" spans="1:15" s="110" customFormat="1" ht="24.95" customHeight="1" x14ac:dyDescent="0.2">
      <c r="A29" s="193">
        <v>86</v>
      </c>
      <c r="B29" s="199" t="s">
        <v>165</v>
      </c>
      <c r="C29" s="113">
        <v>5.0091185410334349</v>
      </c>
      <c r="D29" s="115">
        <v>412</v>
      </c>
      <c r="E29" s="114">
        <v>297</v>
      </c>
      <c r="F29" s="114">
        <v>362</v>
      </c>
      <c r="G29" s="114">
        <v>325</v>
      </c>
      <c r="H29" s="140">
        <v>567</v>
      </c>
      <c r="I29" s="115">
        <v>-155</v>
      </c>
      <c r="J29" s="116">
        <v>-27.336860670194003</v>
      </c>
    </row>
    <row r="30" spans="1:15" s="110" customFormat="1" ht="24.95" customHeight="1" x14ac:dyDescent="0.2">
      <c r="A30" s="193">
        <v>87.88</v>
      </c>
      <c r="B30" s="204" t="s">
        <v>166</v>
      </c>
      <c r="C30" s="113">
        <v>6.1519756838905773</v>
      </c>
      <c r="D30" s="115">
        <v>506</v>
      </c>
      <c r="E30" s="114">
        <v>560</v>
      </c>
      <c r="F30" s="114">
        <v>718</v>
      </c>
      <c r="G30" s="114">
        <v>437</v>
      </c>
      <c r="H30" s="140">
        <v>639</v>
      </c>
      <c r="I30" s="115">
        <v>-133</v>
      </c>
      <c r="J30" s="116">
        <v>-20.813771517996869</v>
      </c>
    </row>
    <row r="31" spans="1:15" s="110" customFormat="1" ht="24.95" customHeight="1" x14ac:dyDescent="0.2">
      <c r="A31" s="193" t="s">
        <v>167</v>
      </c>
      <c r="B31" s="199" t="s">
        <v>168</v>
      </c>
      <c r="C31" s="113">
        <v>3.13677811550152</v>
      </c>
      <c r="D31" s="115">
        <v>258</v>
      </c>
      <c r="E31" s="114">
        <v>285</v>
      </c>
      <c r="F31" s="114">
        <v>398</v>
      </c>
      <c r="G31" s="114">
        <v>259</v>
      </c>
      <c r="H31" s="140">
        <v>310</v>
      </c>
      <c r="I31" s="115">
        <v>-52</v>
      </c>
      <c r="J31" s="116">
        <v>-16.774193548387096</v>
      </c>
    </row>
    <row r="32" spans="1:15" s="110" customFormat="1" ht="24.95" customHeight="1" x14ac:dyDescent="0.2">
      <c r="A32" s="193"/>
      <c r="B32" s="204" t="s">
        <v>169</v>
      </c>
      <c r="C32" s="113">
        <v>0</v>
      </c>
      <c r="D32" s="115">
        <v>0</v>
      </c>
      <c r="E32" s="114">
        <v>0</v>
      </c>
      <c r="F32" s="114" t="s">
        <v>513</v>
      </c>
      <c r="G32" s="114" t="s">
        <v>513</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1.3495440729483283</v>
      </c>
      <c r="D34" s="115">
        <v>111</v>
      </c>
      <c r="E34" s="114">
        <v>142</v>
      </c>
      <c r="F34" s="114">
        <v>217</v>
      </c>
      <c r="G34" s="114">
        <v>131</v>
      </c>
      <c r="H34" s="140">
        <v>119</v>
      </c>
      <c r="I34" s="115">
        <v>-8</v>
      </c>
      <c r="J34" s="116">
        <v>-6.7226890756302522</v>
      </c>
    </row>
    <row r="35" spans="1:10" s="110" customFormat="1" ht="24.95" customHeight="1" x14ac:dyDescent="0.2">
      <c r="A35" s="292" t="s">
        <v>171</v>
      </c>
      <c r="B35" s="293" t="s">
        <v>172</v>
      </c>
      <c r="C35" s="113">
        <v>22.455927051671733</v>
      </c>
      <c r="D35" s="115">
        <v>1847</v>
      </c>
      <c r="E35" s="114">
        <v>1270</v>
      </c>
      <c r="F35" s="114">
        <v>1554</v>
      </c>
      <c r="G35" s="114">
        <v>1522</v>
      </c>
      <c r="H35" s="140">
        <v>1684</v>
      </c>
      <c r="I35" s="115">
        <v>163</v>
      </c>
      <c r="J35" s="116">
        <v>9.6793349168646081</v>
      </c>
    </row>
    <row r="36" spans="1:10" s="110" customFormat="1" ht="24.95" customHeight="1" x14ac:dyDescent="0.2">
      <c r="A36" s="294" t="s">
        <v>173</v>
      </c>
      <c r="B36" s="295" t="s">
        <v>174</v>
      </c>
      <c r="C36" s="125">
        <v>76.194528875379945</v>
      </c>
      <c r="D36" s="143">
        <v>6267</v>
      </c>
      <c r="E36" s="144">
        <v>5425</v>
      </c>
      <c r="F36" s="144">
        <v>6479</v>
      </c>
      <c r="G36" s="144">
        <v>5370</v>
      </c>
      <c r="H36" s="145">
        <v>7000</v>
      </c>
      <c r="I36" s="143">
        <v>-733</v>
      </c>
      <c r="J36" s="146">
        <v>-10.471428571428572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8225</v>
      </c>
      <c r="F11" s="264">
        <v>6837</v>
      </c>
      <c r="G11" s="264">
        <v>8250</v>
      </c>
      <c r="H11" s="264">
        <v>7023</v>
      </c>
      <c r="I11" s="265">
        <v>8803</v>
      </c>
      <c r="J11" s="263">
        <v>-578</v>
      </c>
      <c r="K11" s="266">
        <v>-6.5659434283766895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25.215805471124622</v>
      </c>
      <c r="E13" s="115">
        <v>2074</v>
      </c>
      <c r="F13" s="114">
        <v>1958</v>
      </c>
      <c r="G13" s="114">
        <v>2387</v>
      </c>
      <c r="H13" s="114">
        <v>1821</v>
      </c>
      <c r="I13" s="140">
        <v>2170</v>
      </c>
      <c r="J13" s="115">
        <v>-96</v>
      </c>
      <c r="K13" s="116">
        <v>-4.4239631336405534</v>
      </c>
    </row>
    <row r="14" spans="1:17" ht="15.95" customHeight="1" x14ac:dyDescent="0.2">
      <c r="A14" s="306" t="s">
        <v>230</v>
      </c>
      <c r="B14" s="307"/>
      <c r="C14" s="308"/>
      <c r="D14" s="113">
        <v>58.139817629179333</v>
      </c>
      <c r="E14" s="115">
        <v>4782</v>
      </c>
      <c r="F14" s="114">
        <v>3845</v>
      </c>
      <c r="G14" s="114">
        <v>4606</v>
      </c>
      <c r="H14" s="114">
        <v>4183</v>
      </c>
      <c r="I14" s="140">
        <v>5268</v>
      </c>
      <c r="J14" s="115">
        <v>-486</v>
      </c>
      <c r="K14" s="116">
        <v>-9.2255125284738035</v>
      </c>
    </row>
    <row r="15" spans="1:17" ht="15.95" customHeight="1" x14ac:dyDescent="0.2">
      <c r="A15" s="306" t="s">
        <v>231</v>
      </c>
      <c r="B15" s="307"/>
      <c r="C15" s="308"/>
      <c r="D15" s="113">
        <v>8.4498480243161094</v>
      </c>
      <c r="E15" s="115">
        <v>695</v>
      </c>
      <c r="F15" s="114">
        <v>538</v>
      </c>
      <c r="G15" s="114">
        <v>599</v>
      </c>
      <c r="H15" s="114">
        <v>569</v>
      </c>
      <c r="I15" s="140">
        <v>673</v>
      </c>
      <c r="J15" s="115">
        <v>22</v>
      </c>
      <c r="K15" s="116">
        <v>3.2689450222882614</v>
      </c>
    </row>
    <row r="16" spans="1:17" ht="15.95" customHeight="1" x14ac:dyDescent="0.2">
      <c r="A16" s="306" t="s">
        <v>232</v>
      </c>
      <c r="B16" s="307"/>
      <c r="C16" s="308"/>
      <c r="D16" s="113">
        <v>7.9027355623100304</v>
      </c>
      <c r="E16" s="115">
        <v>650</v>
      </c>
      <c r="F16" s="114">
        <v>486</v>
      </c>
      <c r="G16" s="114">
        <v>643</v>
      </c>
      <c r="H16" s="114">
        <v>445</v>
      </c>
      <c r="I16" s="140">
        <v>674</v>
      </c>
      <c r="J16" s="115">
        <v>-24</v>
      </c>
      <c r="K16" s="116">
        <v>-3.5608308605341246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1.2279635258358663</v>
      </c>
      <c r="E18" s="115">
        <v>101</v>
      </c>
      <c r="F18" s="114">
        <v>122</v>
      </c>
      <c r="G18" s="114">
        <v>212</v>
      </c>
      <c r="H18" s="114">
        <v>115</v>
      </c>
      <c r="I18" s="140">
        <v>91</v>
      </c>
      <c r="J18" s="115">
        <v>10</v>
      </c>
      <c r="K18" s="116">
        <v>10.989010989010989</v>
      </c>
    </row>
    <row r="19" spans="1:11" ht="14.1" customHeight="1" x14ac:dyDescent="0.2">
      <c r="A19" s="306" t="s">
        <v>235</v>
      </c>
      <c r="B19" s="307" t="s">
        <v>236</v>
      </c>
      <c r="C19" s="308"/>
      <c r="D19" s="113">
        <v>0.72948328267477203</v>
      </c>
      <c r="E19" s="115">
        <v>60</v>
      </c>
      <c r="F19" s="114">
        <v>99</v>
      </c>
      <c r="G19" s="114">
        <v>163</v>
      </c>
      <c r="H19" s="114">
        <v>83</v>
      </c>
      <c r="I19" s="140">
        <v>65</v>
      </c>
      <c r="J19" s="115">
        <v>-5</v>
      </c>
      <c r="K19" s="116">
        <v>-7.6923076923076925</v>
      </c>
    </row>
    <row r="20" spans="1:11" ht="14.1" customHeight="1" x14ac:dyDescent="0.2">
      <c r="A20" s="306">
        <v>12</v>
      </c>
      <c r="B20" s="307" t="s">
        <v>237</v>
      </c>
      <c r="C20" s="308"/>
      <c r="D20" s="113">
        <v>1.7386018237082066</v>
      </c>
      <c r="E20" s="115">
        <v>143</v>
      </c>
      <c r="F20" s="114">
        <v>180</v>
      </c>
      <c r="G20" s="114">
        <v>135</v>
      </c>
      <c r="H20" s="114">
        <v>123</v>
      </c>
      <c r="I20" s="140">
        <v>112</v>
      </c>
      <c r="J20" s="115">
        <v>31</v>
      </c>
      <c r="K20" s="116">
        <v>27.678571428571427</v>
      </c>
    </row>
    <row r="21" spans="1:11" ht="14.1" customHeight="1" x14ac:dyDescent="0.2">
      <c r="A21" s="306">
        <v>21</v>
      </c>
      <c r="B21" s="307" t="s">
        <v>238</v>
      </c>
      <c r="C21" s="308"/>
      <c r="D21" s="113">
        <v>0.1458966565349544</v>
      </c>
      <c r="E21" s="115">
        <v>12</v>
      </c>
      <c r="F21" s="114">
        <v>14</v>
      </c>
      <c r="G21" s="114">
        <v>21</v>
      </c>
      <c r="H21" s="114">
        <v>29</v>
      </c>
      <c r="I21" s="140">
        <v>16</v>
      </c>
      <c r="J21" s="115">
        <v>-4</v>
      </c>
      <c r="K21" s="116">
        <v>-25</v>
      </c>
    </row>
    <row r="22" spans="1:11" ht="14.1" customHeight="1" x14ac:dyDescent="0.2">
      <c r="A22" s="306">
        <v>22</v>
      </c>
      <c r="B22" s="307" t="s">
        <v>239</v>
      </c>
      <c r="C22" s="308"/>
      <c r="D22" s="113">
        <v>1.5562310030395137</v>
      </c>
      <c r="E22" s="115">
        <v>128</v>
      </c>
      <c r="F22" s="114">
        <v>100</v>
      </c>
      <c r="G22" s="114">
        <v>133</v>
      </c>
      <c r="H22" s="114">
        <v>140</v>
      </c>
      <c r="I22" s="140">
        <v>148</v>
      </c>
      <c r="J22" s="115">
        <v>-20</v>
      </c>
      <c r="K22" s="116">
        <v>-13.513513513513514</v>
      </c>
    </row>
    <row r="23" spans="1:11" ht="14.1" customHeight="1" x14ac:dyDescent="0.2">
      <c r="A23" s="306">
        <v>23</v>
      </c>
      <c r="B23" s="307" t="s">
        <v>240</v>
      </c>
      <c r="C23" s="308"/>
      <c r="D23" s="113">
        <v>0.49848024316109424</v>
      </c>
      <c r="E23" s="115">
        <v>41</v>
      </c>
      <c r="F23" s="114">
        <v>47</v>
      </c>
      <c r="G23" s="114">
        <v>55</v>
      </c>
      <c r="H23" s="114">
        <v>60</v>
      </c>
      <c r="I23" s="140">
        <v>44</v>
      </c>
      <c r="J23" s="115">
        <v>-3</v>
      </c>
      <c r="K23" s="116">
        <v>-6.8181818181818183</v>
      </c>
    </row>
    <row r="24" spans="1:11" ht="14.1" customHeight="1" x14ac:dyDescent="0.2">
      <c r="A24" s="306">
        <v>24</v>
      </c>
      <c r="B24" s="307" t="s">
        <v>241</v>
      </c>
      <c r="C24" s="308"/>
      <c r="D24" s="113">
        <v>2.4072948328267478</v>
      </c>
      <c r="E24" s="115">
        <v>198</v>
      </c>
      <c r="F24" s="114">
        <v>169</v>
      </c>
      <c r="G24" s="114">
        <v>173</v>
      </c>
      <c r="H24" s="114">
        <v>161</v>
      </c>
      <c r="I24" s="140">
        <v>195</v>
      </c>
      <c r="J24" s="115">
        <v>3</v>
      </c>
      <c r="K24" s="116">
        <v>1.5384615384615385</v>
      </c>
    </row>
    <row r="25" spans="1:11" ht="14.1" customHeight="1" x14ac:dyDescent="0.2">
      <c r="A25" s="306">
        <v>25</v>
      </c>
      <c r="B25" s="307" t="s">
        <v>242</v>
      </c>
      <c r="C25" s="308"/>
      <c r="D25" s="113">
        <v>6.5775075987841944</v>
      </c>
      <c r="E25" s="115">
        <v>541</v>
      </c>
      <c r="F25" s="114">
        <v>348</v>
      </c>
      <c r="G25" s="114">
        <v>351</v>
      </c>
      <c r="H25" s="114">
        <v>307</v>
      </c>
      <c r="I25" s="140">
        <v>335</v>
      </c>
      <c r="J25" s="115">
        <v>206</v>
      </c>
      <c r="K25" s="116">
        <v>61.492537313432834</v>
      </c>
    </row>
    <row r="26" spans="1:11" ht="14.1" customHeight="1" x14ac:dyDescent="0.2">
      <c r="A26" s="306">
        <v>26</v>
      </c>
      <c r="B26" s="307" t="s">
        <v>243</v>
      </c>
      <c r="C26" s="308"/>
      <c r="D26" s="113">
        <v>2.3100303951367782</v>
      </c>
      <c r="E26" s="115">
        <v>190</v>
      </c>
      <c r="F26" s="114">
        <v>166</v>
      </c>
      <c r="G26" s="114">
        <v>127</v>
      </c>
      <c r="H26" s="114">
        <v>139</v>
      </c>
      <c r="I26" s="140">
        <v>175</v>
      </c>
      <c r="J26" s="115">
        <v>15</v>
      </c>
      <c r="K26" s="116">
        <v>8.5714285714285712</v>
      </c>
    </row>
    <row r="27" spans="1:11" ht="14.1" customHeight="1" x14ac:dyDescent="0.2">
      <c r="A27" s="306">
        <v>27</v>
      </c>
      <c r="B27" s="307" t="s">
        <v>244</v>
      </c>
      <c r="C27" s="308"/>
      <c r="D27" s="113">
        <v>1.3130699088145896</v>
      </c>
      <c r="E27" s="115">
        <v>108</v>
      </c>
      <c r="F27" s="114">
        <v>102</v>
      </c>
      <c r="G27" s="114">
        <v>112</v>
      </c>
      <c r="H27" s="114">
        <v>117</v>
      </c>
      <c r="I27" s="140">
        <v>121</v>
      </c>
      <c r="J27" s="115">
        <v>-13</v>
      </c>
      <c r="K27" s="116">
        <v>-10.743801652892563</v>
      </c>
    </row>
    <row r="28" spans="1:11" ht="14.1" customHeight="1" x14ac:dyDescent="0.2">
      <c r="A28" s="306">
        <v>28</v>
      </c>
      <c r="B28" s="307" t="s">
        <v>245</v>
      </c>
      <c r="C28" s="308"/>
      <c r="D28" s="113">
        <v>0.20668693009118541</v>
      </c>
      <c r="E28" s="115">
        <v>17</v>
      </c>
      <c r="F28" s="114">
        <v>21</v>
      </c>
      <c r="G28" s="114">
        <v>18</v>
      </c>
      <c r="H28" s="114">
        <v>39</v>
      </c>
      <c r="I28" s="140">
        <v>27</v>
      </c>
      <c r="J28" s="115">
        <v>-10</v>
      </c>
      <c r="K28" s="116">
        <v>-37.037037037037038</v>
      </c>
    </row>
    <row r="29" spans="1:11" ht="14.1" customHeight="1" x14ac:dyDescent="0.2">
      <c r="A29" s="306">
        <v>29</v>
      </c>
      <c r="B29" s="307" t="s">
        <v>246</v>
      </c>
      <c r="C29" s="308"/>
      <c r="D29" s="113">
        <v>3.5744680851063828</v>
      </c>
      <c r="E29" s="115">
        <v>294</v>
      </c>
      <c r="F29" s="114">
        <v>268</v>
      </c>
      <c r="G29" s="114">
        <v>305</v>
      </c>
      <c r="H29" s="114">
        <v>224</v>
      </c>
      <c r="I29" s="140">
        <v>359</v>
      </c>
      <c r="J29" s="115">
        <v>-65</v>
      </c>
      <c r="K29" s="116">
        <v>-18.105849582172702</v>
      </c>
    </row>
    <row r="30" spans="1:11" ht="14.1" customHeight="1" x14ac:dyDescent="0.2">
      <c r="A30" s="306" t="s">
        <v>247</v>
      </c>
      <c r="B30" s="307" t="s">
        <v>248</v>
      </c>
      <c r="C30" s="308"/>
      <c r="D30" s="113" t="s">
        <v>513</v>
      </c>
      <c r="E30" s="115" t="s">
        <v>513</v>
      </c>
      <c r="F30" s="114">
        <v>108</v>
      </c>
      <c r="G30" s="114">
        <v>101</v>
      </c>
      <c r="H30" s="114" t="s">
        <v>513</v>
      </c>
      <c r="I30" s="140">
        <v>140</v>
      </c>
      <c r="J30" s="115" t="s">
        <v>513</v>
      </c>
      <c r="K30" s="116" t="s">
        <v>513</v>
      </c>
    </row>
    <row r="31" spans="1:11" ht="14.1" customHeight="1" x14ac:dyDescent="0.2">
      <c r="A31" s="306" t="s">
        <v>249</v>
      </c>
      <c r="B31" s="307" t="s">
        <v>250</v>
      </c>
      <c r="C31" s="308"/>
      <c r="D31" s="113">
        <v>2.0911854103343464</v>
      </c>
      <c r="E31" s="115">
        <v>172</v>
      </c>
      <c r="F31" s="114">
        <v>154</v>
      </c>
      <c r="G31" s="114">
        <v>199</v>
      </c>
      <c r="H31" s="114">
        <v>141</v>
      </c>
      <c r="I31" s="140">
        <v>216</v>
      </c>
      <c r="J31" s="115">
        <v>-44</v>
      </c>
      <c r="K31" s="116">
        <v>-20.37037037037037</v>
      </c>
    </row>
    <row r="32" spans="1:11" ht="14.1" customHeight="1" x14ac:dyDescent="0.2">
      <c r="A32" s="306">
        <v>31</v>
      </c>
      <c r="B32" s="307" t="s">
        <v>251</v>
      </c>
      <c r="C32" s="308"/>
      <c r="D32" s="113">
        <v>0.41337386018237082</v>
      </c>
      <c r="E32" s="115">
        <v>34</v>
      </c>
      <c r="F32" s="114">
        <v>24</v>
      </c>
      <c r="G32" s="114">
        <v>28</v>
      </c>
      <c r="H32" s="114">
        <v>33</v>
      </c>
      <c r="I32" s="140">
        <v>35</v>
      </c>
      <c r="J32" s="115">
        <v>-1</v>
      </c>
      <c r="K32" s="116">
        <v>-2.8571428571428572</v>
      </c>
    </row>
    <row r="33" spans="1:11" ht="14.1" customHeight="1" x14ac:dyDescent="0.2">
      <c r="A33" s="306">
        <v>32</v>
      </c>
      <c r="B33" s="307" t="s">
        <v>252</v>
      </c>
      <c r="C33" s="308"/>
      <c r="D33" s="113">
        <v>2.5167173252279635</v>
      </c>
      <c r="E33" s="115">
        <v>207</v>
      </c>
      <c r="F33" s="114">
        <v>242</v>
      </c>
      <c r="G33" s="114">
        <v>301</v>
      </c>
      <c r="H33" s="114">
        <v>243</v>
      </c>
      <c r="I33" s="140">
        <v>380</v>
      </c>
      <c r="J33" s="115">
        <v>-173</v>
      </c>
      <c r="K33" s="116">
        <v>-45.526315789473685</v>
      </c>
    </row>
    <row r="34" spans="1:11" ht="14.1" customHeight="1" x14ac:dyDescent="0.2">
      <c r="A34" s="306">
        <v>33</v>
      </c>
      <c r="B34" s="307" t="s">
        <v>253</v>
      </c>
      <c r="C34" s="308"/>
      <c r="D34" s="113">
        <v>1.2887537993920972</v>
      </c>
      <c r="E34" s="115">
        <v>106</v>
      </c>
      <c r="F34" s="114">
        <v>115</v>
      </c>
      <c r="G34" s="114">
        <v>150</v>
      </c>
      <c r="H34" s="114">
        <v>78</v>
      </c>
      <c r="I34" s="140">
        <v>185</v>
      </c>
      <c r="J34" s="115">
        <v>-79</v>
      </c>
      <c r="K34" s="116">
        <v>-42.702702702702702</v>
      </c>
    </row>
    <row r="35" spans="1:11" ht="14.1" customHeight="1" x14ac:dyDescent="0.2">
      <c r="A35" s="306">
        <v>34</v>
      </c>
      <c r="B35" s="307" t="s">
        <v>254</v>
      </c>
      <c r="C35" s="308"/>
      <c r="D35" s="113">
        <v>2.8693009118541033</v>
      </c>
      <c r="E35" s="115">
        <v>236</v>
      </c>
      <c r="F35" s="114">
        <v>107</v>
      </c>
      <c r="G35" s="114">
        <v>136</v>
      </c>
      <c r="H35" s="114">
        <v>124</v>
      </c>
      <c r="I35" s="140">
        <v>179</v>
      </c>
      <c r="J35" s="115">
        <v>57</v>
      </c>
      <c r="K35" s="116">
        <v>31.843575418994412</v>
      </c>
    </row>
    <row r="36" spans="1:11" ht="14.1" customHeight="1" x14ac:dyDescent="0.2">
      <c r="A36" s="306">
        <v>41</v>
      </c>
      <c r="B36" s="307" t="s">
        <v>255</v>
      </c>
      <c r="C36" s="308"/>
      <c r="D36" s="113">
        <v>0.65653495440729481</v>
      </c>
      <c r="E36" s="115">
        <v>54</v>
      </c>
      <c r="F36" s="114">
        <v>38</v>
      </c>
      <c r="G36" s="114">
        <v>64</v>
      </c>
      <c r="H36" s="114">
        <v>86</v>
      </c>
      <c r="I36" s="140">
        <v>101</v>
      </c>
      <c r="J36" s="115">
        <v>-47</v>
      </c>
      <c r="K36" s="116">
        <v>-46.534653465346537</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1.1793313069908815</v>
      </c>
      <c r="E38" s="115">
        <v>97</v>
      </c>
      <c r="F38" s="114">
        <v>75</v>
      </c>
      <c r="G38" s="114">
        <v>99</v>
      </c>
      <c r="H38" s="114">
        <v>84</v>
      </c>
      <c r="I38" s="140">
        <v>116</v>
      </c>
      <c r="J38" s="115">
        <v>-19</v>
      </c>
      <c r="K38" s="116">
        <v>-16.379310344827587</v>
      </c>
    </row>
    <row r="39" spans="1:11" ht="14.1" customHeight="1" x14ac:dyDescent="0.2">
      <c r="A39" s="306">
        <v>51</v>
      </c>
      <c r="B39" s="307" t="s">
        <v>258</v>
      </c>
      <c r="C39" s="308"/>
      <c r="D39" s="113">
        <v>11.258358662613981</v>
      </c>
      <c r="E39" s="115">
        <v>926</v>
      </c>
      <c r="F39" s="114">
        <v>852</v>
      </c>
      <c r="G39" s="114">
        <v>1004</v>
      </c>
      <c r="H39" s="114">
        <v>910</v>
      </c>
      <c r="I39" s="140">
        <v>943</v>
      </c>
      <c r="J39" s="115">
        <v>-17</v>
      </c>
      <c r="K39" s="116">
        <v>-1.8027571580063626</v>
      </c>
    </row>
    <row r="40" spans="1:11" ht="14.1" customHeight="1" x14ac:dyDescent="0.2">
      <c r="A40" s="306" t="s">
        <v>259</v>
      </c>
      <c r="B40" s="307" t="s">
        <v>260</v>
      </c>
      <c r="C40" s="308"/>
      <c r="D40" s="113">
        <v>10.164133738601823</v>
      </c>
      <c r="E40" s="115">
        <v>836</v>
      </c>
      <c r="F40" s="114">
        <v>790</v>
      </c>
      <c r="G40" s="114">
        <v>942</v>
      </c>
      <c r="H40" s="114">
        <v>857</v>
      </c>
      <c r="I40" s="140">
        <v>882</v>
      </c>
      <c r="J40" s="115">
        <v>-46</v>
      </c>
      <c r="K40" s="116">
        <v>-5.2154195011337867</v>
      </c>
    </row>
    <row r="41" spans="1:11" ht="14.1" customHeight="1" x14ac:dyDescent="0.2">
      <c r="A41" s="306"/>
      <c r="B41" s="307" t="s">
        <v>261</v>
      </c>
      <c r="C41" s="308"/>
      <c r="D41" s="113">
        <v>8.3768996960486319</v>
      </c>
      <c r="E41" s="115">
        <v>689</v>
      </c>
      <c r="F41" s="114">
        <v>687</v>
      </c>
      <c r="G41" s="114">
        <v>752</v>
      </c>
      <c r="H41" s="114">
        <v>753</v>
      </c>
      <c r="I41" s="140">
        <v>720</v>
      </c>
      <c r="J41" s="115">
        <v>-31</v>
      </c>
      <c r="K41" s="116">
        <v>-4.3055555555555554</v>
      </c>
    </row>
    <row r="42" spans="1:11" ht="14.1" customHeight="1" x14ac:dyDescent="0.2">
      <c r="A42" s="306">
        <v>52</v>
      </c>
      <c r="B42" s="307" t="s">
        <v>262</v>
      </c>
      <c r="C42" s="308"/>
      <c r="D42" s="113">
        <v>6.735562310030395</v>
      </c>
      <c r="E42" s="115">
        <v>554</v>
      </c>
      <c r="F42" s="114">
        <v>409</v>
      </c>
      <c r="G42" s="114">
        <v>428</v>
      </c>
      <c r="H42" s="114">
        <v>435</v>
      </c>
      <c r="I42" s="140">
        <v>539</v>
      </c>
      <c r="J42" s="115">
        <v>15</v>
      </c>
      <c r="K42" s="116">
        <v>2.7829313543599259</v>
      </c>
    </row>
    <row r="43" spans="1:11" ht="14.1" customHeight="1" x14ac:dyDescent="0.2">
      <c r="A43" s="306" t="s">
        <v>263</v>
      </c>
      <c r="B43" s="307" t="s">
        <v>264</v>
      </c>
      <c r="C43" s="308"/>
      <c r="D43" s="113">
        <v>5.811550151975684</v>
      </c>
      <c r="E43" s="115">
        <v>478</v>
      </c>
      <c r="F43" s="114">
        <v>324</v>
      </c>
      <c r="G43" s="114">
        <v>360</v>
      </c>
      <c r="H43" s="114">
        <v>367</v>
      </c>
      <c r="I43" s="140">
        <v>458</v>
      </c>
      <c r="J43" s="115">
        <v>20</v>
      </c>
      <c r="K43" s="116">
        <v>4.3668122270742362</v>
      </c>
    </row>
    <row r="44" spans="1:11" ht="14.1" customHeight="1" x14ac:dyDescent="0.2">
      <c r="A44" s="306">
        <v>53</v>
      </c>
      <c r="B44" s="307" t="s">
        <v>265</v>
      </c>
      <c r="C44" s="308"/>
      <c r="D44" s="113">
        <v>0.82674772036474165</v>
      </c>
      <c r="E44" s="115">
        <v>68</v>
      </c>
      <c r="F44" s="114">
        <v>79</v>
      </c>
      <c r="G44" s="114">
        <v>98</v>
      </c>
      <c r="H44" s="114">
        <v>85</v>
      </c>
      <c r="I44" s="140">
        <v>124</v>
      </c>
      <c r="J44" s="115">
        <v>-56</v>
      </c>
      <c r="K44" s="116">
        <v>-45.161290322580648</v>
      </c>
    </row>
    <row r="45" spans="1:11" ht="14.1" customHeight="1" x14ac:dyDescent="0.2">
      <c r="A45" s="306" t="s">
        <v>266</v>
      </c>
      <c r="B45" s="307" t="s">
        <v>267</v>
      </c>
      <c r="C45" s="308"/>
      <c r="D45" s="113">
        <v>0.80243161094224924</v>
      </c>
      <c r="E45" s="115">
        <v>66</v>
      </c>
      <c r="F45" s="114">
        <v>76</v>
      </c>
      <c r="G45" s="114">
        <v>93</v>
      </c>
      <c r="H45" s="114">
        <v>78</v>
      </c>
      <c r="I45" s="140">
        <v>122</v>
      </c>
      <c r="J45" s="115">
        <v>-56</v>
      </c>
      <c r="K45" s="116">
        <v>-45.901639344262293</v>
      </c>
    </row>
    <row r="46" spans="1:11" ht="14.1" customHeight="1" x14ac:dyDescent="0.2">
      <c r="A46" s="306">
        <v>54</v>
      </c>
      <c r="B46" s="307" t="s">
        <v>268</v>
      </c>
      <c r="C46" s="308"/>
      <c r="D46" s="113">
        <v>4.7537993920972648</v>
      </c>
      <c r="E46" s="115">
        <v>391</v>
      </c>
      <c r="F46" s="114">
        <v>281</v>
      </c>
      <c r="G46" s="114">
        <v>337</v>
      </c>
      <c r="H46" s="114">
        <v>258</v>
      </c>
      <c r="I46" s="140">
        <v>373</v>
      </c>
      <c r="J46" s="115">
        <v>18</v>
      </c>
      <c r="K46" s="116">
        <v>4.8257372654155493</v>
      </c>
    </row>
    <row r="47" spans="1:11" ht="14.1" customHeight="1" x14ac:dyDescent="0.2">
      <c r="A47" s="306">
        <v>61</v>
      </c>
      <c r="B47" s="307" t="s">
        <v>269</v>
      </c>
      <c r="C47" s="308"/>
      <c r="D47" s="113">
        <v>3.756838905775076</v>
      </c>
      <c r="E47" s="115">
        <v>309</v>
      </c>
      <c r="F47" s="114">
        <v>201</v>
      </c>
      <c r="G47" s="114">
        <v>224</v>
      </c>
      <c r="H47" s="114">
        <v>239</v>
      </c>
      <c r="I47" s="140">
        <v>254</v>
      </c>
      <c r="J47" s="115">
        <v>55</v>
      </c>
      <c r="K47" s="116">
        <v>21.653543307086615</v>
      </c>
    </row>
    <row r="48" spans="1:11" ht="14.1" customHeight="1" x14ac:dyDescent="0.2">
      <c r="A48" s="306">
        <v>62</v>
      </c>
      <c r="B48" s="307" t="s">
        <v>270</v>
      </c>
      <c r="C48" s="308"/>
      <c r="D48" s="113">
        <v>8.4376899696048628</v>
      </c>
      <c r="E48" s="115">
        <v>694</v>
      </c>
      <c r="F48" s="114">
        <v>612</v>
      </c>
      <c r="G48" s="114">
        <v>792</v>
      </c>
      <c r="H48" s="114">
        <v>759</v>
      </c>
      <c r="I48" s="140">
        <v>772</v>
      </c>
      <c r="J48" s="115">
        <v>-78</v>
      </c>
      <c r="K48" s="116">
        <v>-10.103626943005182</v>
      </c>
    </row>
    <row r="49" spans="1:11" ht="14.1" customHeight="1" x14ac:dyDescent="0.2">
      <c r="A49" s="306">
        <v>63</v>
      </c>
      <c r="B49" s="307" t="s">
        <v>271</v>
      </c>
      <c r="C49" s="308"/>
      <c r="D49" s="113">
        <v>3.9756838905775078</v>
      </c>
      <c r="E49" s="115">
        <v>327</v>
      </c>
      <c r="F49" s="114">
        <v>225</v>
      </c>
      <c r="G49" s="114">
        <v>318</v>
      </c>
      <c r="H49" s="114">
        <v>191</v>
      </c>
      <c r="I49" s="140">
        <v>325</v>
      </c>
      <c r="J49" s="115">
        <v>2</v>
      </c>
      <c r="K49" s="116">
        <v>0.61538461538461542</v>
      </c>
    </row>
    <row r="50" spans="1:11" ht="14.1" customHeight="1" x14ac:dyDescent="0.2">
      <c r="A50" s="306" t="s">
        <v>272</v>
      </c>
      <c r="B50" s="307" t="s">
        <v>273</v>
      </c>
      <c r="C50" s="308"/>
      <c r="D50" s="113">
        <v>0.63221884498480241</v>
      </c>
      <c r="E50" s="115">
        <v>52</v>
      </c>
      <c r="F50" s="114">
        <v>46</v>
      </c>
      <c r="G50" s="114">
        <v>84</v>
      </c>
      <c r="H50" s="114">
        <v>46</v>
      </c>
      <c r="I50" s="140">
        <v>46</v>
      </c>
      <c r="J50" s="115">
        <v>6</v>
      </c>
      <c r="K50" s="116">
        <v>13.043478260869565</v>
      </c>
    </row>
    <row r="51" spans="1:11" ht="14.1" customHeight="1" x14ac:dyDescent="0.2">
      <c r="A51" s="306" t="s">
        <v>274</v>
      </c>
      <c r="B51" s="307" t="s">
        <v>275</v>
      </c>
      <c r="C51" s="308"/>
      <c r="D51" s="113">
        <v>3.0638297872340425</v>
      </c>
      <c r="E51" s="115">
        <v>252</v>
      </c>
      <c r="F51" s="114">
        <v>158</v>
      </c>
      <c r="G51" s="114">
        <v>187</v>
      </c>
      <c r="H51" s="114">
        <v>121</v>
      </c>
      <c r="I51" s="140">
        <v>264</v>
      </c>
      <c r="J51" s="115">
        <v>-12</v>
      </c>
      <c r="K51" s="116">
        <v>-4.5454545454545459</v>
      </c>
    </row>
    <row r="52" spans="1:11" ht="14.1" customHeight="1" x14ac:dyDescent="0.2">
      <c r="A52" s="306">
        <v>71</v>
      </c>
      <c r="B52" s="307" t="s">
        <v>276</v>
      </c>
      <c r="C52" s="308"/>
      <c r="D52" s="113">
        <v>9.1914893617021285</v>
      </c>
      <c r="E52" s="115">
        <v>756</v>
      </c>
      <c r="F52" s="114">
        <v>587</v>
      </c>
      <c r="G52" s="114">
        <v>640</v>
      </c>
      <c r="H52" s="114">
        <v>702</v>
      </c>
      <c r="I52" s="140">
        <v>781</v>
      </c>
      <c r="J52" s="115">
        <v>-25</v>
      </c>
      <c r="K52" s="116">
        <v>-3.2010243277848911</v>
      </c>
    </row>
    <row r="53" spans="1:11" ht="14.1" customHeight="1" x14ac:dyDescent="0.2">
      <c r="A53" s="306" t="s">
        <v>277</v>
      </c>
      <c r="B53" s="307" t="s">
        <v>278</v>
      </c>
      <c r="C53" s="308"/>
      <c r="D53" s="113">
        <v>3.6352583586626142</v>
      </c>
      <c r="E53" s="115">
        <v>299</v>
      </c>
      <c r="F53" s="114">
        <v>236</v>
      </c>
      <c r="G53" s="114">
        <v>249</v>
      </c>
      <c r="H53" s="114">
        <v>272</v>
      </c>
      <c r="I53" s="140">
        <v>296</v>
      </c>
      <c r="J53" s="115">
        <v>3</v>
      </c>
      <c r="K53" s="116">
        <v>1.0135135135135136</v>
      </c>
    </row>
    <row r="54" spans="1:11" ht="14.1" customHeight="1" x14ac:dyDescent="0.2">
      <c r="A54" s="306" t="s">
        <v>279</v>
      </c>
      <c r="B54" s="307" t="s">
        <v>280</v>
      </c>
      <c r="C54" s="308"/>
      <c r="D54" s="113">
        <v>4.5227963525835868</v>
      </c>
      <c r="E54" s="115">
        <v>372</v>
      </c>
      <c r="F54" s="114">
        <v>269</v>
      </c>
      <c r="G54" s="114">
        <v>338</v>
      </c>
      <c r="H54" s="114">
        <v>369</v>
      </c>
      <c r="I54" s="140">
        <v>400</v>
      </c>
      <c r="J54" s="115">
        <v>-28</v>
      </c>
      <c r="K54" s="116">
        <v>-7</v>
      </c>
    </row>
    <row r="55" spans="1:11" ht="14.1" customHeight="1" x14ac:dyDescent="0.2">
      <c r="A55" s="306">
        <v>72</v>
      </c>
      <c r="B55" s="307" t="s">
        <v>281</v>
      </c>
      <c r="C55" s="308"/>
      <c r="D55" s="113">
        <v>2.1641337386018238</v>
      </c>
      <c r="E55" s="115">
        <v>178</v>
      </c>
      <c r="F55" s="114">
        <v>210</v>
      </c>
      <c r="G55" s="114">
        <v>135</v>
      </c>
      <c r="H55" s="114">
        <v>139</v>
      </c>
      <c r="I55" s="140">
        <v>166</v>
      </c>
      <c r="J55" s="115">
        <v>12</v>
      </c>
      <c r="K55" s="116">
        <v>7.2289156626506026</v>
      </c>
    </row>
    <row r="56" spans="1:11" ht="14.1" customHeight="1" x14ac:dyDescent="0.2">
      <c r="A56" s="306" t="s">
        <v>282</v>
      </c>
      <c r="B56" s="307" t="s">
        <v>283</v>
      </c>
      <c r="C56" s="308"/>
      <c r="D56" s="113">
        <v>0.55927051671732519</v>
      </c>
      <c r="E56" s="115">
        <v>46</v>
      </c>
      <c r="F56" s="114">
        <v>128</v>
      </c>
      <c r="G56" s="114">
        <v>39</v>
      </c>
      <c r="H56" s="114">
        <v>37</v>
      </c>
      <c r="I56" s="140">
        <v>41</v>
      </c>
      <c r="J56" s="115">
        <v>5</v>
      </c>
      <c r="K56" s="116">
        <v>12.195121951219512</v>
      </c>
    </row>
    <row r="57" spans="1:11" ht="14.1" customHeight="1" x14ac:dyDescent="0.2">
      <c r="A57" s="306" t="s">
        <v>284</v>
      </c>
      <c r="B57" s="307" t="s">
        <v>285</v>
      </c>
      <c r="C57" s="308"/>
      <c r="D57" s="113">
        <v>1.1793313069908815</v>
      </c>
      <c r="E57" s="115">
        <v>97</v>
      </c>
      <c r="F57" s="114">
        <v>58</v>
      </c>
      <c r="G57" s="114">
        <v>53</v>
      </c>
      <c r="H57" s="114">
        <v>68</v>
      </c>
      <c r="I57" s="140">
        <v>91</v>
      </c>
      <c r="J57" s="115">
        <v>6</v>
      </c>
      <c r="K57" s="116">
        <v>6.5934065934065931</v>
      </c>
    </row>
    <row r="58" spans="1:11" ht="14.1" customHeight="1" x14ac:dyDescent="0.2">
      <c r="A58" s="306">
        <v>73</v>
      </c>
      <c r="B58" s="307" t="s">
        <v>286</v>
      </c>
      <c r="C58" s="308"/>
      <c r="D58" s="113">
        <v>1.3495440729483283</v>
      </c>
      <c r="E58" s="115">
        <v>111</v>
      </c>
      <c r="F58" s="114">
        <v>82</v>
      </c>
      <c r="G58" s="114">
        <v>107</v>
      </c>
      <c r="H58" s="114">
        <v>112</v>
      </c>
      <c r="I58" s="140">
        <v>124</v>
      </c>
      <c r="J58" s="115">
        <v>-13</v>
      </c>
      <c r="K58" s="116">
        <v>-10.483870967741936</v>
      </c>
    </row>
    <row r="59" spans="1:11" ht="14.1" customHeight="1" x14ac:dyDescent="0.2">
      <c r="A59" s="306" t="s">
        <v>287</v>
      </c>
      <c r="B59" s="307" t="s">
        <v>288</v>
      </c>
      <c r="C59" s="308"/>
      <c r="D59" s="113">
        <v>1.0577507598784195</v>
      </c>
      <c r="E59" s="115">
        <v>87</v>
      </c>
      <c r="F59" s="114">
        <v>63</v>
      </c>
      <c r="G59" s="114">
        <v>84</v>
      </c>
      <c r="H59" s="114">
        <v>78</v>
      </c>
      <c r="I59" s="140">
        <v>92</v>
      </c>
      <c r="J59" s="115">
        <v>-5</v>
      </c>
      <c r="K59" s="116">
        <v>-5.4347826086956523</v>
      </c>
    </row>
    <row r="60" spans="1:11" ht="14.1" customHeight="1" x14ac:dyDescent="0.2">
      <c r="A60" s="306">
        <v>81</v>
      </c>
      <c r="B60" s="307" t="s">
        <v>289</v>
      </c>
      <c r="C60" s="308"/>
      <c r="D60" s="113">
        <v>6.8206686930091189</v>
      </c>
      <c r="E60" s="115">
        <v>561</v>
      </c>
      <c r="F60" s="114">
        <v>455</v>
      </c>
      <c r="G60" s="114">
        <v>551</v>
      </c>
      <c r="H60" s="114">
        <v>455</v>
      </c>
      <c r="I60" s="140">
        <v>744</v>
      </c>
      <c r="J60" s="115">
        <v>-183</v>
      </c>
      <c r="K60" s="116">
        <v>-24.596774193548388</v>
      </c>
    </row>
    <row r="61" spans="1:11" ht="14.1" customHeight="1" x14ac:dyDescent="0.2">
      <c r="A61" s="306" t="s">
        <v>290</v>
      </c>
      <c r="B61" s="307" t="s">
        <v>291</v>
      </c>
      <c r="C61" s="308"/>
      <c r="D61" s="113">
        <v>1.6899696048632218</v>
      </c>
      <c r="E61" s="115">
        <v>139</v>
      </c>
      <c r="F61" s="114">
        <v>130</v>
      </c>
      <c r="G61" s="114">
        <v>155</v>
      </c>
      <c r="H61" s="114">
        <v>141</v>
      </c>
      <c r="I61" s="140">
        <v>338</v>
      </c>
      <c r="J61" s="115">
        <v>-199</v>
      </c>
      <c r="K61" s="116">
        <v>-58.875739644970416</v>
      </c>
    </row>
    <row r="62" spans="1:11" ht="14.1" customHeight="1" x14ac:dyDescent="0.2">
      <c r="A62" s="306" t="s">
        <v>292</v>
      </c>
      <c r="B62" s="307" t="s">
        <v>293</v>
      </c>
      <c r="C62" s="308"/>
      <c r="D62" s="113">
        <v>2.5167173252279635</v>
      </c>
      <c r="E62" s="115">
        <v>207</v>
      </c>
      <c r="F62" s="114">
        <v>183</v>
      </c>
      <c r="G62" s="114">
        <v>231</v>
      </c>
      <c r="H62" s="114">
        <v>171</v>
      </c>
      <c r="I62" s="140">
        <v>247</v>
      </c>
      <c r="J62" s="115">
        <v>-40</v>
      </c>
      <c r="K62" s="116">
        <v>-16.194331983805668</v>
      </c>
    </row>
    <row r="63" spans="1:11" ht="14.1" customHeight="1" x14ac:dyDescent="0.2">
      <c r="A63" s="306"/>
      <c r="B63" s="307" t="s">
        <v>294</v>
      </c>
      <c r="C63" s="308"/>
      <c r="D63" s="113">
        <v>2.1641337386018238</v>
      </c>
      <c r="E63" s="115">
        <v>178</v>
      </c>
      <c r="F63" s="114">
        <v>157</v>
      </c>
      <c r="G63" s="114">
        <v>210</v>
      </c>
      <c r="H63" s="114">
        <v>147</v>
      </c>
      <c r="I63" s="140">
        <v>185</v>
      </c>
      <c r="J63" s="115">
        <v>-7</v>
      </c>
      <c r="K63" s="116">
        <v>-3.7837837837837838</v>
      </c>
    </row>
    <row r="64" spans="1:11" ht="14.1" customHeight="1" x14ac:dyDescent="0.2">
      <c r="A64" s="306" t="s">
        <v>295</v>
      </c>
      <c r="B64" s="307" t="s">
        <v>296</v>
      </c>
      <c r="C64" s="308"/>
      <c r="D64" s="113">
        <v>0.86322188449848025</v>
      </c>
      <c r="E64" s="115">
        <v>71</v>
      </c>
      <c r="F64" s="114">
        <v>44</v>
      </c>
      <c r="G64" s="114">
        <v>48</v>
      </c>
      <c r="H64" s="114">
        <v>42</v>
      </c>
      <c r="I64" s="140">
        <v>63</v>
      </c>
      <c r="J64" s="115">
        <v>8</v>
      </c>
      <c r="K64" s="116">
        <v>12.698412698412698</v>
      </c>
    </row>
    <row r="65" spans="1:11" ht="14.1" customHeight="1" x14ac:dyDescent="0.2">
      <c r="A65" s="306" t="s">
        <v>297</v>
      </c>
      <c r="B65" s="307" t="s">
        <v>298</v>
      </c>
      <c r="C65" s="308"/>
      <c r="D65" s="113">
        <v>0.74164133738601823</v>
      </c>
      <c r="E65" s="115">
        <v>61</v>
      </c>
      <c r="F65" s="114">
        <v>47</v>
      </c>
      <c r="G65" s="114">
        <v>48</v>
      </c>
      <c r="H65" s="114">
        <v>50</v>
      </c>
      <c r="I65" s="140">
        <v>30</v>
      </c>
      <c r="J65" s="115">
        <v>31</v>
      </c>
      <c r="K65" s="116">
        <v>103.33333333333333</v>
      </c>
    </row>
    <row r="66" spans="1:11" ht="14.1" customHeight="1" x14ac:dyDescent="0.2">
      <c r="A66" s="306">
        <v>82</v>
      </c>
      <c r="B66" s="307" t="s">
        <v>299</v>
      </c>
      <c r="C66" s="308"/>
      <c r="D66" s="113">
        <v>2.8693009118541033</v>
      </c>
      <c r="E66" s="115">
        <v>236</v>
      </c>
      <c r="F66" s="114">
        <v>260</v>
      </c>
      <c r="G66" s="114">
        <v>308</v>
      </c>
      <c r="H66" s="114">
        <v>207</v>
      </c>
      <c r="I66" s="140">
        <v>322</v>
      </c>
      <c r="J66" s="115">
        <v>-86</v>
      </c>
      <c r="K66" s="116">
        <v>-26.70807453416149</v>
      </c>
    </row>
    <row r="67" spans="1:11" ht="14.1" customHeight="1" x14ac:dyDescent="0.2">
      <c r="A67" s="306" t="s">
        <v>300</v>
      </c>
      <c r="B67" s="307" t="s">
        <v>301</v>
      </c>
      <c r="C67" s="308"/>
      <c r="D67" s="113">
        <v>1.7872340425531914</v>
      </c>
      <c r="E67" s="115">
        <v>147</v>
      </c>
      <c r="F67" s="114">
        <v>206</v>
      </c>
      <c r="G67" s="114">
        <v>211</v>
      </c>
      <c r="H67" s="114">
        <v>154</v>
      </c>
      <c r="I67" s="140">
        <v>180</v>
      </c>
      <c r="J67" s="115">
        <v>-33</v>
      </c>
      <c r="K67" s="116">
        <v>-18.333333333333332</v>
      </c>
    </row>
    <row r="68" spans="1:11" ht="14.1" customHeight="1" x14ac:dyDescent="0.2">
      <c r="A68" s="306" t="s">
        <v>302</v>
      </c>
      <c r="B68" s="307" t="s">
        <v>303</v>
      </c>
      <c r="C68" s="308"/>
      <c r="D68" s="113">
        <v>0.66869300911854102</v>
      </c>
      <c r="E68" s="115">
        <v>55</v>
      </c>
      <c r="F68" s="114">
        <v>33</v>
      </c>
      <c r="G68" s="114">
        <v>68</v>
      </c>
      <c r="H68" s="114">
        <v>35</v>
      </c>
      <c r="I68" s="140">
        <v>108</v>
      </c>
      <c r="J68" s="115">
        <v>-53</v>
      </c>
      <c r="K68" s="116">
        <v>-49.074074074074076</v>
      </c>
    </row>
    <row r="69" spans="1:11" ht="14.1" customHeight="1" x14ac:dyDescent="0.2">
      <c r="A69" s="306">
        <v>83</v>
      </c>
      <c r="B69" s="307" t="s">
        <v>304</v>
      </c>
      <c r="C69" s="308"/>
      <c r="D69" s="113">
        <v>3.9756838905775078</v>
      </c>
      <c r="E69" s="115">
        <v>327</v>
      </c>
      <c r="F69" s="114">
        <v>248</v>
      </c>
      <c r="G69" s="114">
        <v>519</v>
      </c>
      <c r="H69" s="114">
        <v>220</v>
      </c>
      <c r="I69" s="140">
        <v>430</v>
      </c>
      <c r="J69" s="115">
        <v>-103</v>
      </c>
      <c r="K69" s="116">
        <v>-23.953488372093023</v>
      </c>
    </row>
    <row r="70" spans="1:11" ht="14.1" customHeight="1" x14ac:dyDescent="0.2">
      <c r="A70" s="306" t="s">
        <v>305</v>
      </c>
      <c r="B70" s="307" t="s">
        <v>306</v>
      </c>
      <c r="C70" s="308"/>
      <c r="D70" s="113">
        <v>3.6595744680851063</v>
      </c>
      <c r="E70" s="115">
        <v>301</v>
      </c>
      <c r="F70" s="114">
        <v>212</v>
      </c>
      <c r="G70" s="114">
        <v>448</v>
      </c>
      <c r="H70" s="114">
        <v>183</v>
      </c>
      <c r="I70" s="140">
        <v>380</v>
      </c>
      <c r="J70" s="115">
        <v>-79</v>
      </c>
      <c r="K70" s="116">
        <v>-20.789473684210527</v>
      </c>
    </row>
    <row r="71" spans="1:11" ht="14.1" customHeight="1" x14ac:dyDescent="0.2">
      <c r="A71" s="306"/>
      <c r="B71" s="307" t="s">
        <v>307</v>
      </c>
      <c r="C71" s="308"/>
      <c r="D71" s="113">
        <v>2.4194528875379939</v>
      </c>
      <c r="E71" s="115">
        <v>199</v>
      </c>
      <c r="F71" s="114">
        <v>123</v>
      </c>
      <c r="G71" s="114">
        <v>319</v>
      </c>
      <c r="H71" s="114">
        <v>119</v>
      </c>
      <c r="I71" s="140">
        <v>283</v>
      </c>
      <c r="J71" s="115">
        <v>-84</v>
      </c>
      <c r="K71" s="116">
        <v>-29.681978798586574</v>
      </c>
    </row>
    <row r="72" spans="1:11" ht="14.1" customHeight="1" x14ac:dyDescent="0.2">
      <c r="A72" s="306">
        <v>84</v>
      </c>
      <c r="B72" s="307" t="s">
        <v>308</v>
      </c>
      <c r="C72" s="308"/>
      <c r="D72" s="113">
        <v>1.7021276595744681</v>
      </c>
      <c r="E72" s="115">
        <v>140</v>
      </c>
      <c r="F72" s="114">
        <v>58</v>
      </c>
      <c r="G72" s="114">
        <v>177</v>
      </c>
      <c r="H72" s="114">
        <v>71</v>
      </c>
      <c r="I72" s="140">
        <v>134</v>
      </c>
      <c r="J72" s="115">
        <v>6</v>
      </c>
      <c r="K72" s="116">
        <v>4.4776119402985071</v>
      </c>
    </row>
    <row r="73" spans="1:11" ht="14.1" customHeight="1" x14ac:dyDescent="0.2">
      <c r="A73" s="306" t="s">
        <v>309</v>
      </c>
      <c r="B73" s="307" t="s">
        <v>310</v>
      </c>
      <c r="C73" s="308"/>
      <c r="D73" s="113">
        <v>1.1185410334346504</v>
      </c>
      <c r="E73" s="115">
        <v>92</v>
      </c>
      <c r="F73" s="114">
        <v>22</v>
      </c>
      <c r="G73" s="114">
        <v>111</v>
      </c>
      <c r="H73" s="114">
        <v>35</v>
      </c>
      <c r="I73" s="140">
        <v>73</v>
      </c>
      <c r="J73" s="115">
        <v>19</v>
      </c>
      <c r="K73" s="116">
        <v>26.027397260273972</v>
      </c>
    </row>
    <row r="74" spans="1:11" ht="14.1" customHeight="1" x14ac:dyDescent="0.2">
      <c r="A74" s="306" t="s">
        <v>311</v>
      </c>
      <c r="B74" s="307" t="s">
        <v>312</v>
      </c>
      <c r="C74" s="308"/>
      <c r="D74" s="113">
        <v>0.1458966565349544</v>
      </c>
      <c r="E74" s="115">
        <v>12</v>
      </c>
      <c r="F74" s="114">
        <v>5</v>
      </c>
      <c r="G74" s="114">
        <v>26</v>
      </c>
      <c r="H74" s="114">
        <v>8</v>
      </c>
      <c r="I74" s="140">
        <v>10</v>
      </c>
      <c r="J74" s="115">
        <v>2</v>
      </c>
      <c r="K74" s="116">
        <v>20</v>
      </c>
    </row>
    <row r="75" spans="1:11" ht="14.1" customHeight="1" x14ac:dyDescent="0.2">
      <c r="A75" s="306" t="s">
        <v>313</v>
      </c>
      <c r="B75" s="307" t="s">
        <v>314</v>
      </c>
      <c r="C75" s="308"/>
      <c r="D75" s="113">
        <v>9.7264437689969604E-2</v>
      </c>
      <c r="E75" s="115">
        <v>8</v>
      </c>
      <c r="F75" s="114" t="s">
        <v>513</v>
      </c>
      <c r="G75" s="114">
        <v>5</v>
      </c>
      <c r="H75" s="114">
        <v>4</v>
      </c>
      <c r="I75" s="140">
        <v>7</v>
      </c>
      <c r="J75" s="115">
        <v>1</v>
      </c>
      <c r="K75" s="116">
        <v>14.285714285714286</v>
      </c>
    </row>
    <row r="76" spans="1:11" ht="14.1" customHeight="1" x14ac:dyDescent="0.2">
      <c r="A76" s="306">
        <v>91</v>
      </c>
      <c r="B76" s="307" t="s">
        <v>315</v>
      </c>
      <c r="C76" s="308"/>
      <c r="D76" s="113" t="s">
        <v>513</v>
      </c>
      <c r="E76" s="115" t="s">
        <v>513</v>
      </c>
      <c r="F76" s="114">
        <v>7</v>
      </c>
      <c r="G76" s="114">
        <v>8</v>
      </c>
      <c r="H76" s="114">
        <v>8</v>
      </c>
      <c r="I76" s="140">
        <v>8</v>
      </c>
      <c r="J76" s="115" t="s">
        <v>513</v>
      </c>
      <c r="K76" s="116" t="s">
        <v>513</v>
      </c>
    </row>
    <row r="77" spans="1:11" ht="14.1" customHeight="1" x14ac:dyDescent="0.2">
      <c r="A77" s="306">
        <v>92</v>
      </c>
      <c r="B77" s="307" t="s">
        <v>316</v>
      </c>
      <c r="C77" s="308"/>
      <c r="D77" s="113">
        <v>1.0577507598784195</v>
      </c>
      <c r="E77" s="115">
        <v>87</v>
      </c>
      <c r="F77" s="114">
        <v>97</v>
      </c>
      <c r="G77" s="114">
        <v>91</v>
      </c>
      <c r="H77" s="114">
        <v>81</v>
      </c>
      <c r="I77" s="140">
        <v>89</v>
      </c>
      <c r="J77" s="115">
        <v>-2</v>
      </c>
      <c r="K77" s="116">
        <v>-2.2471910112359552</v>
      </c>
    </row>
    <row r="78" spans="1:11" ht="14.1" customHeight="1" x14ac:dyDescent="0.2">
      <c r="A78" s="306">
        <v>93</v>
      </c>
      <c r="B78" s="307" t="s">
        <v>317</v>
      </c>
      <c r="C78" s="308"/>
      <c r="D78" s="113">
        <v>9.7264437689969604E-2</v>
      </c>
      <c r="E78" s="115">
        <v>8</v>
      </c>
      <c r="F78" s="114" t="s">
        <v>513</v>
      </c>
      <c r="G78" s="114">
        <v>14</v>
      </c>
      <c r="H78" s="114">
        <v>25</v>
      </c>
      <c r="I78" s="140">
        <v>19</v>
      </c>
      <c r="J78" s="115">
        <v>-11</v>
      </c>
      <c r="K78" s="116">
        <v>-57.89473684210526</v>
      </c>
    </row>
    <row r="79" spans="1:11" ht="14.1" customHeight="1" x14ac:dyDescent="0.2">
      <c r="A79" s="306">
        <v>94</v>
      </c>
      <c r="B79" s="307" t="s">
        <v>318</v>
      </c>
      <c r="C79" s="308"/>
      <c r="D79" s="113">
        <v>0.1458966565349544</v>
      </c>
      <c r="E79" s="115">
        <v>12</v>
      </c>
      <c r="F79" s="114">
        <v>23</v>
      </c>
      <c r="G79" s="114">
        <v>60</v>
      </c>
      <c r="H79" s="114">
        <v>13</v>
      </c>
      <c r="I79" s="140">
        <v>11</v>
      </c>
      <c r="J79" s="115">
        <v>1</v>
      </c>
      <c r="K79" s="116">
        <v>9.0909090909090917</v>
      </c>
    </row>
    <row r="80" spans="1:11" ht="14.1" customHeight="1" x14ac:dyDescent="0.2">
      <c r="A80" s="306" t="s">
        <v>319</v>
      </c>
      <c r="B80" s="307" t="s">
        <v>320</v>
      </c>
      <c r="C80" s="308"/>
      <c r="D80" s="113">
        <v>0</v>
      </c>
      <c r="E80" s="115">
        <v>0</v>
      </c>
      <c r="F80" s="114">
        <v>0</v>
      </c>
      <c r="G80" s="114" t="s">
        <v>513</v>
      </c>
      <c r="H80" s="114" t="s">
        <v>513</v>
      </c>
      <c r="I80" s="140" t="s">
        <v>513</v>
      </c>
      <c r="J80" s="115" t="s">
        <v>513</v>
      </c>
      <c r="K80" s="116" t="s">
        <v>513</v>
      </c>
    </row>
    <row r="81" spans="1:11" ht="14.1" customHeight="1" x14ac:dyDescent="0.2">
      <c r="A81" s="310" t="s">
        <v>321</v>
      </c>
      <c r="B81" s="311" t="s">
        <v>333</v>
      </c>
      <c r="C81" s="312"/>
      <c r="D81" s="125">
        <v>0.2917933130699088</v>
      </c>
      <c r="E81" s="143">
        <v>24</v>
      </c>
      <c r="F81" s="144">
        <v>10</v>
      </c>
      <c r="G81" s="144">
        <v>15</v>
      </c>
      <c r="H81" s="144">
        <v>5</v>
      </c>
      <c r="I81" s="145">
        <v>18</v>
      </c>
      <c r="J81" s="143">
        <v>6</v>
      </c>
      <c r="K81" s="146">
        <v>33.333333333333336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75389</v>
      </c>
      <c r="C10" s="114">
        <v>39821</v>
      </c>
      <c r="D10" s="114">
        <v>35568</v>
      </c>
      <c r="E10" s="114">
        <v>58606</v>
      </c>
      <c r="F10" s="114">
        <v>15884</v>
      </c>
      <c r="G10" s="114">
        <v>8722</v>
      </c>
      <c r="H10" s="114">
        <v>19171</v>
      </c>
      <c r="I10" s="115">
        <v>22129</v>
      </c>
      <c r="J10" s="114">
        <v>14849</v>
      </c>
      <c r="K10" s="114">
        <v>7280</v>
      </c>
      <c r="L10" s="423">
        <v>5694</v>
      </c>
      <c r="M10" s="424">
        <v>6496</v>
      </c>
    </row>
    <row r="11" spans="1:13" ht="11.1" customHeight="1" x14ac:dyDescent="0.2">
      <c r="A11" s="422" t="s">
        <v>387</v>
      </c>
      <c r="B11" s="115">
        <v>75954</v>
      </c>
      <c r="C11" s="114">
        <v>40458</v>
      </c>
      <c r="D11" s="114">
        <v>35496</v>
      </c>
      <c r="E11" s="114">
        <v>59057</v>
      </c>
      <c r="F11" s="114">
        <v>16006</v>
      </c>
      <c r="G11" s="114">
        <v>8481</v>
      </c>
      <c r="H11" s="114">
        <v>19534</v>
      </c>
      <c r="I11" s="115">
        <v>22473</v>
      </c>
      <c r="J11" s="114">
        <v>15073</v>
      </c>
      <c r="K11" s="114">
        <v>7400</v>
      </c>
      <c r="L11" s="423">
        <v>5345</v>
      </c>
      <c r="M11" s="424">
        <v>4844</v>
      </c>
    </row>
    <row r="12" spans="1:13" ht="11.1" customHeight="1" x14ac:dyDescent="0.2">
      <c r="A12" s="422" t="s">
        <v>388</v>
      </c>
      <c r="B12" s="115">
        <v>77554</v>
      </c>
      <c r="C12" s="114">
        <v>41412</v>
      </c>
      <c r="D12" s="114">
        <v>36142</v>
      </c>
      <c r="E12" s="114">
        <v>60528</v>
      </c>
      <c r="F12" s="114">
        <v>16088</v>
      </c>
      <c r="G12" s="114">
        <v>9509</v>
      </c>
      <c r="H12" s="114">
        <v>19831</v>
      </c>
      <c r="I12" s="115">
        <v>22835</v>
      </c>
      <c r="J12" s="114">
        <v>15179</v>
      </c>
      <c r="K12" s="114">
        <v>7656</v>
      </c>
      <c r="L12" s="423">
        <v>7651</v>
      </c>
      <c r="M12" s="424">
        <v>6359</v>
      </c>
    </row>
    <row r="13" spans="1:13" s="110" customFormat="1" ht="11.1" customHeight="1" x14ac:dyDescent="0.2">
      <c r="A13" s="422" t="s">
        <v>389</v>
      </c>
      <c r="B13" s="115">
        <v>77106</v>
      </c>
      <c r="C13" s="114">
        <v>40874</v>
      </c>
      <c r="D13" s="114">
        <v>36232</v>
      </c>
      <c r="E13" s="114">
        <v>59878</v>
      </c>
      <c r="F13" s="114">
        <v>16288</v>
      </c>
      <c r="G13" s="114">
        <v>9196</v>
      </c>
      <c r="H13" s="114">
        <v>20027</v>
      </c>
      <c r="I13" s="115">
        <v>22805</v>
      </c>
      <c r="J13" s="114">
        <v>15139</v>
      </c>
      <c r="K13" s="114">
        <v>7666</v>
      </c>
      <c r="L13" s="423">
        <v>4460</v>
      </c>
      <c r="M13" s="424">
        <v>5176</v>
      </c>
    </row>
    <row r="14" spans="1:13" ht="15" customHeight="1" x14ac:dyDescent="0.2">
      <c r="A14" s="422" t="s">
        <v>390</v>
      </c>
      <c r="B14" s="115">
        <v>76325</v>
      </c>
      <c r="C14" s="114">
        <v>40365</v>
      </c>
      <c r="D14" s="114">
        <v>35960</v>
      </c>
      <c r="E14" s="114">
        <v>57348</v>
      </c>
      <c r="F14" s="114">
        <v>18277</v>
      </c>
      <c r="G14" s="114">
        <v>8898</v>
      </c>
      <c r="H14" s="114">
        <v>20043</v>
      </c>
      <c r="I14" s="115">
        <v>22652</v>
      </c>
      <c r="J14" s="114">
        <v>15169</v>
      </c>
      <c r="K14" s="114">
        <v>7483</v>
      </c>
      <c r="L14" s="423">
        <v>6110</v>
      </c>
      <c r="M14" s="424">
        <v>6231</v>
      </c>
    </row>
    <row r="15" spans="1:13" ht="11.1" customHeight="1" x14ac:dyDescent="0.2">
      <c r="A15" s="422" t="s">
        <v>387</v>
      </c>
      <c r="B15" s="115">
        <v>77285</v>
      </c>
      <c r="C15" s="114">
        <v>41144</v>
      </c>
      <c r="D15" s="114">
        <v>36141</v>
      </c>
      <c r="E15" s="114">
        <v>57724</v>
      </c>
      <c r="F15" s="114">
        <v>18881</v>
      </c>
      <c r="G15" s="114">
        <v>8795</v>
      </c>
      <c r="H15" s="114">
        <v>20413</v>
      </c>
      <c r="I15" s="115">
        <v>23034</v>
      </c>
      <c r="J15" s="114">
        <v>15328</v>
      </c>
      <c r="K15" s="114">
        <v>7706</v>
      </c>
      <c r="L15" s="423">
        <v>6170</v>
      </c>
      <c r="M15" s="424">
        <v>5295</v>
      </c>
    </row>
    <row r="16" spans="1:13" ht="11.1" customHeight="1" x14ac:dyDescent="0.2">
      <c r="A16" s="422" t="s">
        <v>388</v>
      </c>
      <c r="B16" s="115">
        <v>79174</v>
      </c>
      <c r="C16" s="114">
        <v>42289</v>
      </c>
      <c r="D16" s="114">
        <v>36885</v>
      </c>
      <c r="E16" s="114">
        <v>59477</v>
      </c>
      <c r="F16" s="114">
        <v>19162</v>
      </c>
      <c r="G16" s="114">
        <v>9857</v>
      </c>
      <c r="H16" s="114">
        <v>20749</v>
      </c>
      <c r="I16" s="115">
        <v>23309</v>
      </c>
      <c r="J16" s="114">
        <v>15314</v>
      </c>
      <c r="K16" s="114">
        <v>7995</v>
      </c>
      <c r="L16" s="423">
        <v>7902</v>
      </c>
      <c r="M16" s="424">
        <v>6384</v>
      </c>
    </row>
    <row r="17" spans="1:13" s="110" customFormat="1" ht="11.1" customHeight="1" x14ac:dyDescent="0.2">
      <c r="A17" s="422" t="s">
        <v>389</v>
      </c>
      <c r="B17" s="115">
        <v>78629</v>
      </c>
      <c r="C17" s="114">
        <v>41641</v>
      </c>
      <c r="D17" s="114">
        <v>36988</v>
      </c>
      <c r="E17" s="114">
        <v>59364</v>
      </c>
      <c r="F17" s="114">
        <v>19194</v>
      </c>
      <c r="G17" s="114">
        <v>9494</v>
      </c>
      <c r="H17" s="114">
        <v>20870</v>
      </c>
      <c r="I17" s="115">
        <v>23121</v>
      </c>
      <c r="J17" s="114">
        <v>15180</v>
      </c>
      <c r="K17" s="114">
        <v>7941</v>
      </c>
      <c r="L17" s="423">
        <v>4581</v>
      </c>
      <c r="M17" s="424">
        <v>5312</v>
      </c>
    </row>
    <row r="18" spans="1:13" ht="15" customHeight="1" x14ac:dyDescent="0.2">
      <c r="A18" s="422" t="s">
        <v>391</v>
      </c>
      <c r="B18" s="115">
        <v>78463</v>
      </c>
      <c r="C18" s="114">
        <v>41457</v>
      </c>
      <c r="D18" s="114">
        <v>37006</v>
      </c>
      <c r="E18" s="114">
        <v>58740</v>
      </c>
      <c r="F18" s="114">
        <v>19647</v>
      </c>
      <c r="G18" s="114">
        <v>9275</v>
      </c>
      <c r="H18" s="114">
        <v>21028</v>
      </c>
      <c r="I18" s="115">
        <v>22804</v>
      </c>
      <c r="J18" s="114">
        <v>14976</v>
      </c>
      <c r="K18" s="114">
        <v>7828</v>
      </c>
      <c r="L18" s="423">
        <v>5886</v>
      </c>
      <c r="M18" s="424">
        <v>6248</v>
      </c>
    </row>
    <row r="19" spans="1:13" ht="11.1" customHeight="1" x14ac:dyDescent="0.2">
      <c r="A19" s="422" t="s">
        <v>387</v>
      </c>
      <c r="B19" s="115">
        <v>78800</v>
      </c>
      <c r="C19" s="114">
        <v>41806</v>
      </c>
      <c r="D19" s="114">
        <v>36994</v>
      </c>
      <c r="E19" s="114">
        <v>58629</v>
      </c>
      <c r="F19" s="114">
        <v>20087</v>
      </c>
      <c r="G19" s="114">
        <v>8899</v>
      </c>
      <c r="H19" s="114">
        <v>21412</v>
      </c>
      <c r="I19" s="115">
        <v>23756</v>
      </c>
      <c r="J19" s="114">
        <v>15604</v>
      </c>
      <c r="K19" s="114">
        <v>8152</v>
      </c>
      <c r="L19" s="423">
        <v>5508</v>
      </c>
      <c r="M19" s="424">
        <v>5240</v>
      </c>
    </row>
    <row r="20" spans="1:13" ht="11.1" customHeight="1" x14ac:dyDescent="0.2">
      <c r="A20" s="422" t="s">
        <v>388</v>
      </c>
      <c r="B20" s="115">
        <v>80456</v>
      </c>
      <c r="C20" s="114">
        <v>42720</v>
      </c>
      <c r="D20" s="114">
        <v>37736</v>
      </c>
      <c r="E20" s="114">
        <v>60035</v>
      </c>
      <c r="F20" s="114">
        <v>20335</v>
      </c>
      <c r="G20" s="114">
        <v>9805</v>
      </c>
      <c r="H20" s="114">
        <v>21893</v>
      </c>
      <c r="I20" s="115">
        <v>24008</v>
      </c>
      <c r="J20" s="114">
        <v>15504</v>
      </c>
      <c r="K20" s="114">
        <v>8504</v>
      </c>
      <c r="L20" s="423">
        <v>7558</v>
      </c>
      <c r="M20" s="424">
        <v>6123</v>
      </c>
    </row>
    <row r="21" spans="1:13" s="110" customFormat="1" ht="11.1" customHeight="1" x14ac:dyDescent="0.2">
      <c r="A21" s="422" t="s">
        <v>389</v>
      </c>
      <c r="B21" s="115">
        <v>80151</v>
      </c>
      <c r="C21" s="114">
        <v>42342</v>
      </c>
      <c r="D21" s="114">
        <v>37809</v>
      </c>
      <c r="E21" s="114">
        <v>59818</v>
      </c>
      <c r="F21" s="114">
        <v>20291</v>
      </c>
      <c r="G21" s="114">
        <v>9464</v>
      </c>
      <c r="H21" s="114">
        <v>22206</v>
      </c>
      <c r="I21" s="115">
        <v>24067</v>
      </c>
      <c r="J21" s="114">
        <v>15567</v>
      </c>
      <c r="K21" s="114">
        <v>8500</v>
      </c>
      <c r="L21" s="423">
        <v>4514</v>
      </c>
      <c r="M21" s="424">
        <v>5158</v>
      </c>
    </row>
    <row r="22" spans="1:13" ht="15" customHeight="1" x14ac:dyDescent="0.2">
      <c r="A22" s="422" t="s">
        <v>392</v>
      </c>
      <c r="B22" s="115">
        <v>79683</v>
      </c>
      <c r="C22" s="114">
        <v>42114</v>
      </c>
      <c r="D22" s="114">
        <v>37569</v>
      </c>
      <c r="E22" s="114">
        <v>59283</v>
      </c>
      <c r="F22" s="114">
        <v>20243</v>
      </c>
      <c r="G22" s="114">
        <v>9071</v>
      </c>
      <c r="H22" s="114">
        <v>22419</v>
      </c>
      <c r="I22" s="115">
        <v>23695</v>
      </c>
      <c r="J22" s="114">
        <v>15391</v>
      </c>
      <c r="K22" s="114">
        <v>8304</v>
      </c>
      <c r="L22" s="423">
        <v>5746</v>
      </c>
      <c r="M22" s="424">
        <v>6327</v>
      </c>
    </row>
    <row r="23" spans="1:13" ht="11.1" customHeight="1" x14ac:dyDescent="0.2">
      <c r="A23" s="422" t="s">
        <v>387</v>
      </c>
      <c r="B23" s="115">
        <v>80382</v>
      </c>
      <c r="C23" s="114">
        <v>42826</v>
      </c>
      <c r="D23" s="114">
        <v>37556</v>
      </c>
      <c r="E23" s="114">
        <v>59621</v>
      </c>
      <c r="F23" s="114">
        <v>20586</v>
      </c>
      <c r="G23" s="114">
        <v>8702</v>
      </c>
      <c r="H23" s="114">
        <v>22940</v>
      </c>
      <c r="I23" s="115">
        <v>24301</v>
      </c>
      <c r="J23" s="114">
        <v>15820</v>
      </c>
      <c r="K23" s="114">
        <v>8481</v>
      </c>
      <c r="L23" s="423">
        <v>5754</v>
      </c>
      <c r="M23" s="424">
        <v>5229</v>
      </c>
    </row>
    <row r="24" spans="1:13" ht="11.1" customHeight="1" x14ac:dyDescent="0.2">
      <c r="A24" s="422" t="s">
        <v>388</v>
      </c>
      <c r="B24" s="115">
        <v>82255</v>
      </c>
      <c r="C24" s="114">
        <v>43855</v>
      </c>
      <c r="D24" s="114">
        <v>38400</v>
      </c>
      <c r="E24" s="114">
        <v>60480</v>
      </c>
      <c r="F24" s="114">
        <v>20861</v>
      </c>
      <c r="G24" s="114">
        <v>9622</v>
      </c>
      <c r="H24" s="114">
        <v>23453</v>
      </c>
      <c r="I24" s="115">
        <v>24393</v>
      </c>
      <c r="J24" s="114">
        <v>15696</v>
      </c>
      <c r="K24" s="114">
        <v>8697</v>
      </c>
      <c r="L24" s="423">
        <v>8008</v>
      </c>
      <c r="M24" s="424">
        <v>6541</v>
      </c>
    </row>
    <row r="25" spans="1:13" s="110" customFormat="1" ht="11.1" customHeight="1" x14ac:dyDescent="0.2">
      <c r="A25" s="422" t="s">
        <v>389</v>
      </c>
      <c r="B25" s="115">
        <v>81320</v>
      </c>
      <c r="C25" s="114">
        <v>43154</v>
      </c>
      <c r="D25" s="114">
        <v>38166</v>
      </c>
      <c r="E25" s="114">
        <v>59551</v>
      </c>
      <c r="F25" s="114">
        <v>20855</v>
      </c>
      <c r="G25" s="114">
        <v>9206</v>
      </c>
      <c r="H25" s="114">
        <v>23584</v>
      </c>
      <c r="I25" s="115">
        <v>24148</v>
      </c>
      <c r="J25" s="114">
        <v>15609</v>
      </c>
      <c r="K25" s="114">
        <v>8539</v>
      </c>
      <c r="L25" s="423">
        <v>4638</v>
      </c>
      <c r="M25" s="424">
        <v>5585</v>
      </c>
    </row>
    <row r="26" spans="1:13" ht="15" customHeight="1" x14ac:dyDescent="0.2">
      <c r="A26" s="422" t="s">
        <v>393</v>
      </c>
      <c r="B26" s="115">
        <v>81172</v>
      </c>
      <c r="C26" s="114">
        <v>43288</v>
      </c>
      <c r="D26" s="114">
        <v>37884</v>
      </c>
      <c r="E26" s="114">
        <v>59344</v>
      </c>
      <c r="F26" s="114">
        <v>20912</v>
      </c>
      <c r="G26" s="114">
        <v>8780</v>
      </c>
      <c r="H26" s="114">
        <v>23826</v>
      </c>
      <c r="I26" s="115">
        <v>23770</v>
      </c>
      <c r="J26" s="114">
        <v>15447</v>
      </c>
      <c r="K26" s="114">
        <v>8323</v>
      </c>
      <c r="L26" s="423">
        <v>6395</v>
      </c>
      <c r="M26" s="424">
        <v>6503</v>
      </c>
    </row>
    <row r="27" spans="1:13" ht="11.1" customHeight="1" x14ac:dyDescent="0.2">
      <c r="A27" s="422" t="s">
        <v>387</v>
      </c>
      <c r="B27" s="115">
        <v>81713</v>
      </c>
      <c r="C27" s="114">
        <v>43722</v>
      </c>
      <c r="D27" s="114">
        <v>37991</v>
      </c>
      <c r="E27" s="114">
        <v>59553</v>
      </c>
      <c r="F27" s="114">
        <v>21255</v>
      </c>
      <c r="G27" s="114">
        <v>8458</v>
      </c>
      <c r="H27" s="114">
        <v>24350</v>
      </c>
      <c r="I27" s="115">
        <v>24353</v>
      </c>
      <c r="J27" s="114">
        <v>15874</v>
      </c>
      <c r="K27" s="114">
        <v>8479</v>
      </c>
      <c r="L27" s="423">
        <v>5615</v>
      </c>
      <c r="M27" s="424">
        <v>5015</v>
      </c>
    </row>
    <row r="28" spans="1:13" ht="11.1" customHeight="1" x14ac:dyDescent="0.2">
      <c r="A28" s="422" t="s">
        <v>388</v>
      </c>
      <c r="B28" s="115">
        <v>83113</v>
      </c>
      <c r="C28" s="114">
        <v>44452</v>
      </c>
      <c r="D28" s="114">
        <v>38661</v>
      </c>
      <c r="E28" s="114">
        <v>61039</v>
      </c>
      <c r="F28" s="114">
        <v>21502</v>
      </c>
      <c r="G28" s="114">
        <v>9358</v>
      </c>
      <c r="H28" s="114">
        <v>24735</v>
      </c>
      <c r="I28" s="115">
        <v>24335</v>
      </c>
      <c r="J28" s="114">
        <v>15612</v>
      </c>
      <c r="K28" s="114">
        <v>8723</v>
      </c>
      <c r="L28" s="423">
        <v>8258</v>
      </c>
      <c r="M28" s="424">
        <v>7049</v>
      </c>
    </row>
    <row r="29" spans="1:13" s="110" customFormat="1" ht="11.1" customHeight="1" x14ac:dyDescent="0.2">
      <c r="A29" s="422" t="s">
        <v>389</v>
      </c>
      <c r="B29" s="115">
        <v>82636</v>
      </c>
      <c r="C29" s="114">
        <v>43885</v>
      </c>
      <c r="D29" s="114">
        <v>38751</v>
      </c>
      <c r="E29" s="114">
        <v>60795</v>
      </c>
      <c r="F29" s="114">
        <v>21807</v>
      </c>
      <c r="G29" s="114">
        <v>9017</v>
      </c>
      <c r="H29" s="114">
        <v>24827</v>
      </c>
      <c r="I29" s="115">
        <v>24449</v>
      </c>
      <c r="J29" s="114">
        <v>15660</v>
      </c>
      <c r="K29" s="114">
        <v>8789</v>
      </c>
      <c r="L29" s="423">
        <v>5076</v>
      </c>
      <c r="M29" s="424">
        <v>5832</v>
      </c>
    </row>
    <row r="30" spans="1:13" ht="15" customHeight="1" x14ac:dyDescent="0.2">
      <c r="A30" s="422" t="s">
        <v>394</v>
      </c>
      <c r="B30" s="115">
        <v>83162</v>
      </c>
      <c r="C30" s="114">
        <v>44180</v>
      </c>
      <c r="D30" s="114">
        <v>38982</v>
      </c>
      <c r="E30" s="114">
        <v>60868</v>
      </c>
      <c r="F30" s="114">
        <v>22268</v>
      </c>
      <c r="G30" s="114">
        <v>8853</v>
      </c>
      <c r="H30" s="114">
        <v>25202</v>
      </c>
      <c r="I30" s="115">
        <v>23783</v>
      </c>
      <c r="J30" s="114">
        <v>15076</v>
      </c>
      <c r="K30" s="114">
        <v>8707</v>
      </c>
      <c r="L30" s="423">
        <v>7004</v>
      </c>
      <c r="M30" s="424">
        <v>6612</v>
      </c>
    </row>
    <row r="31" spans="1:13" ht="11.1" customHeight="1" x14ac:dyDescent="0.2">
      <c r="A31" s="422" t="s">
        <v>387</v>
      </c>
      <c r="B31" s="115">
        <v>84054</v>
      </c>
      <c r="C31" s="114">
        <v>44839</v>
      </c>
      <c r="D31" s="114">
        <v>39215</v>
      </c>
      <c r="E31" s="114">
        <v>61258</v>
      </c>
      <c r="F31" s="114">
        <v>22777</v>
      </c>
      <c r="G31" s="114">
        <v>8709</v>
      </c>
      <c r="H31" s="114">
        <v>25748</v>
      </c>
      <c r="I31" s="115">
        <v>24322</v>
      </c>
      <c r="J31" s="114">
        <v>15329</v>
      </c>
      <c r="K31" s="114">
        <v>8993</v>
      </c>
      <c r="L31" s="423">
        <v>6222</v>
      </c>
      <c r="M31" s="424">
        <v>5369</v>
      </c>
    </row>
    <row r="32" spans="1:13" ht="11.1" customHeight="1" x14ac:dyDescent="0.2">
      <c r="A32" s="422" t="s">
        <v>388</v>
      </c>
      <c r="B32" s="115">
        <v>86901</v>
      </c>
      <c r="C32" s="114">
        <v>46534</v>
      </c>
      <c r="D32" s="114">
        <v>40367</v>
      </c>
      <c r="E32" s="114">
        <v>63609</v>
      </c>
      <c r="F32" s="114">
        <v>23287</v>
      </c>
      <c r="G32" s="114">
        <v>9598</v>
      </c>
      <c r="H32" s="114">
        <v>26412</v>
      </c>
      <c r="I32" s="115">
        <v>24387</v>
      </c>
      <c r="J32" s="114">
        <v>15122</v>
      </c>
      <c r="K32" s="114">
        <v>9265</v>
      </c>
      <c r="L32" s="423">
        <v>8578</v>
      </c>
      <c r="M32" s="424">
        <v>6999</v>
      </c>
    </row>
    <row r="33" spans="1:13" s="110" customFormat="1" ht="11.1" customHeight="1" x14ac:dyDescent="0.2">
      <c r="A33" s="422" t="s">
        <v>389</v>
      </c>
      <c r="B33" s="115">
        <v>86429</v>
      </c>
      <c r="C33" s="114">
        <v>46189</v>
      </c>
      <c r="D33" s="114">
        <v>40240</v>
      </c>
      <c r="E33" s="114">
        <v>63135</v>
      </c>
      <c r="F33" s="114">
        <v>23292</v>
      </c>
      <c r="G33" s="114">
        <v>9324</v>
      </c>
      <c r="H33" s="114">
        <v>26533</v>
      </c>
      <c r="I33" s="115">
        <v>24454</v>
      </c>
      <c r="J33" s="114">
        <v>15184</v>
      </c>
      <c r="K33" s="114">
        <v>9270</v>
      </c>
      <c r="L33" s="423">
        <v>5466</v>
      </c>
      <c r="M33" s="424">
        <v>5995</v>
      </c>
    </row>
    <row r="34" spans="1:13" ht="15" customHeight="1" x14ac:dyDescent="0.2">
      <c r="A34" s="422" t="s">
        <v>395</v>
      </c>
      <c r="B34" s="115">
        <v>86790</v>
      </c>
      <c r="C34" s="114">
        <v>46485</v>
      </c>
      <c r="D34" s="114">
        <v>40305</v>
      </c>
      <c r="E34" s="114">
        <v>63256</v>
      </c>
      <c r="F34" s="114">
        <v>23533</v>
      </c>
      <c r="G34" s="114">
        <v>9058</v>
      </c>
      <c r="H34" s="114">
        <v>26999</v>
      </c>
      <c r="I34" s="115">
        <v>24117</v>
      </c>
      <c r="J34" s="114">
        <v>14943</v>
      </c>
      <c r="K34" s="114">
        <v>9174</v>
      </c>
      <c r="L34" s="423">
        <v>6780</v>
      </c>
      <c r="M34" s="424">
        <v>6461</v>
      </c>
    </row>
    <row r="35" spans="1:13" ht="11.1" customHeight="1" x14ac:dyDescent="0.2">
      <c r="A35" s="422" t="s">
        <v>387</v>
      </c>
      <c r="B35" s="115">
        <v>87698</v>
      </c>
      <c r="C35" s="114">
        <v>47177</v>
      </c>
      <c r="D35" s="114">
        <v>40521</v>
      </c>
      <c r="E35" s="114">
        <v>63870</v>
      </c>
      <c r="F35" s="114">
        <v>23827</v>
      </c>
      <c r="G35" s="114">
        <v>8857</v>
      </c>
      <c r="H35" s="114">
        <v>27602</v>
      </c>
      <c r="I35" s="115">
        <v>24769</v>
      </c>
      <c r="J35" s="114">
        <v>15316</v>
      </c>
      <c r="K35" s="114">
        <v>9453</v>
      </c>
      <c r="L35" s="423">
        <v>6265</v>
      </c>
      <c r="M35" s="424">
        <v>5452</v>
      </c>
    </row>
    <row r="36" spans="1:13" ht="11.1" customHeight="1" x14ac:dyDescent="0.2">
      <c r="A36" s="422" t="s">
        <v>388</v>
      </c>
      <c r="B36" s="115">
        <v>89686</v>
      </c>
      <c r="C36" s="114">
        <v>48296</v>
      </c>
      <c r="D36" s="114">
        <v>41390</v>
      </c>
      <c r="E36" s="114">
        <v>65667</v>
      </c>
      <c r="F36" s="114">
        <v>24019</v>
      </c>
      <c r="G36" s="114">
        <v>9770</v>
      </c>
      <c r="H36" s="114">
        <v>28074</v>
      </c>
      <c r="I36" s="115">
        <v>24899</v>
      </c>
      <c r="J36" s="114">
        <v>15066</v>
      </c>
      <c r="K36" s="114">
        <v>9833</v>
      </c>
      <c r="L36" s="423">
        <v>9424</v>
      </c>
      <c r="M36" s="424">
        <v>7979</v>
      </c>
    </row>
    <row r="37" spans="1:13" s="110" customFormat="1" ht="11.1" customHeight="1" x14ac:dyDescent="0.2">
      <c r="A37" s="422" t="s">
        <v>389</v>
      </c>
      <c r="B37" s="115">
        <v>89290</v>
      </c>
      <c r="C37" s="114">
        <v>47975</v>
      </c>
      <c r="D37" s="114">
        <v>41315</v>
      </c>
      <c r="E37" s="114">
        <v>65115</v>
      </c>
      <c r="F37" s="114">
        <v>24175</v>
      </c>
      <c r="G37" s="114">
        <v>9514</v>
      </c>
      <c r="H37" s="114">
        <v>28318</v>
      </c>
      <c r="I37" s="115">
        <v>24953</v>
      </c>
      <c r="J37" s="114">
        <v>15138</v>
      </c>
      <c r="K37" s="114">
        <v>9815</v>
      </c>
      <c r="L37" s="423">
        <v>5859</v>
      </c>
      <c r="M37" s="424">
        <v>6324</v>
      </c>
    </row>
    <row r="38" spans="1:13" ht="15" customHeight="1" x14ac:dyDescent="0.2">
      <c r="A38" s="425" t="s">
        <v>396</v>
      </c>
      <c r="B38" s="115">
        <v>89109</v>
      </c>
      <c r="C38" s="114">
        <v>47954</v>
      </c>
      <c r="D38" s="114">
        <v>41155</v>
      </c>
      <c r="E38" s="114">
        <v>64786</v>
      </c>
      <c r="F38" s="114">
        <v>24323</v>
      </c>
      <c r="G38" s="114">
        <v>9239</v>
      </c>
      <c r="H38" s="114">
        <v>28597</v>
      </c>
      <c r="I38" s="115">
        <v>24827</v>
      </c>
      <c r="J38" s="114">
        <v>14923</v>
      </c>
      <c r="K38" s="114">
        <v>9904</v>
      </c>
      <c r="L38" s="423">
        <v>7199</v>
      </c>
      <c r="M38" s="424">
        <v>7352</v>
      </c>
    </row>
    <row r="39" spans="1:13" ht="11.1" customHeight="1" x14ac:dyDescent="0.2">
      <c r="A39" s="422" t="s">
        <v>387</v>
      </c>
      <c r="B39" s="115">
        <v>89875</v>
      </c>
      <c r="C39" s="114">
        <v>48618</v>
      </c>
      <c r="D39" s="114">
        <v>41257</v>
      </c>
      <c r="E39" s="114">
        <v>65131</v>
      </c>
      <c r="F39" s="114">
        <v>24744</v>
      </c>
      <c r="G39" s="114">
        <v>9060</v>
      </c>
      <c r="H39" s="114">
        <v>29204</v>
      </c>
      <c r="I39" s="115">
        <v>25252</v>
      </c>
      <c r="J39" s="114">
        <v>15168</v>
      </c>
      <c r="K39" s="114">
        <v>10084</v>
      </c>
      <c r="L39" s="423">
        <v>6217</v>
      </c>
      <c r="M39" s="424">
        <v>5676</v>
      </c>
    </row>
    <row r="40" spans="1:13" ht="11.1" customHeight="1" x14ac:dyDescent="0.2">
      <c r="A40" s="425" t="s">
        <v>388</v>
      </c>
      <c r="B40" s="115">
        <v>91712</v>
      </c>
      <c r="C40" s="114">
        <v>49558</v>
      </c>
      <c r="D40" s="114">
        <v>42154</v>
      </c>
      <c r="E40" s="114">
        <v>66549</v>
      </c>
      <c r="F40" s="114">
        <v>25163</v>
      </c>
      <c r="G40" s="114">
        <v>9984</v>
      </c>
      <c r="H40" s="114">
        <v>29724</v>
      </c>
      <c r="I40" s="115">
        <v>25218</v>
      </c>
      <c r="J40" s="114">
        <v>14866</v>
      </c>
      <c r="K40" s="114">
        <v>10352</v>
      </c>
      <c r="L40" s="423">
        <v>9321</v>
      </c>
      <c r="M40" s="424">
        <v>7809</v>
      </c>
    </row>
    <row r="41" spans="1:13" s="110" customFormat="1" ht="11.1" customHeight="1" x14ac:dyDescent="0.2">
      <c r="A41" s="422" t="s">
        <v>389</v>
      </c>
      <c r="B41" s="115">
        <v>91044</v>
      </c>
      <c r="C41" s="114">
        <v>49045</v>
      </c>
      <c r="D41" s="114">
        <v>41999</v>
      </c>
      <c r="E41" s="114">
        <v>65748</v>
      </c>
      <c r="F41" s="114">
        <v>25296</v>
      </c>
      <c r="G41" s="114">
        <v>9662</v>
      </c>
      <c r="H41" s="114">
        <v>29857</v>
      </c>
      <c r="I41" s="115">
        <v>25032</v>
      </c>
      <c r="J41" s="114">
        <v>14775</v>
      </c>
      <c r="K41" s="114">
        <v>10257</v>
      </c>
      <c r="L41" s="423">
        <v>5815</v>
      </c>
      <c r="M41" s="424">
        <v>6400</v>
      </c>
    </row>
    <row r="42" spans="1:13" ht="15" customHeight="1" x14ac:dyDescent="0.2">
      <c r="A42" s="422" t="s">
        <v>397</v>
      </c>
      <c r="B42" s="115">
        <v>91296</v>
      </c>
      <c r="C42" s="114">
        <v>49229</v>
      </c>
      <c r="D42" s="114">
        <v>42067</v>
      </c>
      <c r="E42" s="114">
        <v>65728</v>
      </c>
      <c r="F42" s="114">
        <v>25568</v>
      </c>
      <c r="G42" s="114">
        <v>9378</v>
      </c>
      <c r="H42" s="114">
        <v>30306</v>
      </c>
      <c r="I42" s="115">
        <v>24972</v>
      </c>
      <c r="J42" s="114">
        <v>14673</v>
      </c>
      <c r="K42" s="114">
        <v>10299</v>
      </c>
      <c r="L42" s="423">
        <v>7755</v>
      </c>
      <c r="M42" s="424">
        <v>7667</v>
      </c>
    </row>
    <row r="43" spans="1:13" ht="11.1" customHeight="1" x14ac:dyDescent="0.2">
      <c r="A43" s="422" t="s">
        <v>387</v>
      </c>
      <c r="B43" s="115">
        <v>91940</v>
      </c>
      <c r="C43" s="114">
        <v>49745</v>
      </c>
      <c r="D43" s="114">
        <v>42195</v>
      </c>
      <c r="E43" s="114">
        <v>65891</v>
      </c>
      <c r="F43" s="114">
        <v>26049</v>
      </c>
      <c r="G43" s="114">
        <v>9134</v>
      </c>
      <c r="H43" s="114">
        <v>30802</v>
      </c>
      <c r="I43" s="115">
        <v>25741</v>
      </c>
      <c r="J43" s="114">
        <v>15071</v>
      </c>
      <c r="K43" s="114">
        <v>10670</v>
      </c>
      <c r="L43" s="423">
        <v>6832</v>
      </c>
      <c r="M43" s="424">
        <v>6460</v>
      </c>
    </row>
    <row r="44" spans="1:13" ht="11.1" customHeight="1" x14ac:dyDescent="0.2">
      <c r="A44" s="422" t="s">
        <v>388</v>
      </c>
      <c r="B44" s="115">
        <v>93650</v>
      </c>
      <c r="C44" s="114">
        <v>50713</v>
      </c>
      <c r="D44" s="114">
        <v>42937</v>
      </c>
      <c r="E44" s="114">
        <v>67413</v>
      </c>
      <c r="F44" s="114">
        <v>26237</v>
      </c>
      <c r="G44" s="114">
        <v>10069</v>
      </c>
      <c r="H44" s="114">
        <v>31175</v>
      </c>
      <c r="I44" s="115">
        <v>25742</v>
      </c>
      <c r="J44" s="114">
        <v>14731</v>
      </c>
      <c r="K44" s="114">
        <v>11011</v>
      </c>
      <c r="L44" s="423">
        <v>9873</v>
      </c>
      <c r="M44" s="424">
        <v>8411</v>
      </c>
    </row>
    <row r="45" spans="1:13" s="110" customFormat="1" ht="11.1" customHeight="1" x14ac:dyDescent="0.2">
      <c r="A45" s="422" t="s">
        <v>389</v>
      </c>
      <c r="B45" s="115">
        <v>93257</v>
      </c>
      <c r="C45" s="114">
        <v>50362</v>
      </c>
      <c r="D45" s="114">
        <v>42895</v>
      </c>
      <c r="E45" s="114">
        <v>66901</v>
      </c>
      <c r="F45" s="114">
        <v>26356</v>
      </c>
      <c r="G45" s="114">
        <v>9773</v>
      </c>
      <c r="H45" s="114">
        <v>31389</v>
      </c>
      <c r="I45" s="115">
        <v>25628</v>
      </c>
      <c r="J45" s="114">
        <v>14642</v>
      </c>
      <c r="K45" s="114">
        <v>10986</v>
      </c>
      <c r="L45" s="423">
        <v>6191</v>
      </c>
      <c r="M45" s="424">
        <v>6797</v>
      </c>
    </row>
    <row r="46" spans="1:13" ht="15" customHeight="1" x14ac:dyDescent="0.2">
      <c r="A46" s="422" t="s">
        <v>398</v>
      </c>
      <c r="B46" s="115">
        <v>93034</v>
      </c>
      <c r="C46" s="114">
        <v>50265</v>
      </c>
      <c r="D46" s="114">
        <v>42769</v>
      </c>
      <c r="E46" s="114">
        <v>66610</v>
      </c>
      <c r="F46" s="114">
        <v>26424</v>
      </c>
      <c r="G46" s="114">
        <v>9469</v>
      </c>
      <c r="H46" s="114">
        <v>31649</v>
      </c>
      <c r="I46" s="115">
        <v>25227</v>
      </c>
      <c r="J46" s="114">
        <v>14491</v>
      </c>
      <c r="K46" s="114">
        <v>10736</v>
      </c>
      <c r="L46" s="423">
        <v>8721</v>
      </c>
      <c r="M46" s="424">
        <v>8803</v>
      </c>
    </row>
    <row r="47" spans="1:13" ht="11.1" customHeight="1" x14ac:dyDescent="0.2">
      <c r="A47" s="422" t="s">
        <v>387</v>
      </c>
      <c r="B47" s="115">
        <v>93031</v>
      </c>
      <c r="C47" s="114">
        <v>50335</v>
      </c>
      <c r="D47" s="114">
        <v>42696</v>
      </c>
      <c r="E47" s="114">
        <v>66285</v>
      </c>
      <c r="F47" s="114">
        <v>26746</v>
      </c>
      <c r="G47" s="114">
        <v>9082</v>
      </c>
      <c r="H47" s="114">
        <v>31954</v>
      </c>
      <c r="I47" s="115">
        <v>25782</v>
      </c>
      <c r="J47" s="114">
        <v>14713</v>
      </c>
      <c r="K47" s="114">
        <v>11069</v>
      </c>
      <c r="L47" s="423">
        <v>6983</v>
      </c>
      <c r="M47" s="424">
        <v>7023</v>
      </c>
    </row>
    <row r="48" spans="1:13" ht="11.1" customHeight="1" x14ac:dyDescent="0.2">
      <c r="A48" s="422" t="s">
        <v>388</v>
      </c>
      <c r="B48" s="115">
        <v>94763</v>
      </c>
      <c r="C48" s="114">
        <v>51418</v>
      </c>
      <c r="D48" s="114">
        <v>43345</v>
      </c>
      <c r="E48" s="114">
        <v>67764</v>
      </c>
      <c r="F48" s="114">
        <v>26999</v>
      </c>
      <c r="G48" s="114">
        <v>10088</v>
      </c>
      <c r="H48" s="114">
        <v>32422</v>
      </c>
      <c r="I48" s="115">
        <v>25612</v>
      </c>
      <c r="J48" s="114">
        <v>14305</v>
      </c>
      <c r="K48" s="114">
        <v>11307</v>
      </c>
      <c r="L48" s="423">
        <v>9599</v>
      </c>
      <c r="M48" s="424">
        <v>8250</v>
      </c>
    </row>
    <row r="49" spans="1:17" s="110" customFormat="1" ht="11.1" customHeight="1" x14ac:dyDescent="0.2">
      <c r="A49" s="422" t="s">
        <v>389</v>
      </c>
      <c r="B49" s="115">
        <v>94002</v>
      </c>
      <c r="C49" s="114">
        <v>50863</v>
      </c>
      <c r="D49" s="114">
        <v>43139</v>
      </c>
      <c r="E49" s="114">
        <v>66972</v>
      </c>
      <c r="F49" s="114">
        <v>27030</v>
      </c>
      <c r="G49" s="114">
        <v>9758</v>
      </c>
      <c r="H49" s="114">
        <v>32516</v>
      </c>
      <c r="I49" s="115">
        <v>25535</v>
      </c>
      <c r="J49" s="114">
        <v>14188</v>
      </c>
      <c r="K49" s="114">
        <v>11347</v>
      </c>
      <c r="L49" s="423">
        <v>6094</v>
      </c>
      <c r="M49" s="424">
        <v>6837</v>
      </c>
    </row>
    <row r="50" spans="1:17" ht="15" customHeight="1" x14ac:dyDescent="0.2">
      <c r="A50" s="422" t="s">
        <v>399</v>
      </c>
      <c r="B50" s="143">
        <v>93606</v>
      </c>
      <c r="C50" s="144">
        <v>50588</v>
      </c>
      <c r="D50" s="144">
        <v>43018</v>
      </c>
      <c r="E50" s="144">
        <v>66550</v>
      </c>
      <c r="F50" s="144">
        <v>27056</v>
      </c>
      <c r="G50" s="144">
        <v>9420</v>
      </c>
      <c r="H50" s="144">
        <v>32572</v>
      </c>
      <c r="I50" s="143">
        <v>24371</v>
      </c>
      <c r="J50" s="144">
        <v>13467</v>
      </c>
      <c r="K50" s="144">
        <v>10904</v>
      </c>
      <c r="L50" s="426">
        <v>7808</v>
      </c>
      <c r="M50" s="427">
        <v>8225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0.61482898725197244</v>
      </c>
      <c r="C6" s="480">
        <f>'Tabelle 3.3'!J11</f>
        <v>-3.3931898362865183</v>
      </c>
      <c r="D6" s="481">
        <f t="shared" ref="D6:E9" si="0">IF(OR(AND(B6&gt;=-50,B6&lt;=50),ISNUMBER(B6)=FALSE),B6,"")</f>
        <v>0.61482898725197244</v>
      </c>
      <c r="E6" s="481">
        <f t="shared" si="0"/>
        <v>-3.3931898362865183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1.4790279868316203</v>
      </c>
      <c r="C7" s="480">
        <f>'Tabelle 3.1'!J23</f>
        <v>-3.3674488838723948</v>
      </c>
      <c r="D7" s="481">
        <f t="shared" si="0"/>
        <v>1.4790279868316203</v>
      </c>
      <c r="E7" s="481">
        <f>IF(OR(AND(C7&gt;=-50,C7&lt;=50),ISNUMBER(C7)=FALSE),C7,"")</f>
        <v>-3.3674488838723948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0.61482898725197244</v>
      </c>
      <c r="C14" s="480">
        <f>'Tabelle 3.3'!J11</f>
        <v>-3.3931898362865183</v>
      </c>
      <c r="D14" s="481">
        <f>IF(OR(AND(B14&gt;=-50,B14&lt;=50),ISNUMBER(B14)=FALSE),B14,"")</f>
        <v>0.61482898725197244</v>
      </c>
      <c r="E14" s="481">
        <f>IF(OR(AND(C14&gt;=-50,C14&lt;=50),ISNUMBER(C14)=FALSE),C14,"")</f>
        <v>-3.3931898362865183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-1.0277492291880781</v>
      </c>
      <c r="C15" s="480">
        <f>'Tabelle 3.3'!J12</f>
        <v>10.64516129032258</v>
      </c>
      <c r="D15" s="481">
        <f t="shared" ref="D15:E45" si="3">IF(OR(AND(B15&gt;=-50,B15&lt;=50),ISNUMBER(B15)=FALSE),B15,"")</f>
        <v>-1.0277492291880781</v>
      </c>
      <c r="E15" s="481">
        <f t="shared" si="3"/>
        <v>10.64516129032258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-14.823529411764707</v>
      </c>
      <c r="C16" s="480">
        <f>'Tabelle 3.3'!J13</f>
        <v>-4.7297297297297298</v>
      </c>
      <c r="D16" s="481">
        <f t="shared" si="3"/>
        <v>-14.823529411764707</v>
      </c>
      <c r="E16" s="481">
        <f t="shared" si="3"/>
        <v>-4.7297297297297298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0.379746835443038</v>
      </c>
      <c r="C17" s="480">
        <f>'Tabelle 3.3'!J14</f>
        <v>-3.3179012345679011</v>
      </c>
      <c r="D17" s="481">
        <f t="shared" si="3"/>
        <v>0.379746835443038</v>
      </c>
      <c r="E17" s="481">
        <f t="shared" si="3"/>
        <v>-3.3179012345679011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-1.3798111837327525</v>
      </c>
      <c r="C18" s="480">
        <f>'Tabelle 3.3'!J15</f>
        <v>4.0723981900452486</v>
      </c>
      <c r="D18" s="481">
        <f t="shared" si="3"/>
        <v>-1.3798111837327525</v>
      </c>
      <c r="E18" s="481">
        <f t="shared" si="3"/>
        <v>4.0723981900452486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2.7997886951928157</v>
      </c>
      <c r="C19" s="480">
        <f>'Tabelle 3.3'!J16</f>
        <v>-4.2105263157894735</v>
      </c>
      <c r="D19" s="481">
        <f t="shared" si="3"/>
        <v>2.7997886951928157</v>
      </c>
      <c r="E19" s="481">
        <f t="shared" si="3"/>
        <v>-4.2105263157894735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-1.3163064833005893</v>
      </c>
      <c r="C20" s="480">
        <f>'Tabelle 3.3'!J17</f>
        <v>-17.460317460317459</v>
      </c>
      <c r="D20" s="481">
        <f t="shared" si="3"/>
        <v>-1.3163064833005893</v>
      </c>
      <c r="E20" s="481">
        <f t="shared" si="3"/>
        <v>-17.460317460317459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3.161993769470405</v>
      </c>
      <c r="C21" s="480">
        <f>'Tabelle 3.3'!J18</f>
        <v>-2.4570024570024569</v>
      </c>
      <c r="D21" s="481">
        <f t="shared" si="3"/>
        <v>3.161993769470405</v>
      </c>
      <c r="E21" s="481">
        <f t="shared" si="3"/>
        <v>-2.4570024570024569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-3.2389874426948375</v>
      </c>
      <c r="C22" s="480">
        <f>'Tabelle 3.3'!J19</f>
        <v>-0.57030050449660008</v>
      </c>
      <c r="D22" s="481">
        <f t="shared" si="3"/>
        <v>-3.2389874426948375</v>
      </c>
      <c r="E22" s="481">
        <f t="shared" si="3"/>
        <v>-0.57030050449660008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8.1774684645498041</v>
      </c>
      <c r="C23" s="480">
        <f>'Tabelle 3.3'!J20</f>
        <v>2.4411508282476024</v>
      </c>
      <c r="D23" s="481">
        <f t="shared" si="3"/>
        <v>8.1774684645498041</v>
      </c>
      <c r="E23" s="481">
        <f t="shared" si="3"/>
        <v>2.4411508282476024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1.7475728155339805</v>
      </c>
      <c r="C24" s="480">
        <f>'Tabelle 3.3'!J21</f>
        <v>-14.510927982801864</v>
      </c>
      <c r="D24" s="481">
        <f t="shared" si="3"/>
        <v>1.7475728155339805</v>
      </c>
      <c r="E24" s="481">
        <f t="shared" si="3"/>
        <v>-14.510927982801864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-4.0843806104129268</v>
      </c>
      <c r="C25" s="480">
        <f>'Tabelle 3.3'!J22</f>
        <v>-6.1381074168797953</v>
      </c>
      <c r="D25" s="481">
        <f t="shared" si="3"/>
        <v>-4.0843806104129268</v>
      </c>
      <c r="E25" s="481">
        <f t="shared" si="3"/>
        <v>-6.1381074168797953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16.593886462882097</v>
      </c>
      <c r="C26" s="480">
        <f>'Tabelle 3.3'!J23</f>
        <v>3.654485049833887</v>
      </c>
      <c r="D26" s="481">
        <f t="shared" si="3"/>
        <v>16.593886462882097</v>
      </c>
      <c r="E26" s="481">
        <f t="shared" si="3"/>
        <v>3.654485049833887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3.1852205765249244</v>
      </c>
      <c r="C27" s="480">
        <f>'Tabelle 3.3'!J24</f>
        <v>0.85388994307400379</v>
      </c>
      <c r="D27" s="481">
        <f t="shared" si="3"/>
        <v>3.1852205765249244</v>
      </c>
      <c r="E27" s="481">
        <f t="shared" si="3"/>
        <v>0.85388994307400379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5.6434756643774264</v>
      </c>
      <c r="C28" s="480">
        <f>'Tabelle 3.3'!J25</f>
        <v>4.3553504470723965</v>
      </c>
      <c r="D28" s="481">
        <f t="shared" si="3"/>
        <v>5.6434756643774264</v>
      </c>
      <c r="E28" s="481">
        <f t="shared" si="3"/>
        <v>4.3553504470723965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-10.941828254847646</v>
      </c>
      <c r="C29" s="480">
        <f>'Tabelle 3.3'!J26</f>
        <v>-16.747572815533982</v>
      </c>
      <c r="D29" s="481">
        <f t="shared" si="3"/>
        <v>-10.941828254847646</v>
      </c>
      <c r="E29" s="481">
        <f t="shared" si="3"/>
        <v>-16.747572815533982</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7.1548468317247167</v>
      </c>
      <c r="C30" s="480">
        <f>'Tabelle 3.3'!J27</f>
        <v>4.3298969072164946</v>
      </c>
      <c r="D30" s="481">
        <f t="shared" si="3"/>
        <v>7.1548468317247167</v>
      </c>
      <c r="E30" s="481">
        <f t="shared" si="3"/>
        <v>4.3298969072164946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2.7441860465116279</v>
      </c>
      <c r="C31" s="480">
        <f>'Tabelle 3.3'!J28</f>
        <v>-1.1111111111111112</v>
      </c>
      <c r="D31" s="481">
        <f t="shared" si="3"/>
        <v>2.7441860465116279</v>
      </c>
      <c r="E31" s="481">
        <f t="shared" si="3"/>
        <v>-1.1111111111111112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1.0179434092477571</v>
      </c>
      <c r="C32" s="480">
        <f>'Tabelle 3.3'!J29</f>
        <v>-1.8867924528301887</v>
      </c>
      <c r="D32" s="481">
        <f t="shared" si="3"/>
        <v>1.0179434092477571</v>
      </c>
      <c r="E32" s="481">
        <f t="shared" si="3"/>
        <v>-1.8867924528301887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1.1056191467221643</v>
      </c>
      <c r="C33" s="480">
        <f>'Tabelle 3.3'!J30</f>
        <v>4.8346055979643765</v>
      </c>
      <c r="D33" s="481">
        <f t="shared" si="3"/>
        <v>1.1056191467221643</v>
      </c>
      <c r="E33" s="481">
        <f t="shared" si="3"/>
        <v>4.8346055979643765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-1.9775678866587958</v>
      </c>
      <c r="C34" s="480">
        <f>'Tabelle 3.3'!J31</f>
        <v>-16.960486322188451</v>
      </c>
      <c r="D34" s="481">
        <f t="shared" si="3"/>
        <v>-1.9775678866587958</v>
      </c>
      <c r="E34" s="481">
        <f t="shared" si="3"/>
        <v>-16.960486322188451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-1.0277492291880781</v>
      </c>
      <c r="C37" s="480">
        <f>'Tabelle 3.3'!J34</f>
        <v>10.64516129032258</v>
      </c>
      <c r="D37" s="481">
        <f t="shared" si="3"/>
        <v>-1.0277492291880781</v>
      </c>
      <c r="E37" s="481">
        <f t="shared" si="3"/>
        <v>10.64516129032258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0.32089696501063214</v>
      </c>
      <c r="C38" s="480">
        <f>'Tabelle 3.3'!J35</f>
        <v>-3.0018761726078798</v>
      </c>
      <c r="D38" s="481">
        <f t="shared" si="3"/>
        <v>0.32089696501063214</v>
      </c>
      <c r="E38" s="481">
        <f t="shared" si="3"/>
        <v>-3.0018761726078798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0.75382198320140192</v>
      </c>
      <c r="C39" s="480">
        <f>'Tabelle 3.3'!J36</f>
        <v>-3.8466797320085684</v>
      </c>
      <c r="D39" s="481">
        <f t="shared" si="3"/>
        <v>0.75382198320140192</v>
      </c>
      <c r="E39" s="481">
        <f t="shared" si="3"/>
        <v>-3.8466797320085684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0.75382198320140192</v>
      </c>
      <c r="C45" s="480">
        <f>'Tabelle 3.3'!J36</f>
        <v>-3.8466797320085684</v>
      </c>
      <c r="D45" s="481">
        <f t="shared" si="3"/>
        <v>0.75382198320140192</v>
      </c>
      <c r="E45" s="481">
        <f t="shared" si="3"/>
        <v>-3.8466797320085684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81172</v>
      </c>
      <c r="C51" s="487">
        <v>15447</v>
      </c>
      <c r="D51" s="487">
        <v>8323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81713</v>
      </c>
      <c r="C52" s="487">
        <v>15874</v>
      </c>
      <c r="D52" s="487">
        <v>8479</v>
      </c>
      <c r="E52" s="488">
        <f t="shared" ref="E52:G70" si="11">IF($A$51=37802,IF(COUNTBLANK(B$51:B$70)&gt;0,#N/A,B52/B$51*100),IF(COUNTBLANK(B$51:B$75)&gt;0,#N/A,B52/B$51*100))</f>
        <v>100.66648598038732</v>
      </c>
      <c r="F52" s="488">
        <f t="shared" si="11"/>
        <v>102.76429080080274</v>
      </c>
      <c r="G52" s="488">
        <f t="shared" si="11"/>
        <v>101.87432416196083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83113</v>
      </c>
      <c r="C53" s="487">
        <v>15612</v>
      </c>
      <c r="D53" s="487">
        <v>8723</v>
      </c>
      <c r="E53" s="488">
        <f t="shared" si="11"/>
        <v>102.39121864682403</v>
      </c>
      <c r="F53" s="488">
        <f t="shared" si="11"/>
        <v>101.06816857642261</v>
      </c>
      <c r="G53" s="488">
        <f t="shared" si="11"/>
        <v>104.80595938964316</v>
      </c>
      <c r="H53" s="489">
        <f>IF(ISERROR(L53)=TRUE,IF(MONTH(A53)=MONTH(MAX(A$51:A$75)),A53,""),"")</f>
        <v>41883</v>
      </c>
      <c r="I53" s="488">
        <f t="shared" si="12"/>
        <v>102.39121864682403</v>
      </c>
      <c r="J53" s="488">
        <f t="shared" si="10"/>
        <v>101.06816857642261</v>
      </c>
      <c r="K53" s="488">
        <f t="shared" si="10"/>
        <v>104.80595938964316</v>
      </c>
      <c r="L53" s="488" t="e">
        <f t="shared" si="13"/>
        <v>#N/A</v>
      </c>
    </row>
    <row r="54" spans="1:14" ht="15" customHeight="1" x14ac:dyDescent="0.2">
      <c r="A54" s="490" t="s">
        <v>462</v>
      </c>
      <c r="B54" s="487">
        <v>82636</v>
      </c>
      <c r="C54" s="487">
        <v>15660</v>
      </c>
      <c r="D54" s="487">
        <v>8789</v>
      </c>
      <c r="E54" s="488">
        <f t="shared" si="11"/>
        <v>101.80357758833097</v>
      </c>
      <c r="F54" s="488">
        <f t="shared" si="11"/>
        <v>101.37890852592737</v>
      </c>
      <c r="G54" s="488">
        <f t="shared" si="11"/>
        <v>105.59894268893429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83162</v>
      </c>
      <c r="C55" s="487">
        <v>15076</v>
      </c>
      <c r="D55" s="487">
        <v>8707</v>
      </c>
      <c r="E55" s="488">
        <f t="shared" si="11"/>
        <v>102.45158429014931</v>
      </c>
      <c r="F55" s="488">
        <f t="shared" si="11"/>
        <v>97.59823914028614</v>
      </c>
      <c r="G55" s="488">
        <f t="shared" si="11"/>
        <v>104.61372101405743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84054</v>
      </c>
      <c r="C56" s="487">
        <v>15329</v>
      </c>
      <c r="D56" s="487">
        <v>8993</v>
      </c>
      <c r="E56" s="488">
        <f t="shared" si="11"/>
        <v>103.55048538905041</v>
      </c>
      <c r="F56" s="488">
        <f t="shared" si="11"/>
        <v>99.236097624134132</v>
      </c>
      <c r="G56" s="488">
        <f t="shared" si="11"/>
        <v>108.04998197765229</v>
      </c>
      <c r="H56" s="489" t="str">
        <f t="shared" si="14"/>
        <v/>
      </c>
      <c r="I56" s="488" t="str">
        <f t="shared" si="12"/>
        <v/>
      </c>
      <c r="J56" s="488" t="str">
        <f t="shared" si="10"/>
        <v/>
      </c>
      <c r="K56" s="488" t="str">
        <f t="shared" si="10"/>
        <v/>
      </c>
      <c r="L56" s="488" t="e">
        <f t="shared" si="13"/>
        <v>#N/A</v>
      </c>
    </row>
    <row r="57" spans="1:14" ht="15" customHeight="1" x14ac:dyDescent="0.2">
      <c r="A57" s="490">
        <v>42248</v>
      </c>
      <c r="B57" s="487">
        <v>86901</v>
      </c>
      <c r="C57" s="487">
        <v>15122</v>
      </c>
      <c r="D57" s="487">
        <v>9265</v>
      </c>
      <c r="E57" s="488">
        <f t="shared" si="11"/>
        <v>107.05785246143991</v>
      </c>
      <c r="F57" s="488">
        <f t="shared" si="11"/>
        <v>97.896031591894854</v>
      </c>
      <c r="G57" s="488">
        <f t="shared" si="11"/>
        <v>111.31803436260964</v>
      </c>
      <c r="H57" s="489">
        <f t="shared" si="14"/>
        <v>42248</v>
      </c>
      <c r="I57" s="488">
        <f t="shared" si="12"/>
        <v>107.05785246143991</v>
      </c>
      <c r="J57" s="488">
        <f t="shared" si="10"/>
        <v>97.896031591894854</v>
      </c>
      <c r="K57" s="488">
        <f t="shared" si="10"/>
        <v>111.31803436260964</v>
      </c>
      <c r="L57" s="488" t="e">
        <f t="shared" si="13"/>
        <v>#N/A</v>
      </c>
    </row>
    <row r="58" spans="1:14" ht="15" customHeight="1" x14ac:dyDescent="0.2">
      <c r="A58" s="490" t="s">
        <v>465</v>
      </c>
      <c r="B58" s="487">
        <v>86429</v>
      </c>
      <c r="C58" s="487">
        <v>15184</v>
      </c>
      <c r="D58" s="487">
        <v>9270</v>
      </c>
      <c r="E58" s="488">
        <f t="shared" si="11"/>
        <v>106.47637116246982</v>
      </c>
      <c r="F58" s="488">
        <f t="shared" si="11"/>
        <v>98.297404026671842</v>
      </c>
      <c r="G58" s="488">
        <f t="shared" si="11"/>
        <v>111.37810885498018</v>
      </c>
      <c r="H58" s="489" t="str">
        <f t="shared" si="14"/>
        <v/>
      </c>
      <c r="I58" s="488" t="str">
        <f t="shared" si="12"/>
        <v/>
      </c>
      <c r="J58" s="488" t="str">
        <f t="shared" si="10"/>
        <v/>
      </c>
      <c r="K58" s="488" t="str">
        <f t="shared" si="10"/>
        <v/>
      </c>
      <c r="L58" s="488" t="e">
        <f t="shared" si="13"/>
        <v>#N/A</v>
      </c>
    </row>
    <row r="59" spans="1:14" ht="15" customHeight="1" x14ac:dyDescent="0.2">
      <c r="A59" s="490" t="s">
        <v>466</v>
      </c>
      <c r="B59" s="487">
        <v>86790</v>
      </c>
      <c r="C59" s="487">
        <v>14943</v>
      </c>
      <c r="D59" s="487">
        <v>9174</v>
      </c>
      <c r="E59" s="488">
        <f t="shared" si="11"/>
        <v>106.92110580002957</v>
      </c>
      <c r="F59" s="488">
        <f t="shared" si="11"/>
        <v>96.737230530200037</v>
      </c>
      <c r="G59" s="488">
        <f t="shared" si="11"/>
        <v>110.22467860146581</v>
      </c>
      <c r="H59" s="489" t="str">
        <f t="shared" si="14"/>
        <v/>
      </c>
      <c r="I59" s="488" t="str">
        <f t="shared" si="12"/>
        <v/>
      </c>
      <c r="J59" s="488" t="str">
        <f t="shared" si="10"/>
        <v/>
      </c>
      <c r="K59" s="488" t="str">
        <f t="shared" si="10"/>
        <v/>
      </c>
      <c r="L59" s="488" t="e">
        <f t="shared" si="13"/>
        <v>#N/A</v>
      </c>
    </row>
    <row r="60" spans="1:14" ht="15" customHeight="1" x14ac:dyDescent="0.2">
      <c r="A60" s="490" t="s">
        <v>467</v>
      </c>
      <c r="B60" s="487">
        <v>87698</v>
      </c>
      <c r="C60" s="487">
        <v>15316</v>
      </c>
      <c r="D60" s="487">
        <v>9453</v>
      </c>
      <c r="E60" s="488">
        <f t="shared" si="11"/>
        <v>108.03971812940422</v>
      </c>
      <c r="F60" s="488">
        <f t="shared" si="11"/>
        <v>99.151938887809933</v>
      </c>
      <c r="G60" s="488">
        <f t="shared" si="11"/>
        <v>113.57683527574191</v>
      </c>
      <c r="H60" s="489" t="str">
        <f t="shared" si="14"/>
        <v/>
      </c>
      <c r="I60" s="488" t="str">
        <f t="shared" si="12"/>
        <v/>
      </c>
      <c r="J60" s="488" t="str">
        <f t="shared" si="10"/>
        <v/>
      </c>
      <c r="K60" s="488" t="str">
        <f t="shared" si="10"/>
        <v/>
      </c>
      <c r="L60" s="488" t="e">
        <f t="shared" si="13"/>
        <v>#N/A</v>
      </c>
    </row>
    <row r="61" spans="1:14" ht="15" customHeight="1" x14ac:dyDescent="0.2">
      <c r="A61" s="490">
        <v>42614</v>
      </c>
      <c r="B61" s="487">
        <v>89686</v>
      </c>
      <c r="C61" s="487">
        <v>15066</v>
      </c>
      <c r="D61" s="487">
        <v>9833</v>
      </c>
      <c r="E61" s="488">
        <f t="shared" si="11"/>
        <v>110.48883851574433</v>
      </c>
      <c r="F61" s="488">
        <f t="shared" si="11"/>
        <v>97.533501650805988</v>
      </c>
      <c r="G61" s="488">
        <f t="shared" si="11"/>
        <v>118.14249669590291</v>
      </c>
      <c r="H61" s="489">
        <f t="shared" si="14"/>
        <v>42614</v>
      </c>
      <c r="I61" s="488">
        <f t="shared" si="12"/>
        <v>110.48883851574433</v>
      </c>
      <c r="J61" s="488">
        <f t="shared" si="10"/>
        <v>97.533501650805988</v>
      </c>
      <c r="K61" s="488">
        <f t="shared" si="10"/>
        <v>118.14249669590291</v>
      </c>
      <c r="L61" s="488" t="e">
        <f t="shared" si="13"/>
        <v>#N/A</v>
      </c>
    </row>
    <row r="62" spans="1:14" ht="15" customHeight="1" x14ac:dyDescent="0.2">
      <c r="A62" s="490" t="s">
        <v>468</v>
      </c>
      <c r="B62" s="487">
        <v>89290</v>
      </c>
      <c r="C62" s="487">
        <v>15138</v>
      </c>
      <c r="D62" s="487">
        <v>9815</v>
      </c>
      <c r="E62" s="488">
        <f t="shared" si="11"/>
        <v>110.00098556152366</v>
      </c>
      <c r="F62" s="488">
        <f t="shared" si="11"/>
        <v>97.999611575063113</v>
      </c>
      <c r="G62" s="488">
        <f t="shared" si="11"/>
        <v>117.92622852336898</v>
      </c>
      <c r="H62" s="489" t="str">
        <f t="shared" si="14"/>
        <v/>
      </c>
      <c r="I62" s="488" t="str">
        <f t="shared" si="12"/>
        <v/>
      </c>
      <c r="J62" s="488" t="str">
        <f t="shared" si="10"/>
        <v/>
      </c>
      <c r="K62" s="488" t="str">
        <f t="shared" si="10"/>
        <v/>
      </c>
      <c r="L62" s="488" t="e">
        <f t="shared" si="13"/>
        <v>#N/A</v>
      </c>
    </row>
    <row r="63" spans="1:14" ht="15" customHeight="1" x14ac:dyDescent="0.2">
      <c r="A63" s="490" t="s">
        <v>469</v>
      </c>
      <c r="B63" s="487">
        <v>89109</v>
      </c>
      <c r="C63" s="487">
        <v>14923</v>
      </c>
      <c r="D63" s="487">
        <v>9904</v>
      </c>
      <c r="E63" s="488">
        <f t="shared" si="11"/>
        <v>109.7780022667915</v>
      </c>
      <c r="F63" s="488">
        <f t="shared" si="11"/>
        <v>96.607755551239734</v>
      </c>
      <c r="G63" s="488">
        <f t="shared" si="11"/>
        <v>118.99555448756458</v>
      </c>
      <c r="H63" s="489" t="str">
        <f t="shared" si="14"/>
        <v/>
      </c>
      <c r="I63" s="488" t="str">
        <f t="shared" si="12"/>
        <v/>
      </c>
      <c r="J63" s="488" t="str">
        <f t="shared" si="10"/>
        <v/>
      </c>
      <c r="K63" s="488" t="str">
        <f t="shared" si="10"/>
        <v/>
      </c>
      <c r="L63" s="488" t="e">
        <f t="shared" si="13"/>
        <v>#N/A</v>
      </c>
    </row>
    <row r="64" spans="1:14" ht="15" customHeight="1" x14ac:dyDescent="0.2">
      <c r="A64" s="490" t="s">
        <v>470</v>
      </c>
      <c r="B64" s="487">
        <v>89875</v>
      </c>
      <c r="C64" s="487">
        <v>15168</v>
      </c>
      <c r="D64" s="487">
        <v>10084</v>
      </c>
      <c r="E64" s="488">
        <f t="shared" si="11"/>
        <v>110.72167742571331</v>
      </c>
      <c r="F64" s="488">
        <f t="shared" si="11"/>
        <v>98.193824043503596</v>
      </c>
      <c r="G64" s="488">
        <f t="shared" si="11"/>
        <v>121.158236212904</v>
      </c>
      <c r="H64" s="489" t="str">
        <f t="shared" si="14"/>
        <v/>
      </c>
      <c r="I64" s="488" t="str">
        <f t="shared" si="12"/>
        <v/>
      </c>
      <c r="J64" s="488" t="str">
        <f t="shared" si="10"/>
        <v/>
      </c>
      <c r="K64" s="488" t="str">
        <f t="shared" si="10"/>
        <v/>
      </c>
      <c r="L64" s="488" t="e">
        <f t="shared" si="13"/>
        <v>#N/A</v>
      </c>
    </row>
    <row r="65" spans="1:12" ht="15" customHeight="1" x14ac:dyDescent="0.2">
      <c r="A65" s="490">
        <v>42979</v>
      </c>
      <c r="B65" s="487">
        <v>91712</v>
      </c>
      <c r="C65" s="487">
        <v>14866</v>
      </c>
      <c r="D65" s="487">
        <v>10352</v>
      </c>
      <c r="E65" s="488">
        <f t="shared" si="11"/>
        <v>112.98477307445918</v>
      </c>
      <c r="F65" s="488">
        <f t="shared" si="11"/>
        <v>96.238751861202815</v>
      </c>
      <c r="G65" s="488">
        <f t="shared" si="11"/>
        <v>124.37822900396492</v>
      </c>
      <c r="H65" s="489">
        <f t="shared" si="14"/>
        <v>42979</v>
      </c>
      <c r="I65" s="488">
        <f t="shared" si="12"/>
        <v>112.98477307445918</v>
      </c>
      <c r="J65" s="488">
        <f t="shared" si="10"/>
        <v>96.238751861202815</v>
      </c>
      <c r="K65" s="488">
        <f t="shared" si="10"/>
        <v>124.37822900396492</v>
      </c>
      <c r="L65" s="488" t="e">
        <f t="shared" si="13"/>
        <v>#N/A</v>
      </c>
    </row>
    <row r="66" spans="1:12" ht="15" customHeight="1" x14ac:dyDescent="0.2">
      <c r="A66" s="490" t="s">
        <v>471</v>
      </c>
      <c r="B66" s="487">
        <v>91044</v>
      </c>
      <c r="C66" s="487">
        <v>14775</v>
      </c>
      <c r="D66" s="487">
        <v>10257</v>
      </c>
      <c r="E66" s="488">
        <f t="shared" si="11"/>
        <v>112.16182920218796</v>
      </c>
      <c r="F66" s="488">
        <f t="shared" si="11"/>
        <v>95.649640706933383</v>
      </c>
      <c r="G66" s="488">
        <f t="shared" si="11"/>
        <v>123.23681364892467</v>
      </c>
      <c r="H66" s="489" t="str">
        <f t="shared" si="14"/>
        <v/>
      </c>
      <c r="I66" s="488" t="str">
        <f t="shared" si="12"/>
        <v/>
      </c>
      <c r="J66" s="488" t="str">
        <f t="shared" si="10"/>
        <v/>
      </c>
      <c r="K66" s="488" t="str">
        <f t="shared" si="10"/>
        <v/>
      </c>
      <c r="L66" s="488" t="e">
        <f t="shared" si="13"/>
        <v>#N/A</v>
      </c>
    </row>
    <row r="67" spans="1:12" ht="15" customHeight="1" x14ac:dyDescent="0.2">
      <c r="A67" s="490" t="s">
        <v>472</v>
      </c>
      <c r="B67" s="487">
        <v>91296</v>
      </c>
      <c r="C67" s="487">
        <v>14673</v>
      </c>
      <c r="D67" s="487">
        <v>10299</v>
      </c>
      <c r="E67" s="488">
        <f t="shared" si="11"/>
        <v>112.47228108214655</v>
      </c>
      <c r="F67" s="488">
        <f t="shared" si="11"/>
        <v>94.989318314235774</v>
      </c>
      <c r="G67" s="488">
        <f t="shared" si="11"/>
        <v>123.74143938483719</v>
      </c>
      <c r="H67" s="489" t="str">
        <f t="shared" si="14"/>
        <v/>
      </c>
      <c r="I67" s="488" t="str">
        <f t="shared" si="12"/>
        <v/>
      </c>
      <c r="J67" s="488" t="str">
        <f t="shared" si="12"/>
        <v/>
      </c>
      <c r="K67" s="488" t="str">
        <f t="shared" si="12"/>
        <v/>
      </c>
      <c r="L67" s="488" t="e">
        <f t="shared" si="13"/>
        <v>#N/A</v>
      </c>
    </row>
    <row r="68" spans="1:12" ht="15" customHeight="1" x14ac:dyDescent="0.2">
      <c r="A68" s="490" t="s">
        <v>473</v>
      </c>
      <c r="B68" s="487">
        <v>91940</v>
      </c>
      <c r="C68" s="487">
        <v>15071</v>
      </c>
      <c r="D68" s="487">
        <v>10670</v>
      </c>
      <c r="E68" s="488">
        <f t="shared" si="11"/>
        <v>113.26565810870744</v>
      </c>
      <c r="F68" s="488">
        <f t="shared" si="11"/>
        <v>97.565870395546057</v>
      </c>
      <c r="G68" s="488">
        <f t="shared" si="11"/>
        <v>128.19896671873124</v>
      </c>
      <c r="H68" s="489" t="str">
        <f t="shared" si="14"/>
        <v/>
      </c>
      <c r="I68" s="488" t="str">
        <f t="shared" si="12"/>
        <v/>
      </c>
      <c r="J68" s="488" t="str">
        <f t="shared" si="12"/>
        <v/>
      </c>
      <c r="K68" s="488" t="str">
        <f t="shared" si="12"/>
        <v/>
      </c>
      <c r="L68" s="488" t="e">
        <f t="shared" si="13"/>
        <v>#N/A</v>
      </c>
    </row>
    <row r="69" spans="1:12" ht="15" customHeight="1" x14ac:dyDescent="0.2">
      <c r="A69" s="490">
        <v>43344</v>
      </c>
      <c r="B69" s="487">
        <v>93650</v>
      </c>
      <c r="C69" s="487">
        <v>14731</v>
      </c>
      <c r="D69" s="487">
        <v>11011</v>
      </c>
      <c r="E69" s="488">
        <f t="shared" si="11"/>
        <v>115.37229586556941</v>
      </c>
      <c r="F69" s="488">
        <f t="shared" si="11"/>
        <v>95.36479575322069</v>
      </c>
      <c r="G69" s="488">
        <f t="shared" si="11"/>
        <v>132.29604709840203</v>
      </c>
      <c r="H69" s="489">
        <f t="shared" si="14"/>
        <v>43344</v>
      </c>
      <c r="I69" s="488">
        <f t="shared" si="12"/>
        <v>115.37229586556941</v>
      </c>
      <c r="J69" s="488">
        <f t="shared" si="12"/>
        <v>95.36479575322069</v>
      </c>
      <c r="K69" s="488">
        <f t="shared" si="12"/>
        <v>132.29604709840203</v>
      </c>
      <c r="L69" s="488" t="e">
        <f t="shared" si="13"/>
        <v>#N/A</v>
      </c>
    </row>
    <row r="70" spans="1:12" ht="15" customHeight="1" x14ac:dyDescent="0.2">
      <c r="A70" s="490" t="s">
        <v>474</v>
      </c>
      <c r="B70" s="487">
        <v>93257</v>
      </c>
      <c r="C70" s="487">
        <v>14642</v>
      </c>
      <c r="D70" s="487">
        <v>10986</v>
      </c>
      <c r="E70" s="488">
        <f t="shared" si="11"/>
        <v>114.88813876706254</v>
      </c>
      <c r="F70" s="488">
        <f t="shared" si="11"/>
        <v>94.78863209684728</v>
      </c>
      <c r="G70" s="488">
        <f t="shared" si="11"/>
        <v>131.99567463654932</v>
      </c>
      <c r="H70" s="489" t="str">
        <f t="shared" si="14"/>
        <v/>
      </c>
      <c r="I70" s="488" t="str">
        <f t="shared" si="12"/>
        <v/>
      </c>
      <c r="J70" s="488" t="str">
        <f t="shared" si="12"/>
        <v/>
      </c>
      <c r="K70" s="488" t="str">
        <f t="shared" si="12"/>
        <v/>
      </c>
      <c r="L70" s="488" t="e">
        <f t="shared" si="13"/>
        <v>#N/A</v>
      </c>
    </row>
    <row r="71" spans="1:12" ht="15" customHeight="1" x14ac:dyDescent="0.2">
      <c r="A71" s="490" t="s">
        <v>475</v>
      </c>
      <c r="B71" s="487">
        <v>93034</v>
      </c>
      <c r="C71" s="487">
        <v>14491</v>
      </c>
      <c r="D71" s="487">
        <v>10736</v>
      </c>
      <c r="E71" s="491">
        <f t="shared" ref="E71:G75" si="15">IF($A$51=37802,IF(COUNTBLANK(B$51:B$70)&gt;0,#N/A,IF(ISBLANK(B71)=FALSE,B71/B$51*100,#N/A)),IF(COUNTBLANK(B$51:B$75)&gt;0,#N/A,B71/B$51*100))</f>
        <v>114.61341349233727</v>
      </c>
      <c r="F71" s="491">
        <f t="shared" si="15"/>
        <v>93.811096005696896</v>
      </c>
      <c r="G71" s="491">
        <f t="shared" si="15"/>
        <v>128.99195001802235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93031</v>
      </c>
      <c r="C72" s="487">
        <v>14713</v>
      </c>
      <c r="D72" s="487">
        <v>11069</v>
      </c>
      <c r="E72" s="491">
        <f t="shared" si="15"/>
        <v>114.60971763662346</v>
      </c>
      <c r="F72" s="491">
        <f t="shared" si="15"/>
        <v>95.248268272156409</v>
      </c>
      <c r="G72" s="491">
        <f t="shared" si="15"/>
        <v>132.99291120990026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94763</v>
      </c>
      <c r="C73" s="487">
        <v>14305</v>
      </c>
      <c r="D73" s="487">
        <v>11307</v>
      </c>
      <c r="E73" s="491">
        <f t="shared" si="15"/>
        <v>116.74345833538659</v>
      </c>
      <c r="F73" s="491">
        <f t="shared" si="15"/>
        <v>92.606978701365961</v>
      </c>
      <c r="G73" s="491">
        <f t="shared" si="15"/>
        <v>135.85245704673795</v>
      </c>
      <c r="H73" s="492">
        <f>IF(A$51=37802,IF(ISERROR(L73)=TRUE,IF(ISBLANK(A73)=FALSE,IF(MONTH(A73)=MONTH(MAX(A$51:A$75)),A73,""),""),""),IF(ISERROR(L73)=TRUE,IF(MONTH(A73)=MONTH(MAX(A$51:A$75)),A73,""),""))</f>
        <v>43709</v>
      </c>
      <c r="I73" s="488">
        <f t="shared" si="12"/>
        <v>116.74345833538659</v>
      </c>
      <c r="J73" s="488">
        <f t="shared" si="12"/>
        <v>92.606978701365961</v>
      </c>
      <c r="K73" s="488">
        <f t="shared" si="12"/>
        <v>135.85245704673795</v>
      </c>
      <c r="L73" s="488" t="e">
        <f t="shared" si="13"/>
        <v>#N/A</v>
      </c>
    </row>
    <row r="74" spans="1:12" ht="15" customHeight="1" x14ac:dyDescent="0.2">
      <c r="A74" s="490" t="s">
        <v>477</v>
      </c>
      <c r="B74" s="487">
        <v>94002</v>
      </c>
      <c r="C74" s="487">
        <v>14188</v>
      </c>
      <c r="D74" s="487">
        <v>11347</v>
      </c>
      <c r="E74" s="491">
        <f t="shared" si="15"/>
        <v>115.80594293598779</v>
      </c>
      <c r="F74" s="491">
        <f t="shared" si="15"/>
        <v>91.849550074448118</v>
      </c>
      <c r="G74" s="491">
        <f t="shared" si="15"/>
        <v>136.33305298570227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93606</v>
      </c>
      <c r="C75" s="493">
        <v>13467</v>
      </c>
      <c r="D75" s="493">
        <v>10904</v>
      </c>
      <c r="E75" s="491">
        <f t="shared" si="15"/>
        <v>115.31808998176712</v>
      </c>
      <c r="F75" s="491">
        <f t="shared" si="15"/>
        <v>87.181977082928725</v>
      </c>
      <c r="G75" s="491">
        <f t="shared" si="15"/>
        <v>131.01045296167246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116.74345833538659</v>
      </c>
      <c r="J77" s="488">
        <f>IF(J75&lt;&gt;"",J75,IF(J74&lt;&gt;"",J74,IF(J73&lt;&gt;"",J73,IF(J72&lt;&gt;"",J72,IF(J71&lt;&gt;"",J71,IF(J70&lt;&gt;"",J70,""))))))</f>
        <v>92.606978701365961</v>
      </c>
      <c r="K77" s="488">
        <f>IF(K75&lt;&gt;"",K75,IF(K74&lt;&gt;"",K74,IF(K73&lt;&gt;"",K73,IF(K72&lt;&gt;"",K72,IF(K71&lt;&gt;"",K71,IF(K70&lt;&gt;"",K70,""))))))</f>
        <v>135.85245704673795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+16,7%</v>
      </c>
      <c r="J79" s="488" t="str">
        <f>"GeB - ausschließlich: "&amp;IF(J77&gt;100,"+","")&amp;TEXT(J77-100,"0,0")&amp;"%"</f>
        <v>GeB - ausschließlich: -7,4%</v>
      </c>
      <c r="K79" s="488" t="str">
        <f>"GeB - im Nebenjob: "&amp;IF(K77&gt;100,"+","")&amp;TEXT(K77-100,"0,0")&amp;"%"</f>
        <v>GeB - im Nebenjob: +35,9%</v>
      </c>
    </row>
    <row r="81" spans="9:9" ht="15" customHeight="1" x14ac:dyDescent="0.2">
      <c r="I81" s="488" t="str">
        <f>IF(ISERROR(HLOOKUP(1,I$78:K$79,2,FALSE)),"",HLOOKUP(1,I$78:K$79,2,FALSE))</f>
        <v>GeB - im Nebenjob: +35,9%</v>
      </c>
    </row>
    <row r="82" spans="9:9" ht="15" customHeight="1" x14ac:dyDescent="0.2">
      <c r="I82" s="488" t="str">
        <f>IF(ISERROR(HLOOKUP(2,I$78:K$79,2,FALSE)),"",HLOOKUP(2,I$78:K$79,2,FALSE))</f>
        <v>SvB: +16,7%</v>
      </c>
    </row>
    <row r="83" spans="9:9" ht="15" customHeight="1" x14ac:dyDescent="0.2">
      <c r="I83" s="488" t="str">
        <f>IF(ISERROR(HLOOKUP(3,I$78:K$79,2,FALSE)),"",HLOOKUP(3,I$78:K$79,2,FALSE))</f>
        <v>GeB - ausschließlich: -7,4%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93606</v>
      </c>
      <c r="E12" s="114">
        <v>94002</v>
      </c>
      <c r="F12" s="114">
        <v>94763</v>
      </c>
      <c r="G12" s="114">
        <v>93031</v>
      </c>
      <c r="H12" s="114">
        <v>93034</v>
      </c>
      <c r="I12" s="115">
        <v>572</v>
      </c>
      <c r="J12" s="116">
        <v>0.61482898725197244</v>
      </c>
      <c r="N12" s="117"/>
    </row>
    <row r="13" spans="1:15" s="110" customFormat="1" ht="13.5" customHeight="1" x14ac:dyDescent="0.2">
      <c r="A13" s="118" t="s">
        <v>105</v>
      </c>
      <c r="B13" s="119" t="s">
        <v>106</v>
      </c>
      <c r="C13" s="113">
        <v>54.043544217251032</v>
      </c>
      <c r="D13" s="114">
        <v>50588</v>
      </c>
      <c r="E13" s="114">
        <v>50863</v>
      </c>
      <c r="F13" s="114">
        <v>51418</v>
      </c>
      <c r="G13" s="114">
        <v>50335</v>
      </c>
      <c r="H13" s="114">
        <v>50265</v>
      </c>
      <c r="I13" s="115">
        <v>323</v>
      </c>
      <c r="J13" s="116">
        <v>0.64259425047249574</v>
      </c>
    </row>
    <row r="14" spans="1:15" s="110" customFormat="1" ht="13.5" customHeight="1" x14ac:dyDescent="0.2">
      <c r="A14" s="120"/>
      <c r="B14" s="119" t="s">
        <v>107</v>
      </c>
      <c r="C14" s="113">
        <v>45.956455782748968</v>
      </c>
      <c r="D14" s="114">
        <v>43018</v>
      </c>
      <c r="E14" s="114">
        <v>43139</v>
      </c>
      <c r="F14" s="114">
        <v>43345</v>
      </c>
      <c r="G14" s="114">
        <v>42696</v>
      </c>
      <c r="H14" s="114">
        <v>42769</v>
      </c>
      <c r="I14" s="115">
        <v>249</v>
      </c>
      <c r="J14" s="116">
        <v>0.58219738595711845</v>
      </c>
    </row>
    <row r="15" spans="1:15" s="110" customFormat="1" ht="13.5" customHeight="1" x14ac:dyDescent="0.2">
      <c r="A15" s="118" t="s">
        <v>105</v>
      </c>
      <c r="B15" s="121" t="s">
        <v>108</v>
      </c>
      <c r="C15" s="113">
        <v>10.063457470674956</v>
      </c>
      <c r="D15" s="114">
        <v>9420</v>
      </c>
      <c r="E15" s="114">
        <v>9758</v>
      </c>
      <c r="F15" s="114">
        <v>10088</v>
      </c>
      <c r="G15" s="114">
        <v>9082</v>
      </c>
      <c r="H15" s="114">
        <v>9469</v>
      </c>
      <c r="I15" s="115">
        <v>-49</v>
      </c>
      <c r="J15" s="116">
        <v>-0.51747808638715809</v>
      </c>
    </row>
    <row r="16" spans="1:15" s="110" customFormat="1" ht="13.5" customHeight="1" x14ac:dyDescent="0.2">
      <c r="A16" s="118"/>
      <c r="B16" s="121" t="s">
        <v>109</v>
      </c>
      <c r="C16" s="113">
        <v>68.358865884665519</v>
      </c>
      <c r="D16" s="114">
        <v>63988</v>
      </c>
      <c r="E16" s="114">
        <v>64229</v>
      </c>
      <c r="F16" s="114">
        <v>64869</v>
      </c>
      <c r="G16" s="114">
        <v>64625</v>
      </c>
      <c r="H16" s="114">
        <v>64572</v>
      </c>
      <c r="I16" s="115">
        <v>-584</v>
      </c>
      <c r="J16" s="116">
        <v>-0.90441677507278695</v>
      </c>
    </row>
    <row r="17" spans="1:10" s="110" customFormat="1" ht="13.5" customHeight="1" x14ac:dyDescent="0.2">
      <c r="A17" s="118"/>
      <c r="B17" s="121" t="s">
        <v>110</v>
      </c>
      <c r="C17" s="113">
        <v>20.183535243467301</v>
      </c>
      <c r="D17" s="114">
        <v>18893</v>
      </c>
      <c r="E17" s="114">
        <v>18708</v>
      </c>
      <c r="F17" s="114">
        <v>18521</v>
      </c>
      <c r="G17" s="114">
        <v>18088</v>
      </c>
      <c r="H17" s="114">
        <v>17813</v>
      </c>
      <c r="I17" s="115">
        <v>1080</v>
      </c>
      <c r="J17" s="116">
        <v>6.0629877056082639</v>
      </c>
    </row>
    <row r="18" spans="1:10" s="110" customFormat="1" ht="13.5" customHeight="1" x14ac:dyDescent="0.2">
      <c r="A18" s="120"/>
      <c r="B18" s="121" t="s">
        <v>111</v>
      </c>
      <c r="C18" s="113">
        <v>1.3941414011922313</v>
      </c>
      <c r="D18" s="114">
        <v>1305</v>
      </c>
      <c r="E18" s="114">
        <v>1307</v>
      </c>
      <c r="F18" s="114">
        <v>1285</v>
      </c>
      <c r="G18" s="114">
        <v>1236</v>
      </c>
      <c r="H18" s="114">
        <v>1180</v>
      </c>
      <c r="I18" s="115">
        <v>125</v>
      </c>
      <c r="J18" s="116">
        <v>10.59322033898305</v>
      </c>
    </row>
    <row r="19" spans="1:10" s="110" customFormat="1" ht="13.5" customHeight="1" x14ac:dyDescent="0.2">
      <c r="A19" s="120"/>
      <c r="B19" s="121" t="s">
        <v>112</v>
      </c>
      <c r="C19" s="113">
        <v>0.37497596307928976</v>
      </c>
      <c r="D19" s="114">
        <v>351</v>
      </c>
      <c r="E19" s="114">
        <v>338</v>
      </c>
      <c r="F19" s="114">
        <v>338</v>
      </c>
      <c r="G19" s="114">
        <v>285</v>
      </c>
      <c r="H19" s="114">
        <v>267</v>
      </c>
      <c r="I19" s="115">
        <v>84</v>
      </c>
      <c r="J19" s="116">
        <v>31.460674157303369</v>
      </c>
    </row>
    <row r="20" spans="1:10" s="110" customFormat="1" ht="13.5" customHeight="1" x14ac:dyDescent="0.2">
      <c r="A20" s="118" t="s">
        <v>113</v>
      </c>
      <c r="B20" s="122" t="s">
        <v>114</v>
      </c>
      <c r="C20" s="113">
        <v>71.095869922868189</v>
      </c>
      <c r="D20" s="114">
        <v>66550</v>
      </c>
      <c r="E20" s="114">
        <v>66972</v>
      </c>
      <c r="F20" s="114">
        <v>67764</v>
      </c>
      <c r="G20" s="114">
        <v>66285</v>
      </c>
      <c r="H20" s="114">
        <v>66610</v>
      </c>
      <c r="I20" s="115">
        <v>-60</v>
      </c>
      <c r="J20" s="116">
        <v>-9.0076565080318277E-2</v>
      </c>
    </row>
    <row r="21" spans="1:10" s="110" customFormat="1" ht="13.5" customHeight="1" x14ac:dyDescent="0.2">
      <c r="A21" s="120"/>
      <c r="B21" s="122" t="s">
        <v>115</v>
      </c>
      <c r="C21" s="113">
        <v>28.904130077131807</v>
      </c>
      <c r="D21" s="114">
        <v>27056</v>
      </c>
      <c r="E21" s="114">
        <v>27030</v>
      </c>
      <c r="F21" s="114">
        <v>26999</v>
      </c>
      <c r="G21" s="114">
        <v>26746</v>
      </c>
      <c r="H21" s="114">
        <v>26424</v>
      </c>
      <c r="I21" s="115">
        <v>632</v>
      </c>
      <c r="J21" s="116">
        <v>2.3917650620647897</v>
      </c>
    </row>
    <row r="22" spans="1:10" s="110" customFormat="1" ht="13.5" customHeight="1" x14ac:dyDescent="0.2">
      <c r="A22" s="118" t="s">
        <v>113</v>
      </c>
      <c r="B22" s="122" t="s">
        <v>116</v>
      </c>
      <c r="C22" s="113">
        <v>90.720680298271475</v>
      </c>
      <c r="D22" s="114">
        <v>84920</v>
      </c>
      <c r="E22" s="114">
        <v>85569</v>
      </c>
      <c r="F22" s="114">
        <v>86145</v>
      </c>
      <c r="G22" s="114">
        <v>84585</v>
      </c>
      <c r="H22" s="114">
        <v>85024</v>
      </c>
      <c r="I22" s="115">
        <v>-104</v>
      </c>
      <c r="J22" s="116">
        <v>-0.1223184042152804</v>
      </c>
    </row>
    <row r="23" spans="1:10" s="110" customFormat="1" ht="13.5" customHeight="1" x14ac:dyDescent="0.2">
      <c r="A23" s="123"/>
      <c r="B23" s="124" t="s">
        <v>117</v>
      </c>
      <c r="C23" s="125">
        <v>9.2152212465012919</v>
      </c>
      <c r="D23" s="114">
        <v>8626</v>
      </c>
      <c r="E23" s="114">
        <v>8373</v>
      </c>
      <c r="F23" s="114">
        <v>8555</v>
      </c>
      <c r="G23" s="114">
        <v>8374</v>
      </c>
      <c r="H23" s="114">
        <v>7952</v>
      </c>
      <c r="I23" s="115">
        <v>674</v>
      </c>
      <c r="J23" s="116">
        <v>8.4758551307847085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24371</v>
      </c>
      <c r="E26" s="114">
        <v>25535</v>
      </c>
      <c r="F26" s="114">
        <v>25612</v>
      </c>
      <c r="G26" s="114">
        <v>25782</v>
      </c>
      <c r="H26" s="140">
        <v>25227</v>
      </c>
      <c r="I26" s="115">
        <v>-856</v>
      </c>
      <c r="J26" s="116">
        <v>-3.3931898362865183</v>
      </c>
    </row>
    <row r="27" spans="1:10" s="110" customFormat="1" ht="13.5" customHeight="1" x14ac:dyDescent="0.2">
      <c r="A27" s="118" t="s">
        <v>105</v>
      </c>
      <c r="B27" s="119" t="s">
        <v>106</v>
      </c>
      <c r="C27" s="113">
        <v>43.338393992860368</v>
      </c>
      <c r="D27" s="115">
        <v>10562</v>
      </c>
      <c r="E27" s="114">
        <v>11043</v>
      </c>
      <c r="F27" s="114">
        <v>11106</v>
      </c>
      <c r="G27" s="114">
        <v>11190</v>
      </c>
      <c r="H27" s="140">
        <v>10864</v>
      </c>
      <c r="I27" s="115">
        <v>-302</v>
      </c>
      <c r="J27" s="116">
        <v>-2.7798232695139911</v>
      </c>
    </row>
    <row r="28" spans="1:10" s="110" customFormat="1" ht="13.5" customHeight="1" x14ac:dyDescent="0.2">
      <c r="A28" s="120"/>
      <c r="B28" s="119" t="s">
        <v>107</v>
      </c>
      <c r="C28" s="113">
        <v>56.661606007139632</v>
      </c>
      <c r="D28" s="115">
        <v>13809</v>
      </c>
      <c r="E28" s="114">
        <v>14492</v>
      </c>
      <c r="F28" s="114">
        <v>14506</v>
      </c>
      <c r="G28" s="114">
        <v>14592</v>
      </c>
      <c r="H28" s="140">
        <v>14363</v>
      </c>
      <c r="I28" s="115">
        <v>-554</v>
      </c>
      <c r="J28" s="116">
        <v>-3.8571329109517509</v>
      </c>
    </row>
    <row r="29" spans="1:10" s="110" customFormat="1" ht="13.5" customHeight="1" x14ac:dyDescent="0.2">
      <c r="A29" s="118" t="s">
        <v>105</v>
      </c>
      <c r="B29" s="121" t="s">
        <v>108</v>
      </c>
      <c r="C29" s="113">
        <v>17.779327889704977</v>
      </c>
      <c r="D29" s="115">
        <v>4333</v>
      </c>
      <c r="E29" s="114">
        <v>4751</v>
      </c>
      <c r="F29" s="114">
        <v>4908</v>
      </c>
      <c r="G29" s="114">
        <v>5114</v>
      </c>
      <c r="H29" s="140">
        <v>4803</v>
      </c>
      <c r="I29" s="115">
        <v>-470</v>
      </c>
      <c r="J29" s="116">
        <v>-9.7855506974807405</v>
      </c>
    </row>
    <row r="30" spans="1:10" s="110" customFormat="1" ht="13.5" customHeight="1" x14ac:dyDescent="0.2">
      <c r="A30" s="118"/>
      <c r="B30" s="121" t="s">
        <v>109</v>
      </c>
      <c r="C30" s="113">
        <v>49.407082187846214</v>
      </c>
      <c r="D30" s="115">
        <v>12041</v>
      </c>
      <c r="E30" s="114">
        <v>12536</v>
      </c>
      <c r="F30" s="114">
        <v>12462</v>
      </c>
      <c r="G30" s="114">
        <v>12486</v>
      </c>
      <c r="H30" s="140">
        <v>12349</v>
      </c>
      <c r="I30" s="115">
        <v>-308</v>
      </c>
      <c r="J30" s="116">
        <v>-2.4941290792776742</v>
      </c>
    </row>
    <row r="31" spans="1:10" s="110" customFormat="1" ht="13.5" customHeight="1" x14ac:dyDescent="0.2">
      <c r="A31" s="118"/>
      <c r="B31" s="121" t="s">
        <v>110</v>
      </c>
      <c r="C31" s="113">
        <v>17.45517213081121</v>
      </c>
      <c r="D31" s="115">
        <v>4254</v>
      </c>
      <c r="E31" s="114">
        <v>4396</v>
      </c>
      <c r="F31" s="114">
        <v>4386</v>
      </c>
      <c r="G31" s="114">
        <v>4342</v>
      </c>
      <c r="H31" s="140">
        <v>4245</v>
      </c>
      <c r="I31" s="115">
        <v>9</v>
      </c>
      <c r="J31" s="116">
        <v>0.21201413427561838</v>
      </c>
    </row>
    <row r="32" spans="1:10" s="110" customFormat="1" ht="13.5" customHeight="1" x14ac:dyDescent="0.2">
      <c r="A32" s="120"/>
      <c r="B32" s="121" t="s">
        <v>111</v>
      </c>
      <c r="C32" s="113">
        <v>15.358417791637603</v>
      </c>
      <c r="D32" s="115">
        <v>3743</v>
      </c>
      <c r="E32" s="114">
        <v>3852</v>
      </c>
      <c r="F32" s="114">
        <v>3856</v>
      </c>
      <c r="G32" s="114">
        <v>3840</v>
      </c>
      <c r="H32" s="140">
        <v>3830</v>
      </c>
      <c r="I32" s="115">
        <v>-87</v>
      </c>
      <c r="J32" s="116">
        <v>-2.2715404699738904</v>
      </c>
    </row>
    <row r="33" spans="1:10" s="110" customFormat="1" ht="13.5" customHeight="1" x14ac:dyDescent="0.2">
      <c r="A33" s="120"/>
      <c r="B33" s="121" t="s">
        <v>112</v>
      </c>
      <c r="C33" s="113">
        <v>1.3007262730294202</v>
      </c>
      <c r="D33" s="115">
        <v>317</v>
      </c>
      <c r="E33" s="114">
        <v>315</v>
      </c>
      <c r="F33" s="114">
        <v>318</v>
      </c>
      <c r="G33" s="114">
        <v>291</v>
      </c>
      <c r="H33" s="140">
        <v>292</v>
      </c>
      <c r="I33" s="115">
        <v>25</v>
      </c>
      <c r="J33" s="116">
        <v>8.5616438356164384</v>
      </c>
    </row>
    <row r="34" spans="1:10" s="110" customFormat="1" ht="13.5" customHeight="1" x14ac:dyDescent="0.2">
      <c r="A34" s="118" t="s">
        <v>113</v>
      </c>
      <c r="B34" s="122" t="s">
        <v>116</v>
      </c>
      <c r="C34" s="113">
        <v>90.320462845184849</v>
      </c>
      <c r="D34" s="115">
        <v>22012</v>
      </c>
      <c r="E34" s="114">
        <v>23107</v>
      </c>
      <c r="F34" s="114">
        <v>23218</v>
      </c>
      <c r="G34" s="114">
        <v>23394</v>
      </c>
      <c r="H34" s="140">
        <v>22993</v>
      </c>
      <c r="I34" s="115">
        <v>-981</v>
      </c>
      <c r="J34" s="116">
        <v>-4.2665158961423044</v>
      </c>
    </row>
    <row r="35" spans="1:10" s="110" customFormat="1" ht="13.5" customHeight="1" x14ac:dyDescent="0.2">
      <c r="A35" s="118"/>
      <c r="B35" s="119" t="s">
        <v>117</v>
      </c>
      <c r="C35" s="113">
        <v>9.3471749210126784</v>
      </c>
      <c r="D35" s="115">
        <v>2278</v>
      </c>
      <c r="E35" s="114">
        <v>2350</v>
      </c>
      <c r="F35" s="114">
        <v>2323</v>
      </c>
      <c r="G35" s="114">
        <v>2310</v>
      </c>
      <c r="H35" s="140">
        <v>2166</v>
      </c>
      <c r="I35" s="115">
        <v>112</v>
      </c>
      <c r="J35" s="116">
        <v>5.1708217913204066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13467</v>
      </c>
      <c r="E37" s="114">
        <v>14188</v>
      </c>
      <c r="F37" s="114">
        <v>14305</v>
      </c>
      <c r="G37" s="114">
        <v>14713</v>
      </c>
      <c r="H37" s="140">
        <v>14491</v>
      </c>
      <c r="I37" s="115">
        <v>-1024</v>
      </c>
      <c r="J37" s="116">
        <v>-7.0664550410599682</v>
      </c>
    </row>
    <row r="38" spans="1:10" s="110" customFormat="1" ht="13.5" customHeight="1" x14ac:dyDescent="0.2">
      <c r="A38" s="118" t="s">
        <v>105</v>
      </c>
      <c r="B38" s="119" t="s">
        <v>106</v>
      </c>
      <c r="C38" s="113">
        <v>42.637558476275338</v>
      </c>
      <c r="D38" s="115">
        <v>5742</v>
      </c>
      <c r="E38" s="114">
        <v>6064</v>
      </c>
      <c r="F38" s="114">
        <v>6120</v>
      </c>
      <c r="G38" s="114">
        <v>6351</v>
      </c>
      <c r="H38" s="140">
        <v>6213</v>
      </c>
      <c r="I38" s="115">
        <v>-471</v>
      </c>
      <c r="J38" s="116">
        <v>-7.5808788025108642</v>
      </c>
    </row>
    <row r="39" spans="1:10" s="110" customFormat="1" ht="13.5" customHeight="1" x14ac:dyDescent="0.2">
      <c r="A39" s="120"/>
      <c r="B39" s="119" t="s">
        <v>107</v>
      </c>
      <c r="C39" s="113">
        <v>57.362441523724662</v>
      </c>
      <c r="D39" s="115">
        <v>7725</v>
      </c>
      <c r="E39" s="114">
        <v>8124</v>
      </c>
      <c r="F39" s="114">
        <v>8185</v>
      </c>
      <c r="G39" s="114">
        <v>8362</v>
      </c>
      <c r="H39" s="140">
        <v>8278</v>
      </c>
      <c r="I39" s="115">
        <v>-553</v>
      </c>
      <c r="J39" s="116">
        <v>-6.6803575742933079</v>
      </c>
    </row>
    <row r="40" spans="1:10" s="110" customFormat="1" ht="13.5" customHeight="1" x14ac:dyDescent="0.2">
      <c r="A40" s="118" t="s">
        <v>105</v>
      </c>
      <c r="B40" s="121" t="s">
        <v>108</v>
      </c>
      <c r="C40" s="113">
        <v>22.588549788371576</v>
      </c>
      <c r="D40" s="115">
        <v>3042</v>
      </c>
      <c r="E40" s="114">
        <v>3343</v>
      </c>
      <c r="F40" s="114">
        <v>3433</v>
      </c>
      <c r="G40" s="114">
        <v>3780</v>
      </c>
      <c r="H40" s="140">
        <v>3530</v>
      </c>
      <c r="I40" s="115">
        <v>-488</v>
      </c>
      <c r="J40" s="116">
        <v>-13.824362606232295</v>
      </c>
    </row>
    <row r="41" spans="1:10" s="110" customFormat="1" ht="13.5" customHeight="1" x14ac:dyDescent="0.2">
      <c r="A41" s="118"/>
      <c r="B41" s="121" t="s">
        <v>109</v>
      </c>
      <c r="C41" s="113">
        <v>32.449691839310908</v>
      </c>
      <c r="D41" s="115">
        <v>4370</v>
      </c>
      <c r="E41" s="114">
        <v>4604</v>
      </c>
      <c r="F41" s="114">
        <v>4595</v>
      </c>
      <c r="G41" s="114">
        <v>4668</v>
      </c>
      <c r="H41" s="140">
        <v>4688</v>
      </c>
      <c r="I41" s="115">
        <v>-318</v>
      </c>
      <c r="J41" s="116">
        <v>-6.7832764505119458</v>
      </c>
    </row>
    <row r="42" spans="1:10" s="110" customFormat="1" ht="13.5" customHeight="1" x14ac:dyDescent="0.2">
      <c r="A42" s="118"/>
      <c r="B42" s="121" t="s">
        <v>110</v>
      </c>
      <c r="C42" s="113">
        <v>18.103512289299768</v>
      </c>
      <c r="D42" s="115">
        <v>2438</v>
      </c>
      <c r="E42" s="114">
        <v>2515</v>
      </c>
      <c r="F42" s="114">
        <v>2537</v>
      </c>
      <c r="G42" s="114">
        <v>2541</v>
      </c>
      <c r="H42" s="140">
        <v>2556</v>
      </c>
      <c r="I42" s="115">
        <v>-118</v>
      </c>
      <c r="J42" s="116">
        <v>-4.6165884194053204</v>
      </c>
    </row>
    <row r="43" spans="1:10" s="110" customFormat="1" ht="13.5" customHeight="1" x14ac:dyDescent="0.2">
      <c r="A43" s="120"/>
      <c r="B43" s="121" t="s">
        <v>111</v>
      </c>
      <c r="C43" s="113">
        <v>26.858246083017747</v>
      </c>
      <c r="D43" s="115">
        <v>3617</v>
      </c>
      <c r="E43" s="114">
        <v>3726</v>
      </c>
      <c r="F43" s="114">
        <v>3740</v>
      </c>
      <c r="G43" s="114">
        <v>3724</v>
      </c>
      <c r="H43" s="140">
        <v>3717</v>
      </c>
      <c r="I43" s="115">
        <v>-100</v>
      </c>
      <c r="J43" s="116">
        <v>-2.6903416733925209</v>
      </c>
    </row>
    <row r="44" spans="1:10" s="110" customFormat="1" ht="13.5" customHeight="1" x14ac:dyDescent="0.2">
      <c r="A44" s="120"/>
      <c r="B44" s="121" t="s">
        <v>112</v>
      </c>
      <c r="C44" s="113">
        <v>2.0494542214301625</v>
      </c>
      <c r="D44" s="115">
        <v>276</v>
      </c>
      <c r="E44" s="114">
        <v>282</v>
      </c>
      <c r="F44" s="114">
        <v>296</v>
      </c>
      <c r="G44" s="114">
        <v>269</v>
      </c>
      <c r="H44" s="140">
        <v>272</v>
      </c>
      <c r="I44" s="115">
        <v>4</v>
      </c>
      <c r="J44" s="116">
        <v>1.4705882352941178</v>
      </c>
    </row>
    <row r="45" spans="1:10" s="110" customFormat="1" ht="13.5" customHeight="1" x14ac:dyDescent="0.2">
      <c r="A45" s="118" t="s">
        <v>113</v>
      </c>
      <c r="B45" s="122" t="s">
        <v>116</v>
      </c>
      <c r="C45" s="113">
        <v>90.62151926932502</v>
      </c>
      <c r="D45" s="115">
        <v>12204</v>
      </c>
      <c r="E45" s="114">
        <v>12870</v>
      </c>
      <c r="F45" s="114">
        <v>13050</v>
      </c>
      <c r="G45" s="114">
        <v>13382</v>
      </c>
      <c r="H45" s="140">
        <v>13220</v>
      </c>
      <c r="I45" s="115">
        <v>-1016</v>
      </c>
      <c r="J45" s="116">
        <v>-7.6853252647503778</v>
      </c>
    </row>
    <row r="46" spans="1:10" s="110" customFormat="1" ht="13.5" customHeight="1" x14ac:dyDescent="0.2">
      <c r="A46" s="118"/>
      <c r="B46" s="119" t="s">
        <v>117</v>
      </c>
      <c r="C46" s="113">
        <v>8.784436028811168</v>
      </c>
      <c r="D46" s="115">
        <v>1183</v>
      </c>
      <c r="E46" s="114">
        <v>1241</v>
      </c>
      <c r="F46" s="114">
        <v>1185</v>
      </c>
      <c r="G46" s="114">
        <v>1253</v>
      </c>
      <c r="H46" s="140">
        <v>1203</v>
      </c>
      <c r="I46" s="115">
        <v>-20</v>
      </c>
      <c r="J46" s="116">
        <v>-1.6625103906899419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10904</v>
      </c>
      <c r="E48" s="114">
        <v>11347</v>
      </c>
      <c r="F48" s="114">
        <v>11307</v>
      </c>
      <c r="G48" s="114">
        <v>11069</v>
      </c>
      <c r="H48" s="140">
        <v>10736</v>
      </c>
      <c r="I48" s="115">
        <v>168</v>
      </c>
      <c r="J48" s="116">
        <v>1.5648286140089418</v>
      </c>
    </row>
    <row r="49" spans="1:12" s="110" customFormat="1" ht="13.5" customHeight="1" x14ac:dyDescent="0.2">
      <c r="A49" s="118" t="s">
        <v>105</v>
      </c>
      <c r="B49" s="119" t="s">
        <v>106</v>
      </c>
      <c r="C49" s="113">
        <v>44.203961848862804</v>
      </c>
      <c r="D49" s="115">
        <v>4820</v>
      </c>
      <c r="E49" s="114">
        <v>4979</v>
      </c>
      <c r="F49" s="114">
        <v>4986</v>
      </c>
      <c r="G49" s="114">
        <v>4839</v>
      </c>
      <c r="H49" s="140">
        <v>4651</v>
      </c>
      <c r="I49" s="115">
        <v>169</v>
      </c>
      <c r="J49" s="116">
        <v>3.6336271769511934</v>
      </c>
    </row>
    <row r="50" spans="1:12" s="110" customFormat="1" ht="13.5" customHeight="1" x14ac:dyDescent="0.2">
      <c r="A50" s="120"/>
      <c r="B50" s="119" t="s">
        <v>107</v>
      </c>
      <c r="C50" s="113">
        <v>55.796038151137196</v>
      </c>
      <c r="D50" s="115">
        <v>6084</v>
      </c>
      <c r="E50" s="114">
        <v>6368</v>
      </c>
      <c r="F50" s="114">
        <v>6321</v>
      </c>
      <c r="G50" s="114">
        <v>6230</v>
      </c>
      <c r="H50" s="140">
        <v>6085</v>
      </c>
      <c r="I50" s="115">
        <v>-1</v>
      </c>
      <c r="J50" s="116">
        <v>-1.6433853738701727E-2</v>
      </c>
    </row>
    <row r="51" spans="1:12" s="110" customFormat="1" ht="13.5" customHeight="1" x14ac:dyDescent="0.2">
      <c r="A51" s="118" t="s">
        <v>105</v>
      </c>
      <c r="B51" s="121" t="s">
        <v>108</v>
      </c>
      <c r="C51" s="113">
        <v>11.839691856199559</v>
      </c>
      <c r="D51" s="115">
        <v>1291</v>
      </c>
      <c r="E51" s="114">
        <v>1408</v>
      </c>
      <c r="F51" s="114">
        <v>1475</v>
      </c>
      <c r="G51" s="114">
        <v>1334</v>
      </c>
      <c r="H51" s="140">
        <v>1273</v>
      </c>
      <c r="I51" s="115">
        <v>18</v>
      </c>
      <c r="J51" s="116">
        <v>1.4139827179890023</v>
      </c>
    </row>
    <row r="52" spans="1:12" s="110" customFormat="1" ht="13.5" customHeight="1" x14ac:dyDescent="0.2">
      <c r="A52" s="118"/>
      <c r="B52" s="121" t="s">
        <v>109</v>
      </c>
      <c r="C52" s="113">
        <v>70.350330154071898</v>
      </c>
      <c r="D52" s="115">
        <v>7671</v>
      </c>
      <c r="E52" s="114">
        <v>7932</v>
      </c>
      <c r="F52" s="114">
        <v>7867</v>
      </c>
      <c r="G52" s="114">
        <v>7818</v>
      </c>
      <c r="H52" s="140">
        <v>7661</v>
      </c>
      <c r="I52" s="115">
        <v>10</v>
      </c>
      <c r="J52" s="116">
        <v>0.13053126223730582</v>
      </c>
    </row>
    <row r="53" spans="1:12" s="110" customFormat="1" ht="13.5" customHeight="1" x14ac:dyDescent="0.2">
      <c r="A53" s="118"/>
      <c r="B53" s="121" t="s">
        <v>110</v>
      </c>
      <c r="C53" s="113">
        <v>16.654438738077769</v>
      </c>
      <c r="D53" s="115">
        <v>1816</v>
      </c>
      <c r="E53" s="114">
        <v>1881</v>
      </c>
      <c r="F53" s="114">
        <v>1849</v>
      </c>
      <c r="G53" s="114">
        <v>1801</v>
      </c>
      <c r="H53" s="140">
        <v>1689</v>
      </c>
      <c r="I53" s="115">
        <v>127</v>
      </c>
      <c r="J53" s="116">
        <v>7.5192421551213737</v>
      </c>
    </row>
    <row r="54" spans="1:12" s="110" customFormat="1" ht="13.5" customHeight="1" x14ac:dyDescent="0.2">
      <c r="A54" s="120"/>
      <c r="B54" s="121" t="s">
        <v>111</v>
      </c>
      <c r="C54" s="113">
        <v>1.1555392516507703</v>
      </c>
      <c r="D54" s="115">
        <v>126</v>
      </c>
      <c r="E54" s="114">
        <v>126</v>
      </c>
      <c r="F54" s="114">
        <v>116</v>
      </c>
      <c r="G54" s="114">
        <v>116</v>
      </c>
      <c r="H54" s="140">
        <v>113</v>
      </c>
      <c r="I54" s="115">
        <v>13</v>
      </c>
      <c r="J54" s="116">
        <v>11.504424778761061</v>
      </c>
    </row>
    <row r="55" spans="1:12" s="110" customFormat="1" ht="13.5" customHeight="1" x14ac:dyDescent="0.2">
      <c r="A55" s="120"/>
      <c r="B55" s="121" t="s">
        <v>112</v>
      </c>
      <c r="C55" s="113">
        <v>0.376008804108584</v>
      </c>
      <c r="D55" s="115">
        <v>41</v>
      </c>
      <c r="E55" s="114">
        <v>33</v>
      </c>
      <c r="F55" s="114">
        <v>22</v>
      </c>
      <c r="G55" s="114">
        <v>22</v>
      </c>
      <c r="H55" s="140">
        <v>20</v>
      </c>
      <c r="I55" s="115">
        <v>21</v>
      </c>
      <c r="J55" s="116">
        <v>105</v>
      </c>
    </row>
    <row r="56" spans="1:12" s="110" customFormat="1" ht="13.5" customHeight="1" x14ac:dyDescent="0.2">
      <c r="A56" s="118" t="s">
        <v>113</v>
      </c>
      <c r="B56" s="122" t="s">
        <v>116</v>
      </c>
      <c r="C56" s="113">
        <v>89.948642699926637</v>
      </c>
      <c r="D56" s="115">
        <v>9808</v>
      </c>
      <c r="E56" s="114">
        <v>10237</v>
      </c>
      <c r="F56" s="114">
        <v>10168</v>
      </c>
      <c r="G56" s="114">
        <v>10012</v>
      </c>
      <c r="H56" s="140">
        <v>9773</v>
      </c>
      <c r="I56" s="115">
        <v>35</v>
      </c>
      <c r="J56" s="116">
        <v>0.3581295405709608</v>
      </c>
    </row>
    <row r="57" spans="1:12" s="110" customFormat="1" ht="13.5" customHeight="1" x14ac:dyDescent="0.2">
      <c r="A57" s="142"/>
      <c r="B57" s="124" t="s">
        <v>117</v>
      </c>
      <c r="C57" s="125">
        <v>10.042186353631696</v>
      </c>
      <c r="D57" s="143">
        <v>1095</v>
      </c>
      <c r="E57" s="144">
        <v>1109</v>
      </c>
      <c r="F57" s="144">
        <v>1138</v>
      </c>
      <c r="G57" s="144">
        <v>1057</v>
      </c>
      <c r="H57" s="145">
        <v>963</v>
      </c>
      <c r="I57" s="143">
        <v>132</v>
      </c>
      <c r="J57" s="146">
        <v>13.707165109034268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93606</v>
      </c>
      <c r="E12" s="236">
        <v>94002</v>
      </c>
      <c r="F12" s="114">
        <v>94763</v>
      </c>
      <c r="G12" s="114">
        <v>93031</v>
      </c>
      <c r="H12" s="140">
        <v>93034</v>
      </c>
      <c r="I12" s="115">
        <v>572</v>
      </c>
      <c r="J12" s="116">
        <v>0.61482898725197244</v>
      </c>
    </row>
    <row r="13" spans="1:15" s="110" customFormat="1" ht="12" customHeight="1" x14ac:dyDescent="0.2">
      <c r="A13" s="118" t="s">
        <v>105</v>
      </c>
      <c r="B13" s="119" t="s">
        <v>106</v>
      </c>
      <c r="C13" s="113">
        <v>54.043544217251032</v>
      </c>
      <c r="D13" s="115">
        <v>50588</v>
      </c>
      <c r="E13" s="114">
        <v>50863</v>
      </c>
      <c r="F13" s="114">
        <v>51418</v>
      </c>
      <c r="G13" s="114">
        <v>50335</v>
      </c>
      <c r="H13" s="140">
        <v>50265</v>
      </c>
      <c r="I13" s="115">
        <v>323</v>
      </c>
      <c r="J13" s="116">
        <v>0.64259425047249574</v>
      </c>
    </row>
    <row r="14" spans="1:15" s="110" customFormat="1" ht="12" customHeight="1" x14ac:dyDescent="0.2">
      <c r="A14" s="118"/>
      <c r="B14" s="119" t="s">
        <v>107</v>
      </c>
      <c r="C14" s="113">
        <v>45.956455782748968</v>
      </c>
      <c r="D14" s="115">
        <v>43018</v>
      </c>
      <c r="E14" s="114">
        <v>43139</v>
      </c>
      <c r="F14" s="114">
        <v>43345</v>
      </c>
      <c r="G14" s="114">
        <v>42696</v>
      </c>
      <c r="H14" s="140">
        <v>42769</v>
      </c>
      <c r="I14" s="115">
        <v>249</v>
      </c>
      <c r="J14" s="116">
        <v>0.58219738595711845</v>
      </c>
    </row>
    <row r="15" spans="1:15" s="110" customFormat="1" ht="12" customHeight="1" x14ac:dyDescent="0.2">
      <c r="A15" s="118" t="s">
        <v>105</v>
      </c>
      <c r="B15" s="121" t="s">
        <v>108</v>
      </c>
      <c r="C15" s="113">
        <v>10.063457470674956</v>
      </c>
      <c r="D15" s="115">
        <v>9420</v>
      </c>
      <c r="E15" s="114">
        <v>9758</v>
      </c>
      <c r="F15" s="114">
        <v>10088</v>
      </c>
      <c r="G15" s="114">
        <v>9082</v>
      </c>
      <c r="H15" s="140">
        <v>9469</v>
      </c>
      <c r="I15" s="115">
        <v>-49</v>
      </c>
      <c r="J15" s="116">
        <v>-0.51747808638715809</v>
      </c>
    </row>
    <row r="16" spans="1:15" s="110" customFormat="1" ht="12" customHeight="1" x14ac:dyDescent="0.2">
      <c r="A16" s="118"/>
      <c r="B16" s="121" t="s">
        <v>109</v>
      </c>
      <c r="C16" s="113">
        <v>68.358865884665519</v>
      </c>
      <c r="D16" s="115">
        <v>63988</v>
      </c>
      <c r="E16" s="114">
        <v>64229</v>
      </c>
      <c r="F16" s="114">
        <v>64869</v>
      </c>
      <c r="G16" s="114">
        <v>64625</v>
      </c>
      <c r="H16" s="140">
        <v>64572</v>
      </c>
      <c r="I16" s="115">
        <v>-584</v>
      </c>
      <c r="J16" s="116">
        <v>-0.90441677507278695</v>
      </c>
    </row>
    <row r="17" spans="1:10" s="110" customFormat="1" ht="12" customHeight="1" x14ac:dyDescent="0.2">
      <c r="A17" s="118"/>
      <c r="B17" s="121" t="s">
        <v>110</v>
      </c>
      <c r="C17" s="113">
        <v>20.183535243467301</v>
      </c>
      <c r="D17" s="115">
        <v>18893</v>
      </c>
      <c r="E17" s="114">
        <v>18708</v>
      </c>
      <c r="F17" s="114">
        <v>18521</v>
      </c>
      <c r="G17" s="114">
        <v>18088</v>
      </c>
      <c r="H17" s="140">
        <v>17813</v>
      </c>
      <c r="I17" s="115">
        <v>1080</v>
      </c>
      <c r="J17" s="116">
        <v>6.0629877056082639</v>
      </c>
    </row>
    <row r="18" spans="1:10" s="110" customFormat="1" ht="12" customHeight="1" x14ac:dyDescent="0.2">
      <c r="A18" s="120"/>
      <c r="B18" s="121" t="s">
        <v>111</v>
      </c>
      <c r="C18" s="113">
        <v>1.3941414011922313</v>
      </c>
      <c r="D18" s="115">
        <v>1305</v>
      </c>
      <c r="E18" s="114">
        <v>1307</v>
      </c>
      <c r="F18" s="114">
        <v>1285</v>
      </c>
      <c r="G18" s="114">
        <v>1236</v>
      </c>
      <c r="H18" s="140">
        <v>1180</v>
      </c>
      <c r="I18" s="115">
        <v>125</v>
      </c>
      <c r="J18" s="116">
        <v>10.59322033898305</v>
      </c>
    </row>
    <row r="19" spans="1:10" s="110" customFormat="1" ht="12" customHeight="1" x14ac:dyDescent="0.2">
      <c r="A19" s="120"/>
      <c r="B19" s="121" t="s">
        <v>112</v>
      </c>
      <c r="C19" s="113">
        <v>0.37497596307928976</v>
      </c>
      <c r="D19" s="115">
        <v>351</v>
      </c>
      <c r="E19" s="114">
        <v>338</v>
      </c>
      <c r="F19" s="114">
        <v>338</v>
      </c>
      <c r="G19" s="114">
        <v>285</v>
      </c>
      <c r="H19" s="140">
        <v>267</v>
      </c>
      <c r="I19" s="115">
        <v>84</v>
      </c>
      <c r="J19" s="116">
        <v>31.460674157303369</v>
      </c>
    </row>
    <row r="20" spans="1:10" s="110" customFormat="1" ht="12" customHeight="1" x14ac:dyDescent="0.2">
      <c r="A20" s="118" t="s">
        <v>113</v>
      </c>
      <c r="B20" s="119" t="s">
        <v>181</v>
      </c>
      <c r="C20" s="113">
        <v>71.095869922868189</v>
      </c>
      <c r="D20" s="115">
        <v>66550</v>
      </c>
      <c r="E20" s="114">
        <v>66972</v>
      </c>
      <c r="F20" s="114">
        <v>67764</v>
      </c>
      <c r="G20" s="114">
        <v>66285</v>
      </c>
      <c r="H20" s="140">
        <v>66610</v>
      </c>
      <c r="I20" s="115">
        <v>-60</v>
      </c>
      <c r="J20" s="116">
        <v>-9.0076565080318277E-2</v>
      </c>
    </row>
    <row r="21" spans="1:10" s="110" customFormat="1" ht="12" customHeight="1" x14ac:dyDescent="0.2">
      <c r="A21" s="118"/>
      <c r="B21" s="119" t="s">
        <v>182</v>
      </c>
      <c r="C21" s="113">
        <v>28.904130077131807</v>
      </c>
      <c r="D21" s="115">
        <v>27056</v>
      </c>
      <c r="E21" s="114">
        <v>27030</v>
      </c>
      <c r="F21" s="114">
        <v>26999</v>
      </c>
      <c r="G21" s="114">
        <v>26746</v>
      </c>
      <c r="H21" s="140">
        <v>26424</v>
      </c>
      <c r="I21" s="115">
        <v>632</v>
      </c>
      <c r="J21" s="116">
        <v>2.3917650620647897</v>
      </c>
    </row>
    <row r="22" spans="1:10" s="110" customFormat="1" ht="12" customHeight="1" x14ac:dyDescent="0.2">
      <c r="A22" s="118" t="s">
        <v>113</v>
      </c>
      <c r="B22" s="119" t="s">
        <v>116</v>
      </c>
      <c r="C22" s="113">
        <v>90.720680298271475</v>
      </c>
      <c r="D22" s="115">
        <v>84920</v>
      </c>
      <c r="E22" s="114">
        <v>85569</v>
      </c>
      <c r="F22" s="114">
        <v>86145</v>
      </c>
      <c r="G22" s="114">
        <v>84585</v>
      </c>
      <c r="H22" s="140">
        <v>85024</v>
      </c>
      <c r="I22" s="115">
        <v>-104</v>
      </c>
      <c r="J22" s="116">
        <v>-0.1223184042152804</v>
      </c>
    </row>
    <row r="23" spans="1:10" s="110" customFormat="1" ht="12" customHeight="1" x14ac:dyDescent="0.2">
      <c r="A23" s="118"/>
      <c r="B23" s="119" t="s">
        <v>117</v>
      </c>
      <c r="C23" s="113">
        <v>9.2152212465012919</v>
      </c>
      <c r="D23" s="115">
        <v>8626</v>
      </c>
      <c r="E23" s="114">
        <v>8373</v>
      </c>
      <c r="F23" s="114">
        <v>8555</v>
      </c>
      <c r="G23" s="114">
        <v>8374</v>
      </c>
      <c r="H23" s="140">
        <v>7952</v>
      </c>
      <c r="I23" s="115">
        <v>674</v>
      </c>
      <c r="J23" s="116">
        <v>8.4758551307847085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1008596</v>
      </c>
      <c r="E25" s="236">
        <v>1010233</v>
      </c>
      <c r="F25" s="236">
        <v>1020350</v>
      </c>
      <c r="G25" s="236">
        <v>1000213</v>
      </c>
      <c r="H25" s="241">
        <v>993896</v>
      </c>
      <c r="I25" s="235">
        <v>14700</v>
      </c>
      <c r="J25" s="116">
        <v>1.4790279868316203</v>
      </c>
    </row>
    <row r="26" spans="1:10" s="110" customFormat="1" ht="12" customHeight="1" x14ac:dyDescent="0.2">
      <c r="A26" s="118" t="s">
        <v>105</v>
      </c>
      <c r="B26" s="119" t="s">
        <v>106</v>
      </c>
      <c r="C26" s="113">
        <v>52.121067305442416</v>
      </c>
      <c r="D26" s="115">
        <v>525691</v>
      </c>
      <c r="E26" s="114">
        <v>526634</v>
      </c>
      <c r="F26" s="114">
        <v>533874</v>
      </c>
      <c r="G26" s="114">
        <v>522807</v>
      </c>
      <c r="H26" s="140">
        <v>518954</v>
      </c>
      <c r="I26" s="115">
        <v>6737</v>
      </c>
      <c r="J26" s="116">
        <v>1.2981882787299066</v>
      </c>
    </row>
    <row r="27" spans="1:10" s="110" customFormat="1" ht="12" customHeight="1" x14ac:dyDescent="0.2">
      <c r="A27" s="118"/>
      <c r="B27" s="119" t="s">
        <v>107</v>
      </c>
      <c r="C27" s="113">
        <v>47.878932694557584</v>
      </c>
      <c r="D27" s="115">
        <v>482905</v>
      </c>
      <c r="E27" s="114">
        <v>483599</v>
      </c>
      <c r="F27" s="114">
        <v>486476</v>
      </c>
      <c r="G27" s="114">
        <v>477406</v>
      </c>
      <c r="H27" s="140">
        <v>474942</v>
      </c>
      <c r="I27" s="115">
        <v>7963</v>
      </c>
      <c r="J27" s="116">
        <v>1.6766257774633535</v>
      </c>
    </row>
    <row r="28" spans="1:10" s="110" customFormat="1" ht="12" customHeight="1" x14ac:dyDescent="0.2">
      <c r="A28" s="118" t="s">
        <v>105</v>
      </c>
      <c r="B28" s="121" t="s">
        <v>108</v>
      </c>
      <c r="C28" s="113">
        <v>10.789850445569881</v>
      </c>
      <c r="D28" s="115">
        <v>108826</v>
      </c>
      <c r="E28" s="114">
        <v>112394</v>
      </c>
      <c r="F28" s="114">
        <v>116347</v>
      </c>
      <c r="G28" s="114">
        <v>104394</v>
      </c>
      <c r="H28" s="140">
        <v>107581</v>
      </c>
      <c r="I28" s="115">
        <v>1245</v>
      </c>
      <c r="J28" s="116">
        <v>1.1572675472434724</v>
      </c>
    </row>
    <row r="29" spans="1:10" s="110" customFormat="1" ht="12" customHeight="1" x14ac:dyDescent="0.2">
      <c r="A29" s="118"/>
      <c r="B29" s="121" t="s">
        <v>109</v>
      </c>
      <c r="C29" s="113">
        <v>67.290867701240145</v>
      </c>
      <c r="D29" s="115">
        <v>678693</v>
      </c>
      <c r="E29" s="114">
        <v>679359</v>
      </c>
      <c r="F29" s="114">
        <v>686923</v>
      </c>
      <c r="G29" s="114">
        <v>683386</v>
      </c>
      <c r="H29" s="140">
        <v>679226</v>
      </c>
      <c r="I29" s="115">
        <v>-533</v>
      </c>
      <c r="J29" s="116">
        <v>-7.8471672168026543E-2</v>
      </c>
    </row>
    <row r="30" spans="1:10" s="110" customFormat="1" ht="12" customHeight="1" x14ac:dyDescent="0.2">
      <c r="A30" s="118"/>
      <c r="B30" s="121" t="s">
        <v>110</v>
      </c>
      <c r="C30" s="113">
        <v>20.561156300441407</v>
      </c>
      <c r="D30" s="115">
        <v>207379</v>
      </c>
      <c r="E30" s="114">
        <v>204673</v>
      </c>
      <c r="F30" s="114">
        <v>203348</v>
      </c>
      <c r="G30" s="114">
        <v>199258</v>
      </c>
      <c r="H30" s="140">
        <v>194612</v>
      </c>
      <c r="I30" s="115">
        <v>12767</v>
      </c>
      <c r="J30" s="116">
        <v>6.5602326680780223</v>
      </c>
    </row>
    <row r="31" spans="1:10" s="110" customFormat="1" ht="12" customHeight="1" x14ac:dyDescent="0.2">
      <c r="A31" s="120"/>
      <c r="B31" s="121" t="s">
        <v>111</v>
      </c>
      <c r="C31" s="113">
        <v>1.3581255527485732</v>
      </c>
      <c r="D31" s="115">
        <v>13698</v>
      </c>
      <c r="E31" s="114">
        <v>13807</v>
      </c>
      <c r="F31" s="114">
        <v>13732</v>
      </c>
      <c r="G31" s="114">
        <v>13175</v>
      </c>
      <c r="H31" s="140">
        <v>12477</v>
      </c>
      <c r="I31" s="115">
        <v>1221</v>
      </c>
      <c r="J31" s="116">
        <v>9.7860062515027657</v>
      </c>
    </row>
    <row r="32" spans="1:10" s="110" customFormat="1" ht="12" customHeight="1" x14ac:dyDescent="0.2">
      <c r="A32" s="120"/>
      <c r="B32" s="121" t="s">
        <v>112</v>
      </c>
      <c r="C32" s="113">
        <v>0.35960880273171814</v>
      </c>
      <c r="D32" s="115">
        <v>3627</v>
      </c>
      <c r="E32" s="114">
        <v>3630</v>
      </c>
      <c r="F32" s="114">
        <v>3722</v>
      </c>
      <c r="G32" s="114">
        <v>3185</v>
      </c>
      <c r="H32" s="140">
        <v>2960</v>
      </c>
      <c r="I32" s="115">
        <v>667</v>
      </c>
      <c r="J32" s="116">
        <v>22.533783783783782</v>
      </c>
    </row>
    <row r="33" spans="1:10" s="110" customFormat="1" ht="12" customHeight="1" x14ac:dyDescent="0.2">
      <c r="A33" s="118" t="s">
        <v>113</v>
      </c>
      <c r="B33" s="119" t="s">
        <v>181</v>
      </c>
      <c r="C33" s="113">
        <v>67.805444399938125</v>
      </c>
      <c r="D33" s="115">
        <v>683883</v>
      </c>
      <c r="E33" s="114">
        <v>686274</v>
      </c>
      <c r="F33" s="114">
        <v>696260</v>
      </c>
      <c r="G33" s="114">
        <v>680374</v>
      </c>
      <c r="H33" s="140">
        <v>679583</v>
      </c>
      <c r="I33" s="115">
        <v>4300</v>
      </c>
      <c r="J33" s="116">
        <v>0.63274096026533921</v>
      </c>
    </row>
    <row r="34" spans="1:10" s="110" customFormat="1" ht="12" customHeight="1" x14ac:dyDescent="0.2">
      <c r="A34" s="118"/>
      <c r="B34" s="119" t="s">
        <v>182</v>
      </c>
      <c r="C34" s="113">
        <v>32.194555600061868</v>
      </c>
      <c r="D34" s="115">
        <v>324713</v>
      </c>
      <c r="E34" s="114">
        <v>323959</v>
      </c>
      <c r="F34" s="114">
        <v>324090</v>
      </c>
      <c r="G34" s="114">
        <v>319839</v>
      </c>
      <c r="H34" s="140">
        <v>314313</v>
      </c>
      <c r="I34" s="115">
        <v>10400</v>
      </c>
      <c r="J34" s="116">
        <v>3.3088036447744762</v>
      </c>
    </row>
    <row r="35" spans="1:10" s="110" customFormat="1" ht="12" customHeight="1" x14ac:dyDescent="0.2">
      <c r="A35" s="118" t="s">
        <v>113</v>
      </c>
      <c r="B35" s="119" t="s">
        <v>116</v>
      </c>
      <c r="C35" s="113">
        <v>92.155035316420054</v>
      </c>
      <c r="D35" s="115">
        <v>929472</v>
      </c>
      <c r="E35" s="114">
        <v>933494</v>
      </c>
      <c r="F35" s="114">
        <v>941468</v>
      </c>
      <c r="G35" s="114">
        <v>923700</v>
      </c>
      <c r="H35" s="140">
        <v>921364</v>
      </c>
      <c r="I35" s="115">
        <v>8108</v>
      </c>
      <c r="J35" s="116">
        <v>0.87999965268883962</v>
      </c>
    </row>
    <row r="36" spans="1:10" s="110" customFormat="1" ht="12" customHeight="1" x14ac:dyDescent="0.2">
      <c r="A36" s="118"/>
      <c r="B36" s="119" t="s">
        <v>117</v>
      </c>
      <c r="C36" s="113">
        <v>7.7969771841252591</v>
      </c>
      <c r="D36" s="115">
        <v>78640</v>
      </c>
      <c r="E36" s="114">
        <v>76251</v>
      </c>
      <c r="F36" s="114">
        <v>78386</v>
      </c>
      <c r="G36" s="114">
        <v>75993</v>
      </c>
      <c r="H36" s="140">
        <v>72048</v>
      </c>
      <c r="I36" s="115">
        <v>6592</v>
      </c>
      <c r="J36" s="116">
        <v>9.1494559182767041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114392</v>
      </c>
      <c r="E64" s="236">
        <v>114735</v>
      </c>
      <c r="F64" s="236">
        <v>115318</v>
      </c>
      <c r="G64" s="236">
        <v>113194</v>
      </c>
      <c r="H64" s="140">
        <v>113055</v>
      </c>
      <c r="I64" s="115">
        <v>1337</v>
      </c>
      <c r="J64" s="116">
        <v>1.1826102339569236</v>
      </c>
    </row>
    <row r="65" spans="1:12" s="110" customFormat="1" ht="12" customHeight="1" x14ac:dyDescent="0.2">
      <c r="A65" s="118" t="s">
        <v>105</v>
      </c>
      <c r="B65" s="119" t="s">
        <v>106</v>
      </c>
      <c r="C65" s="113">
        <v>52.409259388768447</v>
      </c>
      <c r="D65" s="235">
        <v>59952</v>
      </c>
      <c r="E65" s="236">
        <v>60115</v>
      </c>
      <c r="F65" s="236">
        <v>60586</v>
      </c>
      <c r="G65" s="236">
        <v>59345</v>
      </c>
      <c r="H65" s="140">
        <v>59199</v>
      </c>
      <c r="I65" s="115">
        <v>753</v>
      </c>
      <c r="J65" s="116">
        <v>1.2719809456240816</v>
      </c>
    </row>
    <row r="66" spans="1:12" s="110" customFormat="1" ht="12" customHeight="1" x14ac:dyDescent="0.2">
      <c r="A66" s="118"/>
      <c r="B66" s="119" t="s">
        <v>107</v>
      </c>
      <c r="C66" s="113">
        <v>47.590740611231553</v>
      </c>
      <c r="D66" s="235">
        <v>54440</v>
      </c>
      <c r="E66" s="236">
        <v>54620</v>
      </c>
      <c r="F66" s="236">
        <v>54732</v>
      </c>
      <c r="G66" s="236">
        <v>53849</v>
      </c>
      <c r="H66" s="140">
        <v>53856</v>
      </c>
      <c r="I66" s="115">
        <v>584</v>
      </c>
      <c r="J66" s="116">
        <v>1.0843731431966726</v>
      </c>
    </row>
    <row r="67" spans="1:12" s="110" customFormat="1" ht="12" customHeight="1" x14ac:dyDescent="0.2">
      <c r="A67" s="118" t="s">
        <v>105</v>
      </c>
      <c r="B67" s="121" t="s">
        <v>108</v>
      </c>
      <c r="C67" s="113">
        <v>9.8337296314427576</v>
      </c>
      <c r="D67" s="235">
        <v>11249</v>
      </c>
      <c r="E67" s="236">
        <v>11687</v>
      </c>
      <c r="F67" s="236">
        <v>12040</v>
      </c>
      <c r="G67" s="236">
        <v>10715</v>
      </c>
      <c r="H67" s="140">
        <v>11228</v>
      </c>
      <c r="I67" s="115">
        <v>21</v>
      </c>
      <c r="J67" s="116">
        <v>0.18703241895261846</v>
      </c>
    </row>
    <row r="68" spans="1:12" s="110" customFormat="1" ht="12" customHeight="1" x14ac:dyDescent="0.2">
      <c r="A68" s="118"/>
      <c r="B68" s="121" t="s">
        <v>109</v>
      </c>
      <c r="C68" s="113">
        <v>68.155115742359612</v>
      </c>
      <c r="D68" s="235">
        <v>77964</v>
      </c>
      <c r="E68" s="236">
        <v>78126</v>
      </c>
      <c r="F68" s="236">
        <v>78629</v>
      </c>
      <c r="G68" s="236">
        <v>78375</v>
      </c>
      <c r="H68" s="140">
        <v>78246</v>
      </c>
      <c r="I68" s="115">
        <v>-282</v>
      </c>
      <c r="J68" s="116">
        <v>-0.360401809677172</v>
      </c>
    </row>
    <row r="69" spans="1:12" s="110" customFormat="1" ht="12" customHeight="1" x14ac:dyDescent="0.2">
      <c r="A69" s="118"/>
      <c r="B69" s="121" t="s">
        <v>110</v>
      </c>
      <c r="C69" s="113">
        <v>20.698125743058956</v>
      </c>
      <c r="D69" s="235">
        <v>23677</v>
      </c>
      <c r="E69" s="236">
        <v>23404</v>
      </c>
      <c r="F69" s="236">
        <v>23167</v>
      </c>
      <c r="G69" s="236">
        <v>22642</v>
      </c>
      <c r="H69" s="140">
        <v>22168</v>
      </c>
      <c r="I69" s="115">
        <v>1509</v>
      </c>
      <c r="J69" s="116">
        <v>6.8071093468062074</v>
      </c>
    </row>
    <row r="70" spans="1:12" s="110" customFormat="1" ht="12" customHeight="1" x14ac:dyDescent="0.2">
      <c r="A70" s="120"/>
      <c r="B70" s="121" t="s">
        <v>111</v>
      </c>
      <c r="C70" s="113">
        <v>1.3130288831386809</v>
      </c>
      <c r="D70" s="235">
        <v>1502</v>
      </c>
      <c r="E70" s="236">
        <v>1518</v>
      </c>
      <c r="F70" s="236">
        <v>1482</v>
      </c>
      <c r="G70" s="236">
        <v>1462</v>
      </c>
      <c r="H70" s="140">
        <v>1413</v>
      </c>
      <c r="I70" s="115">
        <v>89</v>
      </c>
      <c r="J70" s="116">
        <v>6.2986553432413306</v>
      </c>
    </row>
    <row r="71" spans="1:12" s="110" customFormat="1" ht="12" customHeight="1" x14ac:dyDescent="0.2">
      <c r="A71" s="120"/>
      <c r="B71" s="121" t="s">
        <v>112</v>
      </c>
      <c r="C71" s="113">
        <v>0.35666829848241138</v>
      </c>
      <c r="D71" s="235">
        <v>408</v>
      </c>
      <c r="E71" s="236">
        <v>411</v>
      </c>
      <c r="F71" s="236">
        <v>414</v>
      </c>
      <c r="G71" s="236">
        <v>381</v>
      </c>
      <c r="H71" s="140">
        <v>354</v>
      </c>
      <c r="I71" s="115">
        <v>54</v>
      </c>
      <c r="J71" s="116">
        <v>15.254237288135593</v>
      </c>
    </row>
    <row r="72" spans="1:12" s="110" customFormat="1" ht="12" customHeight="1" x14ac:dyDescent="0.2">
      <c r="A72" s="118" t="s">
        <v>113</v>
      </c>
      <c r="B72" s="119" t="s">
        <v>181</v>
      </c>
      <c r="C72" s="113">
        <v>70.879956640324494</v>
      </c>
      <c r="D72" s="235">
        <v>81081</v>
      </c>
      <c r="E72" s="236">
        <v>81395</v>
      </c>
      <c r="F72" s="236">
        <v>82058</v>
      </c>
      <c r="G72" s="236">
        <v>80301</v>
      </c>
      <c r="H72" s="140">
        <v>80492</v>
      </c>
      <c r="I72" s="115">
        <v>589</v>
      </c>
      <c r="J72" s="116">
        <v>0.73174973910450725</v>
      </c>
    </row>
    <row r="73" spans="1:12" s="110" customFormat="1" ht="12" customHeight="1" x14ac:dyDescent="0.2">
      <c r="A73" s="118"/>
      <c r="B73" s="119" t="s">
        <v>182</v>
      </c>
      <c r="C73" s="113">
        <v>29.120043359675503</v>
      </c>
      <c r="D73" s="115">
        <v>33311</v>
      </c>
      <c r="E73" s="114">
        <v>33340</v>
      </c>
      <c r="F73" s="114">
        <v>33260</v>
      </c>
      <c r="G73" s="114">
        <v>32893</v>
      </c>
      <c r="H73" s="140">
        <v>32563</v>
      </c>
      <c r="I73" s="115">
        <v>748</v>
      </c>
      <c r="J73" s="116">
        <v>2.2970856493566316</v>
      </c>
    </row>
    <row r="74" spans="1:12" s="110" customFormat="1" ht="12" customHeight="1" x14ac:dyDescent="0.2">
      <c r="A74" s="118" t="s">
        <v>113</v>
      </c>
      <c r="B74" s="119" t="s">
        <v>116</v>
      </c>
      <c r="C74" s="113">
        <v>92.944436673893279</v>
      </c>
      <c r="D74" s="115">
        <v>106321</v>
      </c>
      <c r="E74" s="114">
        <v>106962</v>
      </c>
      <c r="F74" s="114">
        <v>107539</v>
      </c>
      <c r="G74" s="114">
        <v>105603</v>
      </c>
      <c r="H74" s="140">
        <v>105746</v>
      </c>
      <c r="I74" s="115">
        <v>575</v>
      </c>
      <c r="J74" s="116">
        <v>0.54375579218126457</v>
      </c>
    </row>
    <row r="75" spans="1:12" s="110" customFormat="1" ht="12" customHeight="1" x14ac:dyDescent="0.2">
      <c r="A75" s="142"/>
      <c r="B75" s="124" t="s">
        <v>117</v>
      </c>
      <c r="C75" s="125">
        <v>7.0048604797538285</v>
      </c>
      <c r="D75" s="143">
        <v>8013</v>
      </c>
      <c r="E75" s="144">
        <v>7720</v>
      </c>
      <c r="F75" s="144">
        <v>7724</v>
      </c>
      <c r="G75" s="144">
        <v>7525</v>
      </c>
      <c r="H75" s="145">
        <v>7241</v>
      </c>
      <c r="I75" s="143">
        <v>772</v>
      </c>
      <c r="J75" s="146">
        <v>10.661510841044056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93606</v>
      </c>
      <c r="G11" s="114">
        <v>94002</v>
      </c>
      <c r="H11" s="114">
        <v>94763</v>
      </c>
      <c r="I11" s="114">
        <v>93031</v>
      </c>
      <c r="J11" s="140">
        <v>93034</v>
      </c>
      <c r="K11" s="114">
        <v>572</v>
      </c>
      <c r="L11" s="116">
        <v>0.61482898725197244</v>
      </c>
    </row>
    <row r="12" spans="1:17" s="110" customFormat="1" ht="24.95" customHeight="1" x14ac:dyDescent="0.2">
      <c r="A12" s="604" t="s">
        <v>185</v>
      </c>
      <c r="B12" s="605"/>
      <c r="C12" s="605"/>
      <c r="D12" s="606"/>
      <c r="E12" s="113">
        <v>54.043544217251032</v>
      </c>
      <c r="F12" s="115">
        <v>50588</v>
      </c>
      <c r="G12" s="114">
        <v>50863</v>
      </c>
      <c r="H12" s="114">
        <v>51418</v>
      </c>
      <c r="I12" s="114">
        <v>50335</v>
      </c>
      <c r="J12" s="140">
        <v>50265</v>
      </c>
      <c r="K12" s="114">
        <v>323</v>
      </c>
      <c r="L12" s="116">
        <v>0.64259425047249574</v>
      </c>
    </row>
    <row r="13" spans="1:17" s="110" customFormat="1" ht="15" customHeight="1" x14ac:dyDescent="0.2">
      <c r="A13" s="120"/>
      <c r="B13" s="612" t="s">
        <v>107</v>
      </c>
      <c r="C13" s="612"/>
      <c r="E13" s="113">
        <v>45.956455782748968</v>
      </c>
      <c r="F13" s="115">
        <v>43018</v>
      </c>
      <c r="G13" s="114">
        <v>43139</v>
      </c>
      <c r="H13" s="114">
        <v>43345</v>
      </c>
      <c r="I13" s="114">
        <v>42696</v>
      </c>
      <c r="J13" s="140">
        <v>42769</v>
      </c>
      <c r="K13" s="114">
        <v>249</v>
      </c>
      <c r="L13" s="116">
        <v>0.58219738595711845</v>
      </c>
    </row>
    <row r="14" spans="1:17" s="110" customFormat="1" ht="24.95" customHeight="1" x14ac:dyDescent="0.2">
      <c r="A14" s="604" t="s">
        <v>186</v>
      </c>
      <c r="B14" s="605"/>
      <c r="C14" s="605"/>
      <c r="D14" s="606"/>
      <c r="E14" s="113">
        <v>10.063457470674956</v>
      </c>
      <c r="F14" s="115">
        <v>9420</v>
      </c>
      <c r="G14" s="114">
        <v>9758</v>
      </c>
      <c r="H14" s="114">
        <v>10088</v>
      </c>
      <c r="I14" s="114">
        <v>9082</v>
      </c>
      <c r="J14" s="140">
        <v>9469</v>
      </c>
      <c r="K14" s="114">
        <v>-49</v>
      </c>
      <c r="L14" s="116">
        <v>-0.51747808638715809</v>
      </c>
    </row>
    <row r="15" spans="1:17" s="110" customFormat="1" ht="15" customHeight="1" x14ac:dyDescent="0.2">
      <c r="A15" s="120"/>
      <c r="B15" s="119"/>
      <c r="C15" s="258" t="s">
        <v>106</v>
      </c>
      <c r="E15" s="113">
        <v>60.78556263269639</v>
      </c>
      <c r="F15" s="115">
        <v>5726</v>
      </c>
      <c r="G15" s="114">
        <v>5967</v>
      </c>
      <c r="H15" s="114">
        <v>6169</v>
      </c>
      <c r="I15" s="114">
        <v>5542</v>
      </c>
      <c r="J15" s="140">
        <v>5722</v>
      </c>
      <c r="K15" s="114">
        <v>4</v>
      </c>
      <c r="L15" s="116">
        <v>6.9905627403005946E-2</v>
      </c>
    </row>
    <row r="16" spans="1:17" s="110" customFormat="1" ht="15" customHeight="1" x14ac:dyDescent="0.2">
      <c r="A16" s="120"/>
      <c r="B16" s="119"/>
      <c r="C16" s="258" t="s">
        <v>107</v>
      </c>
      <c r="E16" s="113">
        <v>39.21443736730361</v>
      </c>
      <c r="F16" s="115">
        <v>3694</v>
      </c>
      <c r="G16" s="114">
        <v>3791</v>
      </c>
      <c r="H16" s="114">
        <v>3919</v>
      </c>
      <c r="I16" s="114">
        <v>3540</v>
      </c>
      <c r="J16" s="140">
        <v>3747</v>
      </c>
      <c r="K16" s="114">
        <v>-53</v>
      </c>
      <c r="L16" s="116">
        <v>-1.4144649052575393</v>
      </c>
    </row>
    <row r="17" spans="1:12" s="110" customFormat="1" ht="15" customHeight="1" x14ac:dyDescent="0.2">
      <c r="A17" s="120"/>
      <c r="B17" s="121" t="s">
        <v>109</v>
      </c>
      <c r="C17" s="258"/>
      <c r="E17" s="113">
        <v>68.358865884665519</v>
      </c>
      <c r="F17" s="115">
        <v>63988</v>
      </c>
      <c r="G17" s="114">
        <v>64229</v>
      </c>
      <c r="H17" s="114">
        <v>64869</v>
      </c>
      <c r="I17" s="114">
        <v>64625</v>
      </c>
      <c r="J17" s="140">
        <v>64572</v>
      </c>
      <c r="K17" s="114">
        <v>-584</v>
      </c>
      <c r="L17" s="116">
        <v>-0.90441677507278695</v>
      </c>
    </row>
    <row r="18" spans="1:12" s="110" customFormat="1" ht="15" customHeight="1" x14ac:dyDescent="0.2">
      <c r="A18" s="120"/>
      <c r="B18" s="119"/>
      <c r="C18" s="258" t="s">
        <v>106</v>
      </c>
      <c r="E18" s="113">
        <v>53.292804900918924</v>
      </c>
      <c r="F18" s="115">
        <v>34101</v>
      </c>
      <c r="G18" s="114">
        <v>34222</v>
      </c>
      <c r="H18" s="114">
        <v>34666</v>
      </c>
      <c r="I18" s="114">
        <v>34529</v>
      </c>
      <c r="J18" s="140">
        <v>34431</v>
      </c>
      <c r="K18" s="114">
        <v>-330</v>
      </c>
      <c r="L18" s="116">
        <v>-0.95843861636316108</v>
      </c>
    </row>
    <row r="19" spans="1:12" s="110" customFormat="1" ht="15" customHeight="1" x14ac:dyDescent="0.2">
      <c r="A19" s="120"/>
      <c r="B19" s="119"/>
      <c r="C19" s="258" t="s">
        <v>107</v>
      </c>
      <c r="E19" s="113">
        <v>46.707195099081076</v>
      </c>
      <c r="F19" s="115">
        <v>29887</v>
      </c>
      <c r="G19" s="114">
        <v>30007</v>
      </c>
      <c r="H19" s="114">
        <v>30203</v>
      </c>
      <c r="I19" s="114">
        <v>30096</v>
      </c>
      <c r="J19" s="140">
        <v>30141</v>
      </c>
      <c r="K19" s="114">
        <v>-254</v>
      </c>
      <c r="L19" s="116">
        <v>-0.84270594870774029</v>
      </c>
    </row>
    <row r="20" spans="1:12" s="110" customFormat="1" ht="15" customHeight="1" x14ac:dyDescent="0.2">
      <c r="A20" s="120"/>
      <c r="B20" s="121" t="s">
        <v>110</v>
      </c>
      <c r="C20" s="258"/>
      <c r="E20" s="113">
        <v>20.183535243467301</v>
      </c>
      <c r="F20" s="115">
        <v>18893</v>
      </c>
      <c r="G20" s="114">
        <v>18708</v>
      </c>
      <c r="H20" s="114">
        <v>18521</v>
      </c>
      <c r="I20" s="114">
        <v>18088</v>
      </c>
      <c r="J20" s="140">
        <v>17813</v>
      </c>
      <c r="K20" s="114">
        <v>1080</v>
      </c>
      <c r="L20" s="116">
        <v>6.0629877056082639</v>
      </c>
    </row>
    <row r="21" spans="1:12" s="110" customFormat="1" ht="15" customHeight="1" x14ac:dyDescent="0.2">
      <c r="A21" s="120"/>
      <c r="B21" s="119"/>
      <c r="C21" s="258" t="s">
        <v>106</v>
      </c>
      <c r="E21" s="113">
        <v>52.479754406393901</v>
      </c>
      <c r="F21" s="115">
        <v>9915</v>
      </c>
      <c r="G21" s="114">
        <v>9818</v>
      </c>
      <c r="H21" s="114">
        <v>9734</v>
      </c>
      <c r="I21" s="114">
        <v>9460</v>
      </c>
      <c r="J21" s="140">
        <v>9345</v>
      </c>
      <c r="K21" s="114">
        <v>570</v>
      </c>
      <c r="L21" s="116">
        <v>6.0995184590690208</v>
      </c>
    </row>
    <row r="22" spans="1:12" s="110" customFormat="1" ht="15" customHeight="1" x14ac:dyDescent="0.2">
      <c r="A22" s="120"/>
      <c r="B22" s="119"/>
      <c r="C22" s="258" t="s">
        <v>107</v>
      </c>
      <c r="E22" s="113">
        <v>47.520245593606099</v>
      </c>
      <c r="F22" s="115">
        <v>8978</v>
      </c>
      <c r="G22" s="114">
        <v>8890</v>
      </c>
      <c r="H22" s="114">
        <v>8787</v>
      </c>
      <c r="I22" s="114">
        <v>8628</v>
      </c>
      <c r="J22" s="140">
        <v>8468</v>
      </c>
      <c r="K22" s="114">
        <v>510</v>
      </c>
      <c r="L22" s="116">
        <v>6.0226735947094943</v>
      </c>
    </row>
    <row r="23" spans="1:12" s="110" customFormat="1" ht="15" customHeight="1" x14ac:dyDescent="0.2">
      <c r="A23" s="120"/>
      <c r="B23" s="121" t="s">
        <v>111</v>
      </c>
      <c r="C23" s="258"/>
      <c r="E23" s="113">
        <v>1.3941414011922313</v>
      </c>
      <c r="F23" s="115">
        <v>1305</v>
      </c>
      <c r="G23" s="114">
        <v>1307</v>
      </c>
      <c r="H23" s="114">
        <v>1285</v>
      </c>
      <c r="I23" s="114">
        <v>1236</v>
      </c>
      <c r="J23" s="140">
        <v>1180</v>
      </c>
      <c r="K23" s="114">
        <v>125</v>
      </c>
      <c r="L23" s="116">
        <v>10.59322033898305</v>
      </c>
    </row>
    <row r="24" spans="1:12" s="110" customFormat="1" ht="15" customHeight="1" x14ac:dyDescent="0.2">
      <c r="A24" s="120"/>
      <c r="B24" s="119"/>
      <c r="C24" s="258" t="s">
        <v>106</v>
      </c>
      <c r="E24" s="113">
        <v>64.827586206896555</v>
      </c>
      <c r="F24" s="115">
        <v>846</v>
      </c>
      <c r="G24" s="114">
        <v>856</v>
      </c>
      <c r="H24" s="114">
        <v>849</v>
      </c>
      <c r="I24" s="114">
        <v>804</v>
      </c>
      <c r="J24" s="140">
        <v>767</v>
      </c>
      <c r="K24" s="114">
        <v>79</v>
      </c>
      <c r="L24" s="116">
        <v>10.29986962190352</v>
      </c>
    </row>
    <row r="25" spans="1:12" s="110" customFormat="1" ht="15" customHeight="1" x14ac:dyDescent="0.2">
      <c r="A25" s="120"/>
      <c r="B25" s="119"/>
      <c r="C25" s="258" t="s">
        <v>107</v>
      </c>
      <c r="E25" s="113">
        <v>35.172413793103445</v>
      </c>
      <c r="F25" s="115">
        <v>459</v>
      </c>
      <c r="G25" s="114">
        <v>451</v>
      </c>
      <c r="H25" s="114">
        <v>436</v>
      </c>
      <c r="I25" s="114">
        <v>432</v>
      </c>
      <c r="J25" s="140">
        <v>413</v>
      </c>
      <c r="K25" s="114">
        <v>46</v>
      </c>
      <c r="L25" s="116">
        <v>11.138014527845037</v>
      </c>
    </row>
    <row r="26" spans="1:12" s="110" customFormat="1" ht="15" customHeight="1" x14ac:dyDescent="0.2">
      <c r="A26" s="120"/>
      <c r="C26" s="121" t="s">
        <v>187</v>
      </c>
      <c r="D26" s="110" t="s">
        <v>188</v>
      </c>
      <c r="E26" s="113">
        <v>0.37497596307928976</v>
      </c>
      <c r="F26" s="115">
        <v>351</v>
      </c>
      <c r="G26" s="114">
        <v>338</v>
      </c>
      <c r="H26" s="114">
        <v>338</v>
      </c>
      <c r="I26" s="114">
        <v>285</v>
      </c>
      <c r="J26" s="140">
        <v>267</v>
      </c>
      <c r="K26" s="114">
        <v>84</v>
      </c>
      <c r="L26" s="116">
        <v>31.460674157303369</v>
      </c>
    </row>
    <row r="27" spans="1:12" s="110" customFormat="1" ht="15" customHeight="1" x14ac:dyDescent="0.2">
      <c r="A27" s="120"/>
      <c r="B27" s="119"/>
      <c r="D27" s="259" t="s">
        <v>106</v>
      </c>
      <c r="E27" s="113">
        <v>57.834757834757838</v>
      </c>
      <c r="F27" s="115">
        <v>203</v>
      </c>
      <c r="G27" s="114">
        <v>198</v>
      </c>
      <c r="H27" s="114">
        <v>198</v>
      </c>
      <c r="I27" s="114">
        <v>159</v>
      </c>
      <c r="J27" s="140">
        <v>148</v>
      </c>
      <c r="K27" s="114">
        <v>55</v>
      </c>
      <c r="L27" s="116">
        <v>37.162162162162161</v>
      </c>
    </row>
    <row r="28" spans="1:12" s="110" customFormat="1" ht="15" customHeight="1" x14ac:dyDescent="0.2">
      <c r="A28" s="120"/>
      <c r="B28" s="119"/>
      <c r="D28" s="259" t="s">
        <v>107</v>
      </c>
      <c r="E28" s="113">
        <v>42.165242165242162</v>
      </c>
      <c r="F28" s="115">
        <v>148</v>
      </c>
      <c r="G28" s="114">
        <v>140</v>
      </c>
      <c r="H28" s="114">
        <v>140</v>
      </c>
      <c r="I28" s="114">
        <v>126</v>
      </c>
      <c r="J28" s="140">
        <v>119</v>
      </c>
      <c r="K28" s="114">
        <v>29</v>
      </c>
      <c r="L28" s="116">
        <v>24.369747899159663</v>
      </c>
    </row>
    <row r="29" spans="1:12" s="110" customFormat="1" ht="24.95" customHeight="1" x14ac:dyDescent="0.2">
      <c r="A29" s="604" t="s">
        <v>189</v>
      </c>
      <c r="B29" s="605"/>
      <c r="C29" s="605"/>
      <c r="D29" s="606"/>
      <c r="E29" s="113">
        <v>90.720680298271475</v>
      </c>
      <c r="F29" s="115">
        <v>84920</v>
      </c>
      <c r="G29" s="114">
        <v>85569</v>
      </c>
      <c r="H29" s="114">
        <v>86145</v>
      </c>
      <c r="I29" s="114">
        <v>84585</v>
      </c>
      <c r="J29" s="140">
        <v>85024</v>
      </c>
      <c r="K29" s="114">
        <v>-104</v>
      </c>
      <c r="L29" s="116">
        <v>-0.1223184042152804</v>
      </c>
    </row>
    <row r="30" spans="1:12" s="110" customFormat="1" ht="15" customHeight="1" x14ac:dyDescent="0.2">
      <c r="A30" s="120"/>
      <c r="B30" s="119"/>
      <c r="C30" s="258" t="s">
        <v>106</v>
      </c>
      <c r="E30" s="113">
        <v>52.66015073009892</v>
      </c>
      <c r="F30" s="115">
        <v>44719</v>
      </c>
      <c r="G30" s="114">
        <v>45158</v>
      </c>
      <c r="H30" s="114">
        <v>45545</v>
      </c>
      <c r="I30" s="114">
        <v>44586</v>
      </c>
      <c r="J30" s="140">
        <v>44832</v>
      </c>
      <c r="K30" s="114">
        <v>-113</v>
      </c>
      <c r="L30" s="116">
        <v>-0.2520521056388294</v>
      </c>
    </row>
    <row r="31" spans="1:12" s="110" customFormat="1" ht="15" customHeight="1" x14ac:dyDescent="0.2">
      <c r="A31" s="120"/>
      <c r="B31" s="119"/>
      <c r="C31" s="258" t="s">
        <v>107</v>
      </c>
      <c r="E31" s="113">
        <v>47.33984926990108</v>
      </c>
      <c r="F31" s="115">
        <v>40201</v>
      </c>
      <c r="G31" s="114">
        <v>40411</v>
      </c>
      <c r="H31" s="114">
        <v>40600</v>
      </c>
      <c r="I31" s="114">
        <v>39999</v>
      </c>
      <c r="J31" s="140">
        <v>40192</v>
      </c>
      <c r="K31" s="114">
        <v>9</v>
      </c>
      <c r="L31" s="116">
        <v>2.2392515923566877E-2</v>
      </c>
    </row>
    <row r="32" spans="1:12" s="110" customFormat="1" ht="15" customHeight="1" x14ac:dyDescent="0.2">
      <c r="A32" s="120"/>
      <c r="B32" s="119" t="s">
        <v>117</v>
      </c>
      <c r="C32" s="258"/>
      <c r="E32" s="113">
        <v>9.2152212465012919</v>
      </c>
      <c r="F32" s="115">
        <v>8626</v>
      </c>
      <c r="G32" s="114">
        <v>8373</v>
      </c>
      <c r="H32" s="114">
        <v>8555</v>
      </c>
      <c r="I32" s="114">
        <v>8374</v>
      </c>
      <c r="J32" s="140">
        <v>7952</v>
      </c>
      <c r="K32" s="114">
        <v>674</v>
      </c>
      <c r="L32" s="116">
        <v>8.4758551307847085</v>
      </c>
    </row>
    <row r="33" spans="1:12" s="110" customFormat="1" ht="15" customHeight="1" x14ac:dyDescent="0.2">
      <c r="A33" s="120"/>
      <c r="B33" s="119"/>
      <c r="C33" s="258" t="s">
        <v>106</v>
      </c>
      <c r="E33" s="113">
        <v>67.482031068861588</v>
      </c>
      <c r="F33" s="115">
        <v>5821</v>
      </c>
      <c r="G33" s="114">
        <v>5659</v>
      </c>
      <c r="H33" s="114">
        <v>5823</v>
      </c>
      <c r="I33" s="114">
        <v>5695</v>
      </c>
      <c r="J33" s="140">
        <v>5393</v>
      </c>
      <c r="K33" s="114">
        <v>428</v>
      </c>
      <c r="L33" s="116">
        <v>7.9362136102354901</v>
      </c>
    </row>
    <row r="34" spans="1:12" s="110" customFormat="1" ht="15" customHeight="1" x14ac:dyDescent="0.2">
      <c r="A34" s="120"/>
      <c r="B34" s="119"/>
      <c r="C34" s="258" t="s">
        <v>107</v>
      </c>
      <c r="E34" s="113">
        <v>32.517968931138419</v>
      </c>
      <c r="F34" s="115">
        <v>2805</v>
      </c>
      <c r="G34" s="114">
        <v>2714</v>
      </c>
      <c r="H34" s="114">
        <v>2732</v>
      </c>
      <c r="I34" s="114">
        <v>2679</v>
      </c>
      <c r="J34" s="140">
        <v>2559</v>
      </c>
      <c r="K34" s="114">
        <v>246</v>
      </c>
      <c r="L34" s="116">
        <v>9.6131301289566231</v>
      </c>
    </row>
    <row r="35" spans="1:12" s="110" customFormat="1" ht="24.95" customHeight="1" x14ac:dyDescent="0.2">
      <c r="A35" s="604" t="s">
        <v>190</v>
      </c>
      <c r="B35" s="605"/>
      <c r="C35" s="605"/>
      <c r="D35" s="606"/>
      <c r="E35" s="113">
        <v>71.095869922868189</v>
      </c>
      <c r="F35" s="115">
        <v>66550</v>
      </c>
      <c r="G35" s="114">
        <v>66972</v>
      </c>
      <c r="H35" s="114">
        <v>67764</v>
      </c>
      <c r="I35" s="114">
        <v>66285</v>
      </c>
      <c r="J35" s="140">
        <v>66610</v>
      </c>
      <c r="K35" s="114">
        <v>-60</v>
      </c>
      <c r="L35" s="116">
        <v>-9.0076565080318277E-2</v>
      </c>
    </row>
    <row r="36" spans="1:12" s="110" customFormat="1" ht="15" customHeight="1" x14ac:dyDescent="0.2">
      <c r="A36" s="120"/>
      <c r="B36" s="119"/>
      <c r="C36" s="258" t="s">
        <v>106</v>
      </c>
      <c r="E36" s="113">
        <v>67.295266716754327</v>
      </c>
      <c r="F36" s="115">
        <v>44785</v>
      </c>
      <c r="G36" s="114">
        <v>45059</v>
      </c>
      <c r="H36" s="114">
        <v>45636</v>
      </c>
      <c r="I36" s="114">
        <v>44611</v>
      </c>
      <c r="J36" s="140">
        <v>44732</v>
      </c>
      <c r="K36" s="114">
        <v>53</v>
      </c>
      <c r="L36" s="116">
        <v>0.11848341232227488</v>
      </c>
    </row>
    <row r="37" spans="1:12" s="110" customFormat="1" ht="15" customHeight="1" x14ac:dyDescent="0.2">
      <c r="A37" s="120"/>
      <c r="B37" s="119"/>
      <c r="C37" s="258" t="s">
        <v>107</v>
      </c>
      <c r="E37" s="113">
        <v>32.70473328324568</v>
      </c>
      <c r="F37" s="115">
        <v>21765</v>
      </c>
      <c r="G37" s="114">
        <v>21913</v>
      </c>
      <c r="H37" s="114">
        <v>22128</v>
      </c>
      <c r="I37" s="114">
        <v>21674</v>
      </c>
      <c r="J37" s="140">
        <v>21878</v>
      </c>
      <c r="K37" s="114">
        <v>-113</v>
      </c>
      <c r="L37" s="116">
        <v>-0.51650059420422345</v>
      </c>
    </row>
    <row r="38" spans="1:12" s="110" customFormat="1" ht="15" customHeight="1" x14ac:dyDescent="0.2">
      <c r="A38" s="120"/>
      <c r="B38" s="119" t="s">
        <v>182</v>
      </c>
      <c r="C38" s="258"/>
      <c r="E38" s="113">
        <v>28.904130077131807</v>
      </c>
      <c r="F38" s="115">
        <v>27056</v>
      </c>
      <c r="G38" s="114">
        <v>27030</v>
      </c>
      <c r="H38" s="114">
        <v>26999</v>
      </c>
      <c r="I38" s="114">
        <v>26746</v>
      </c>
      <c r="J38" s="140">
        <v>26424</v>
      </c>
      <c r="K38" s="114">
        <v>632</v>
      </c>
      <c r="L38" s="116">
        <v>2.3917650620647897</v>
      </c>
    </row>
    <row r="39" spans="1:12" s="110" customFormat="1" ht="15" customHeight="1" x14ac:dyDescent="0.2">
      <c r="A39" s="120"/>
      <c r="B39" s="119"/>
      <c r="C39" s="258" t="s">
        <v>106</v>
      </c>
      <c r="E39" s="113">
        <v>21.448107628622118</v>
      </c>
      <c r="F39" s="115">
        <v>5803</v>
      </c>
      <c r="G39" s="114">
        <v>5804</v>
      </c>
      <c r="H39" s="114">
        <v>5782</v>
      </c>
      <c r="I39" s="114">
        <v>5724</v>
      </c>
      <c r="J39" s="140">
        <v>5533</v>
      </c>
      <c r="K39" s="114">
        <v>270</v>
      </c>
      <c r="L39" s="116">
        <v>4.8798120368696907</v>
      </c>
    </row>
    <row r="40" spans="1:12" s="110" customFormat="1" ht="15" customHeight="1" x14ac:dyDescent="0.2">
      <c r="A40" s="120"/>
      <c r="B40" s="119"/>
      <c r="C40" s="258" t="s">
        <v>107</v>
      </c>
      <c r="E40" s="113">
        <v>78.551892371377889</v>
      </c>
      <c r="F40" s="115">
        <v>21253</v>
      </c>
      <c r="G40" s="114">
        <v>21226</v>
      </c>
      <c r="H40" s="114">
        <v>21217</v>
      </c>
      <c r="I40" s="114">
        <v>21022</v>
      </c>
      <c r="J40" s="140">
        <v>20891</v>
      </c>
      <c r="K40" s="114">
        <v>362</v>
      </c>
      <c r="L40" s="116">
        <v>1.732803599636207</v>
      </c>
    </row>
    <row r="41" spans="1:12" s="110" customFormat="1" ht="24.75" customHeight="1" x14ac:dyDescent="0.2">
      <c r="A41" s="604" t="s">
        <v>517</v>
      </c>
      <c r="B41" s="605"/>
      <c r="C41" s="605"/>
      <c r="D41" s="606"/>
      <c r="E41" s="113">
        <v>4.4548426382924173</v>
      </c>
      <c r="F41" s="115">
        <v>4170</v>
      </c>
      <c r="G41" s="114">
        <v>4635</v>
      </c>
      <c r="H41" s="114">
        <v>4721</v>
      </c>
      <c r="I41" s="114">
        <v>3616</v>
      </c>
      <c r="J41" s="140">
        <v>4172</v>
      </c>
      <c r="K41" s="114">
        <v>-2</v>
      </c>
      <c r="L41" s="116">
        <v>-4.793863854266539E-2</v>
      </c>
    </row>
    <row r="42" spans="1:12" s="110" customFormat="1" ht="15" customHeight="1" x14ac:dyDescent="0.2">
      <c r="A42" s="120"/>
      <c r="B42" s="119"/>
      <c r="C42" s="258" t="s">
        <v>106</v>
      </c>
      <c r="E42" s="113">
        <v>62.134292565947241</v>
      </c>
      <c r="F42" s="115">
        <v>2591</v>
      </c>
      <c r="G42" s="114">
        <v>2897</v>
      </c>
      <c r="H42" s="114">
        <v>2967</v>
      </c>
      <c r="I42" s="114">
        <v>2244</v>
      </c>
      <c r="J42" s="140">
        <v>2555</v>
      </c>
      <c r="K42" s="114">
        <v>36</v>
      </c>
      <c r="L42" s="116">
        <v>1.4090019569471623</v>
      </c>
    </row>
    <row r="43" spans="1:12" s="110" customFormat="1" ht="15" customHeight="1" x14ac:dyDescent="0.2">
      <c r="A43" s="123"/>
      <c r="B43" s="124"/>
      <c r="C43" s="260" t="s">
        <v>107</v>
      </c>
      <c r="D43" s="261"/>
      <c r="E43" s="125">
        <v>37.865707434052759</v>
      </c>
      <c r="F43" s="143">
        <v>1579</v>
      </c>
      <c r="G43" s="144">
        <v>1738</v>
      </c>
      <c r="H43" s="144">
        <v>1754</v>
      </c>
      <c r="I43" s="144">
        <v>1372</v>
      </c>
      <c r="J43" s="145">
        <v>1617</v>
      </c>
      <c r="K43" s="144">
        <v>-38</v>
      </c>
      <c r="L43" s="146">
        <v>-2.350030921459493</v>
      </c>
    </row>
    <row r="44" spans="1:12" s="110" customFormat="1" ht="45.75" customHeight="1" x14ac:dyDescent="0.2">
      <c r="A44" s="604" t="s">
        <v>191</v>
      </c>
      <c r="B44" s="605"/>
      <c r="C44" s="605"/>
      <c r="D44" s="606"/>
      <c r="E44" s="113">
        <v>0.96788667393115824</v>
      </c>
      <c r="F44" s="115">
        <v>906</v>
      </c>
      <c r="G44" s="114">
        <v>928</v>
      </c>
      <c r="H44" s="114">
        <v>931</v>
      </c>
      <c r="I44" s="114">
        <v>915</v>
      </c>
      <c r="J44" s="140">
        <v>916</v>
      </c>
      <c r="K44" s="114">
        <v>-10</v>
      </c>
      <c r="L44" s="116">
        <v>-1.0917030567685591</v>
      </c>
    </row>
    <row r="45" spans="1:12" s="110" customFormat="1" ht="15" customHeight="1" x14ac:dyDescent="0.2">
      <c r="A45" s="120"/>
      <c r="B45" s="119"/>
      <c r="C45" s="258" t="s">
        <v>106</v>
      </c>
      <c r="E45" s="113">
        <v>60.375275938189844</v>
      </c>
      <c r="F45" s="115">
        <v>547</v>
      </c>
      <c r="G45" s="114">
        <v>564</v>
      </c>
      <c r="H45" s="114">
        <v>568</v>
      </c>
      <c r="I45" s="114">
        <v>558</v>
      </c>
      <c r="J45" s="140">
        <v>557</v>
      </c>
      <c r="K45" s="114">
        <v>-10</v>
      </c>
      <c r="L45" s="116">
        <v>-1.7953321364452424</v>
      </c>
    </row>
    <row r="46" spans="1:12" s="110" customFormat="1" ht="15" customHeight="1" x14ac:dyDescent="0.2">
      <c r="A46" s="123"/>
      <c r="B46" s="124"/>
      <c r="C46" s="260" t="s">
        <v>107</v>
      </c>
      <c r="D46" s="261"/>
      <c r="E46" s="125">
        <v>39.624724061810156</v>
      </c>
      <c r="F46" s="143">
        <v>359</v>
      </c>
      <c r="G46" s="144">
        <v>364</v>
      </c>
      <c r="H46" s="144">
        <v>363</v>
      </c>
      <c r="I46" s="144">
        <v>357</v>
      </c>
      <c r="J46" s="145">
        <v>359</v>
      </c>
      <c r="K46" s="144">
        <v>0</v>
      </c>
      <c r="L46" s="146">
        <v>0</v>
      </c>
    </row>
    <row r="47" spans="1:12" s="110" customFormat="1" ht="39" customHeight="1" x14ac:dyDescent="0.2">
      <c r="A47" s="604" t="s">
        <v>518</v>
      </c>
      <c r="B47" s="607"/>
      <c r="C47" s="607"/>
      <c r="D47" s="608"/>
      <c r="E47" s="113">
        <v>0.3418584278785548</v>
      </c>
      <c r="F47" s="115">
        <v>320</v>
      </c>
      <c r="G47" s="114">
        <v>327</v>
      </c>
      <c r="H47" s="114">
        <v>322</v>
      </c>
      <c r="I47" s="114">
        <v>303</v>
      </c>
      <c r="J47" s="140">
        <v>345</v>
      </c>
      <c r="K47" s="114">
        <v>-25</v>
      </c>
      <c r="L47" s="116">
        <v>-7.2463768115942031</v>
      </c>
    </row>
    <row r="48" spans="1:12" s="110" customFormat="1" ht="15" customHeight="1" x14ac:dyDescent="0.2">
      <c r="A48" s="120"/>
      <c r="B48" s="119"/>
      <c r="C48" s="258" t="s">
        <v>106</v>
      </c>
      <c r="E48" s="113">
        <v>37.8125</v>
      </c>
      <c r="F48" s="115">
        <v>121</v>
      </c>
      <c r="G48" s="114">
        <v>117</v>
      </c>
      <c r="H48" s="114">
        <v>119</v>
      </c>
      <c r="I48" s="114">
        <v>110</v>
      </c>
      <c r="J48" s="140">
        <v>122</v>
      </c>
      <c r="K48" s="114">
        <v>-1</v>
      </c>
      <c r="L48" s="116">
        <v>-0.81967213114754101</v>
      </c>
    </row>
    <row r="49" spans="1:12" s="110" customFormat="1" ht="15" customHeight="1" x14ac:dyDescent="0.2">
      <c r="A49" s="123"/>
      <c r="B49" s="124"/>
      <c r="C49" s="260" t="s">
        <v>107</v>
      </c>
      <c r="D49" s="261"/>
      <c r="E49" s="125">
        <v>62.1875</v>
      </c>
      <c r="F49" s="143">
        <v>199</v>
      </c>
      <c r="G49" s="144">
        <v>210</v>
      </c>
      <c r="H49" s="144">
        <v>203</v>
      </c>
      <c r="I49" s="144">
        <v>193</v>
      </c>
      <c r="J49" s="145">
        <v>223</v>
      </c>
      <c r="K49" s="144">
        <v>-24</v>
      </c>
      <c r="L49" s="146">
        <v>-10.762331838565023</v>
      </c>
    </row>
    <row r="50" spans="1:12" s="110" customFormat="1" ht="24.95" customHeight="1" x14ac:dyDescent="0.2">
      <c r="A50" s="609" t="s">
        <v>192</v>
      </c>
      <c r="B50" s="610"/>
      <c r="C50" s="610"/>
      <c r="D50" s="611"/>
      <c r="E50" s="262">
        <v>13.051513791850949</v>
      </c>
      <c r="F50" s="263">
        <v>12217</v>
      </c>
      <c r="G50" s="264">
        <v>12702</v>
      </c>
      <c r="H50" s="264">
        <v>12892</v>
      </c>
      <c r="I50" s="264">
        <v>11969</v>
      </c>
      <c r="J50" s="265">
        <v>12057</v>
      </c>
      <c r="K50" s="263">
        <v>160</v>
      </c>
      <c r="L50" s="266">
        <v>1.3270299411130464</v>
      </c>
    </row>
    <row r="51" spans="1:12" s="110" customFormat="1" ht="15" customHeight="1" x14ac:dyDescent="0.2">
      <c r="A51" s="120"/>
      <c r="B51" s="119"/>
      <c r="C51" s="258" t="s">
        <v>106</v>
      </c>
      <c r="E51" s="113">
        <v>61.430793157076202</v>
      </c>
      <c r="F51" s="115">
        <v>7505</v>
      </c>
      <c r="G51" s="114">
        <v>7775</v>
      </c>
      <c r="H51" s="114">
        <v>7938</v>
      </c>
      <c r="I51" s="114">
        <v>7307</v>
      </c>
      <c r="J51" s="140">
        <v>7319</v>
      </c>
      <c r="K51" s="114">
        <v>186</v>
      </c>
      <c r="L51" s="116">
        <v>2.5413307828938381</v>
      </c>
    </row>
    <row r="52" spans="1:12" s="110" customFormat="1" ht="15" customHeight="1" x14ac:dyDescent="0.2">
      <c r="A52" s="120"/>
      <c r="B52" s="119"/>
      <c r="C52" s="258" t="s">
        <v>107</v>
      </c>
      <c r="E52" s="113">
        <v>38.569206842923798</v>
      </c>
      <c r="F52" s="115">
        <v>4712</v>
      </c>
      <c r="G52" s="114">
        <v>4927</v>
      </c>
      <c r="H52" s="114">
        <v>4954</v>
      </c>
      <c r="I52" s="114">
        <v>4662</v>
      </c>
      <c r="J52" s="140">
        <v>4738</v>
      </c>
      <c r="K52" s="114">
        <v>-26</v>
      </c>
      <c r="L52" s="116">
        <v>-0.54875474883917263</v>
      </c>
    </row>
    <row r="53" spans="1:12" s="110" customFormat="1" ht="15" customHeight="1" x14ac:dyDescent="0.2">
      <c r="A53" s="120"/>
      <c r="B53" s="119"/>
      <c r="C53" s="258" t="s">
        <v>187</v>
      </c>
      <c r="D53" s="110" t="s">
        <v>193</v>
      </c>
      <c r="E53" s="113">
        <v>23.418187771138577</v>
      </c>
      <c r="F53" s="115">
        <v>2861</v>
      </c>
      <c r="G53" s="114">
        <v>3330</v>
      </c>
      <c r="H53" s="114">
        <v>3441</v>
      </c>
      <c r="I53" s="114">
        <v>2601</v>
      </c>
      <c r="J53" s="140">
        <v>2841</v>
      </c>
      <c r="K53" s="114">
        <v>20</v>
      </c>
      <c r="L53" s="116">
        <v>0.70397747272087297</v>
      </c>
    </row>
    <row r="54" spans="1:12" s="110" customFormat="1" ht="15" customHeight="1" x14ac:dyDescent="0.2">
      <c r="A54" s="120"/>
      <c r="B54" s="119"/>
      <c r="D54" s="267" t="s">
        <v>194</v>
      </c>
      <c r="E54" s="113">
        <v>63.788885005242925</v>
      </c>
      <c r="F54" s="115">
        <v>1825</v>
      </c>
      <c r="G54" s="114">
        <v>2092</v>
      </c>
      <c r="H54" s="114">
        <v>2183</v>
      </c>
      <c r="I54" s="114">
        <v>1635</v>
      </c>
      <c r="J54" s="140">
        <v>1776</v>
      </c>
      <c r="K54" s="114">
        <v>49</v>
      </c>
      <c r="L54" s="116">
        <v>2.7590090090090089</v>
      </c>
    </row>
    <row r="55" spans="1:12" s="110" customFormat="1" ht="15" customHeight="1" x14ac:dyDescent="0.2">
      <c r="A55" s="120"/>
      <c r="B55" s="119"/>
      <c r="D55" s="267" t="s">
        <v>195</v>
      </c>
      <c r="E55" s="113">
        <v>36.211114994757075</v>
      </c>
      <c r="F55" s="115">
        <v>1036</v>
      </c>
      <c r="G55" s="114">
        <v>1238</v>
      </c>
      <c r="H55" s="114">
        <v>1258</v>
      </c>
      <c r="I55" s="114">
        <v>966</v>
      </c>
      <c r="J55" s="140">
        <v>1065</v>
      </c>
      <c r="K55" s="114">
        <v>-29</v>
      </c>
      <c r="L55" s="116">
        <v>-2.723004694835681</v>
      </c>
    </row>
    <row r="56" spans="1:12" s="110" customFormat="1" ht="15" customHeight="1" x14ac:dyDescent="0.2">
      <c r="A56" s="120"/>
      <c r="B56" s="119" t="s">
        <v>196</v>
      </c>
      <c r="C56" s="258"/>
      <c r="E56" s="113">
        <v>63.641219579941456</v>
      </c>
      <c r="F56" s="115">
        <v>59572</v>
      </c>
      <c r="G56" s="114">
        <v>59521</v>
      </c>
      <c r="H56" s="114">
        <v>59916</v>
      </c>
      <c r="I56" s="114">
        <v>59329</v>
      </c>
      <c r="J56" s="140">
        <v>59510</v>
      </c>
      <c r="K56" s="114">
        <v>62</v>
      </c>
      <c r="L56" s="116">
        <v>0.1041841707276088</v>
      </c>
    </row>
    <row r="57" spans="1:12" s="110" customFormat="1" ht="15" customHeight="1" x14ac:dyDescent="0.2">
      <c r="A57" s="120"/>
      <c r="B57" s="119"/>
      <c r="C57" s="258" t="s">
        <v>106</v>
      </c>
      <c r="E57" s="113">
        <v>51.430202108373059</v>
      </c>
      <c r="F57" s="115">
        <v>30638</v>
      </c>
      <c r="G57" s="114">
        <v>30667</v>
      </c>
      <c r="H57" s="114">
        <v>30890</v>
      </c>
      <c r="I57" s="114">
        <v>30586</v>
      </c>
      <c r="J57" s="140">
        <v>30685</v>
      </c>
      <c r="K57" s="114">
        <v>-47</v>
      </c>
      <c r="L57" s="116">
        <v>-0.15316930096138179</v>
      </c>
    </row>
    <row r="58" spans="1:12" s="110" customFormat="1" ht="15" customHeight="1" x14ac:dyDescent="0.2">
      <c r="A58" s="120"/>
      <c r="B58" s="119"/>
      <c r="C58" s="258" t="s">
        <v>107</v>
      </c>
      <c r="E58" s="113">
        <v>48.569797891626941</v>
      </c>
      <c r="F58" s="115">
        <v>28934</v>
      </c>
      <c r="G58" s="114">
        <v>28854</v>
      </c>
      <c r="H58" s="114">
        <v>29026</v>
      </c>
      <c r="I58" s="114">
        <v>28743</v>
      </c>
      <c r="J58" s="140">
        <v>28825</v>
      </c>
      <c r="K58" s="114">
        <v>109</v>
      </c>
      <c r="L58" s="116">
        <v>0.37814397224631396</v>
      </c>
    </row>
    <row r="59" spans="1:12" s="110" customFormat="1" ht="15" customHeight="1" x14ac:dyDescent="0.2">
      <c r="A59" s="120"/>
      <c r="B59" s="119"/>
      <c r="C59" s="258" t="s">
        <v>105</v>
      </c>
      <c r="D59" s="110" t="s">
        <v>197</v>
      </c>
      <c r="E59" s="113">
        <v>93.317330289397702</v>
      </c>
      <c r="F59" s="115">
        <v>55591</v>
      </c>
      <c r="G59" s="114">
        <v>55554</v>
      </c>
      <c r="H59" s="114">
        <v>55945</v>
      </c>
      <c r="I59" s="114">
        <v>55411</v>
      </c>
      <c r="J59" s="140">
        <v>55620</v>
      </c>
      <c r="K59" s="114">
        <v>-29</v>
      </c>
      <c r="L59" s="116">
        <v>-5.2139518158935631E-2</v>
      </c>
    </row>
    <row r="60" spans="1:12" s="110" customFormat="1" ht="15" customHeight="1" x14ac:dyDescent="0.2">
      <c r="A60" s="120"/>
      <c r="B60" s="119"/>
      <c r="C60" s="258"/>
      <c r="D60" s="267" t="s">
        <v>198</v>
      </c>
      <c r="E60" s="113">
        <v>50.058462700796895</v>
      </c>
      <c r="F60" s="115">
        <v>27828</v>
      </c>
      <c r="G60" s="114">
        <v>27854</v>
      </c>
      <c r="H60" s="114">
        <v>28094</v>
      </c>
      <c r="I60" s="114">
        <v>27819</v>
      </c>
      <c r="J60" s="140">
        <v>27933</v>
      </c>
      <c r="K60" s="114">
        <v>-105</v>
      </c>
      <c r="L60" s="116">
        <v>-0.37589947374073679</v>
      </c>
    </row>
    <row r="61" spans="1:12" s="110" customFormat="1" ht="15" customHeight="1" x14ac:dyDescent="0.2">
      <c r="A61" s="120"/>
      <c r="B61" s="119"/>
      <c r="C61" s="258"/>
      <c r="D61" s="267" t="s">
        <v>199</v>
      </c>
      <c r="E61" s="113">
        <v>49.941537299203105</v>
      </c>
      <c r="F61" s="115">
        <v>27763</v>
      </c>
      <c r="G61" s="114">
        <v>27700</v>
      </c>
      <c r="H61" s="114">
        <v>27851</v>
      </c>
      <c r="I61" s="114">
        <v>27592</v>
      </c>
      <c r="J61" s="140">
        <v>27687</v>
      </c>
      <c r="K61" s="114">
        <v>76</v>
      </c>
      <c r="L61" s="116">
        <v>0.27449705638025068</v>
      </c>
    </row>
    <row r="62" spans="1:12" s="110" customFormat="1" ht="15" customHeight="1" x14ac:dyDescent="0.2">
      <c r="A62" s="120"/>
      <c r="B62" s="119"/>
      <c r="C62" s="258"/>
      <c r="D62" s="258" t="s">
        <v>200</v>
      </c>
      <c r="E62" s="113">
        <v>6.6826697106022968</v>
      </c>
      <c r="F62" s="115">
        <v>3981</v>
      </c>
      <c r="G62" s="114">
        <v>3967</v>
      </c>
      <c r="H62" s="114">
        <v>3971</v>
      </c>
      <c r="I62" s="114">
        <v>3918</v>
      </c>
      <c r="J62" s="140">
        <v>3890</v>
      </c>
      <c r="K62" s="114">
        <v>91</v>
      </c>
      <c r="L62" s="116">
        <v>2.3393316195372749</v>
      </c>
    </row>
    <row r="63" spans="1:12" s="110" customFormat="1" ht="15" customHeight="1" x14ac:dyDescent="0.2">
      <c r="A63" s="120"/>
      <c r="B63" s="119"/>
      <c r="C63" s="258"/>
      <c r="D63" s="267" t="s">
        <v>198</v>
      </c>
      <c r="E63" s="113">
        <v>70.585280080381807</v>
      </c>
      <c r="F63" s="115">
        <v>2810</v>
      </c>
      <c r="G63" s="114">
        <v>2813</v>
      </c>
      <c r="H63" s="114">
        <v>2796</v>
      </c>
      <c r="I63" s="114">
        <v>2767</v>
      </c>
      <c r="J63" s="140">
        <v>2752</v>
      </c>
      <c r="K63" s="114">
        <v>58</v>
      </c>
      <c r="L63" s="116">
        <v>2.1075581395348837</v>
      </c>
    </row>
    <row r="64" spans="1:12" s="110" customFormat="1" ht="15" customHeight="1" x14ac:dyDescent="0.2">
      <c r="A64" s="120"/>
      <c r="B64" s="119"/>
      <c r="C64" s="258"/>
      <c r="D64" s="267" t="s">
        <v>199</v>
      </c>
      <c r="E64" s="113">
        <v>29.414719919618186</v>
      </c>
      <c r="F64" s="115">
        <v>1171</v>
      </c>
      <c r="G64" s="114">
        <v>1154</v>
      </c>
      <c r="H64" s="114">
        <v>1175</v>
      </c>
      <c r="I64" s="114">
        <v>1151</v>
      </c>
      <c r="J64" s="140">
        <v>1138</v>
      </c>
      <c r="K64" s="114">
        <v>33</v>
      </c>
      <c r="L64" s="116">
        <v>2.8998242530755713</v>
      </c>
    </row>
    <row r="65" spans="1:12" s="110" customFormat="1" ht="15" customHeight="1" x14ac:dyDescent="0.2">
      <c r="A65" s="120"/>
      <c r="B65" s="119" t="s">
        <v>201</v>
      </c>
      <c r="C65" s="258"/>
      <c r="E65" s="113">
        <v>12.38809478024913</v>
      </c>
      <c r="F65" s="115">
        <v>11596</v>
      </c>
      <c r="G65" s="114">
        <v>11475</v>
      </c>
      <c r="H65" s="114">
        <v>11363</v>
      </c>
      <c r="I65" s="114">
        <v>11217</v>
      </c>
      <c r="J65" s="140">
        <v>11097</v>
      </c>
      <c r="K65" s="114">
        <v>499</v>
      </c>
      <c r="L65" s="116">
        <v>4.4967108227448858</v>
      </c>
    </row>
    <row r="66" spans="1:12" s="110" customFormat="1" ht="15" customHeight="1" x14ac:dyDescent="0.2">
      <c r="A66" s="120"/>
      <c r="B66" s="119"/>
      <c r="C66" s="258" t="s">
        <v>106</v>
      </c>
      <c r="E66" s="113">
        <v>51.431528113142463</v>
      </c>
      <c r="F66" s="115">
        <v>5964</v>
      </c>
      <c r="G66" s="114">
        <v>5903</v>
      </c>
      <c r="H66" s="114">
        <v>5850</v>
      </c>
      <c r="I66" s="114">
        <v>5781</v>
      </c>
      <c r="J66" s="140">
        <v>5725</v>
      </c>
      <c r="K66" s="114">
        <v>239</v>
      </c>
      <c r="L66" s="116">
        <v>4.1746724890829698</v>
      </c>
    </row>
    <row r="67" spans="1:12" s="110" customFormat="1" ht="15" customHeight="1" x14ac:dyDescent="0.2">
      <c r="A67" s="120"/>
      <c r="B67" s="119"/>
      <c r="C67" s="258" t="s">
        <v>107</v>
      </c>
      <c r="E67" s="113">
        <v>48.568471886857537</v>
      </c>
      <c r="F67" s="115">
        <v>5632</v>
      </c>
      <c r="G67" s="114">
        <v>5572</v>
      </c>
      <c r="H67" s="114">
        <v>5513</v>
      </c>
      <c r="I67" s="114">
        <v>5436</v>
      </c>
      <c r="J67" s="140">
        <v>5372</v>
      </c>
      <c r="K67" s="114">
        <v>260</v>
      </c>
      <c r="L67" s="116">
        <v>4.8399106478034248</v>
      </c>
    </row>
    <row r="68" spans="1:12" s="110" customFormat="1" ht="15" customHeight="1" x14ac:dyDescent="0.2">
      <c r="A68" s="120"/>
      <c r="B68" s="119"/>
      <c r="C68" s="258" t="s">
        <v>105</v>
      </c>
      <c r="D68" s="110" t="s">
        <v>202</v>
      </c>
      <c r="E68" s="113">
        <v>20.524318730596757</v>
      </c>
      <c r="F68" s="115">
        <v>2380</v>
      </c>
      <c r="G68" s="114">
        <v>2322</v>
      </c>
      <c r="H68" s="114">
        <v>2283</v>
      </c>
      <c r="I68" s="114">
        <v>2186</v>
      </c>
      <c r="J68" s="140">
        <v>2134</v>
      </c>
      <c r="K68" s="114">
        <v>246</v>
      </c>
      <c r="L68" s="116">
        <v>11.527647610121837</v>
      </c>
    </row>
    <row r="69" spans="1:12" s="110" customFormat="1" ht="15" customHeight="1" x14ac:dyDescent="0.2">
      <c r="A69" s="120"/>
      <c r="B69" s="119"/>
      <c r="C69" s="258"/>
      <c r="D69" s="267" t="s">
        <v>198</v>
      </c>
      <c r="E69" s="113">
        <v>49.87394957983193</v>
      </c>
      <c r="F69" s="115">
        <v>1187</v>
      </c>
      <c r="G69" s="114">
        <v>1154</v>
      </c>
      <c r="H69" s="114">
        <v>1140</v>
      </c>
      <c r="I69" s="114">
        <v>1103</v>
      </c>
      <c r="J69" s="140">
        <v>1071</v>
      </c>
      <c r="K69" s="114">
        <v>116</v>
      </c>
      <c r="L69" s="116">
        <v>10.830999066293185</v>
      </c>
    </row>
    <row r="70" spans="1:12" s="110" customFormat="1" ht="15" customHeight="1" x14ac:dyDescent="0.2">
      <c r="A70" s="120"/>
      <c r="B70" s="119"/>
      <c r="C70" s="258"/>
      <c r="D70" s="267" t="s">
        <v>199</v>
      </c>
      <c r="E70" s="113">
        <v>50.12605042016807</v>
      </c>
      <c r="F70" s="115">
        <v>1193</v>
      </c>
      <c r="G70" s="114">
        <v>1168</v>
      </c>
      <c r="H70" s="114">
        <v>1143</v>
      </c>
      <c r="I70" s="114">
        <v>1083</v>
      </c>
      <c r="J70" s="140">
        <v>1063</v>
      </c>
      <c r="K70" s="114">
        <v>130</v>
      </c>
      <c r="L70" s="116">
        <v>12.229539040451552</v>
      </c>
    </row>
    <row r="71" spans="1:12" s="110" customFormat="1" ht="15" customHeight="1" x14ac:dyDescent="0.2">
      <c r="A71" s="120"/>
      <c r="B71" s="119"/>
      <c r="C71" s="258"/>
      <c r="D71" s="110" t="s">
        <v>203</v>
      </c>
      <c r="E71" s="113">
        <v>71.412556053811656</v>
      </c>
      <c r="F71" s="115">
        <v>8281</v>
      </c>
      <c r="G71" s="114">
        <v>8227</v>
      </c>
      <c r="H71" s="114">
        <v>8181</v>
      </c>
      <c r="I71" s="114">
        <v>8138</v>
      </c>
      <c r="J71" s="140">
        <v>8085</v>
      </c>
      <c r="K71" s="114">
        <v>196</v>
      </c>
      <c r="L71" s="116">
        <v>2.4242424242424243</v>
      </c>
    </row>
    <row r="72" spans="1:12" s="110" customFormat="1" ht="15" customHeight="1" x14ac:dyDescent="0.2">
      <c r="A72" s="120"/>
      <c r="B72" s="119"/>
      <c r="C72" s="258"/>
      <c r="D72" s="267" t="s">
        <v>198</v>
      </c>
      <c r="E72" s="113">
        <v>51.46721410457674</v>
      </c>
      <c r="F72" s="115">
        <v>4262</v>
      </c>
      <c r="G72" s="114">
        <v>4231</v>
      </c>
      <c r="H72" s="114">
        <v>4200</v>
      </c>
      <c r="I72" s="114">
        <v>4174</v>
      </c>
      <c r="J72" s="140">
        <v>4156</v>
      </c>
      <c r="K72" s="114">
        <v>106</v>
      </c>
      <c r="L72" s="116">
        <v>2.5505293551491821</v>
      </c>
    </row>
    <row r="73" spans="1:12" s="110" customFormat="1" ht="15" customHeight="1" x14ac:dyDescent="0.2">
      <c r="A73" s="120"/>
      <c r="B73" s="119"/>
      <c r="C73" s="258"/>
      <c r="D73" s="267" t="s">
        <v>199</v>
      </c>
      <c r="E73" s="113">
        <v>48.53278589542326</v>
      </c>
      <c r="F73" s="115">
        <v>4019</v>
      </c>
      <c r="G73" s="114">
        <v>3996</v>
      </c>
      <c r="H73" s="114">
        <v>3981</v>
      </c>
      <c r="I73" s="114">
        <v>3964</v>
      </c>
      <c r="J73" s="140">
        <v>3929</v>
      </c>
      <c r="K73" s="114">
        <v>90</v>
      </c>
      <c r="L73" s="116">
        <v>2.2906592008144564</v>
      </c>
    </row>
    <row r="74" spans="1:12" s="110" customFormat="1" ht="15" customHeight="1" x14ac:dyDescent="0.2">
      <c r="A74" s="120"/>
      <c r="B74" s="119"/>
      <c r="C74" s="258"/>
      <c r="D74" s="110" t="s">
        <v>204</v>
      </c>
      <c r="E74" s="113">
        <v>8.0631252155915831</v>
      </c>
      <c r="F74" s="115">
        <v>935</v>
      </c>
      <c r="G74" s="114">
        <v>926</v>
      </c>
      <c r="H74" s="114">
        <v>899</v>
      </c>
      <c r="I74" s="114">
        <v>893</v>
      </c>
      <c r="J74" s="140">
        <v>878</v>
      </c>
      <c r="K74" s="114">
        <v>57</v>
      </c>
      <c r="L74" s="116">
        <v>6.4920273348519366</v>
      </c>
    </row>
    <row r="75" spans="1:12" s="110" customFormat="1" ht="15" customHeight="1" x14ac:dyDescent="0.2">
      <c r="A75" s="120"/>
      <c r="B75" s="119"/>
      <c r="C75" s="258"/>
      <c r="D75" s="267" t="s">
        <v>198</v>
      </c>
      <c r="E75" s="113">
        <v>55.080213903743314</v>
      </c>
      <c r="F75" s="115">
        <v>515</v>
      </c>
      <c r="G75" s="114">
        <v>518</v>
      </c>
      <c r="H75" s="114">
        <v>510</v>
      </c>
      <c r="I75" s="114">
        <v>504</v>
      </c>
      <c r="J75" s="140">
        <v>498</v>
      </c>
      <c r="K75" s="114">
        <v>17</v>
      </c>
      <c r="L75" s="116">
        <v>3.4136546184738954</v>
      </c>
    </row>
    <row r="76" spans="1:12" s="110" customFormat="1" ht="15" customHeight="1" x14ac:dyDescent="0.2">
      <c r="A76" s="120"/>
      <c r="B76" s="119"/>
      <c r="C76" s="258"/>
      <c r="D76" s="267" t="s">
        <v>199</v>
      </c>
      <c r="E76" s="113">
        <v>44.919786096256686</v>
      </c>
      <c r="F76" s="115">
        <v>420</v>
      </c>
      <c r="G76" s="114">
        <v>408</v>
      </c>
      <c r="H76" s="114">
        <v>389</v>
      </c>
      <c r="I76" s="114">
        <v>389</v>
      </c>
      <c r="J76" s="140">
        <v>380</v>
      </c>
      <c r="K76" s="114">
        <v>40</v>
      </c>
      <c r="L76" s="116">
        <v>10.526315789473685</v>
      </c>
    </row>
    <row r="77" spans="1:12" s="110" customFormat="1" ht="15" customHeight="1" x14ac:dyDescent="0.2">
      <c r="A77" s="534"/>
      <c r="B77" s="119" t="s">
        <v>205</v>
      </c>
      <c r="C77" s="268"/>
      <c r="D77" s="182"/>
      <c r="E77" s="113">
        <v>10.919171847958465</v>
      </c>
      <c r="F77" s="115">
        <v>10221</v>
      </c>
      <c r="G77" s="114">
        <v>10304</v>
      </c>
      <c r="H77" s="114">
        <v>10592</v>
      </c>
      <c r="I77" s="114">
        <v>10516</v>
      </c>
      <c r="J77" s="140">
        <v>10370</v>
      </c>
      <c r="K77" s="114">
        <v>-149</v>
      </c>
      <c r="L77" s="116">
        <v>-1.4368370298939248</v>
      </c>
    </row>
    <row r="78" spans="1:12" s="110" customFormat="1" ht="15" customHeight="1" x14ac:dyDescent="0.2">
      <c r="A78" s="120"/>
      <c r="B78" s="119"/>
      <c r="C78" s="268" t="s">
        <v>106</v>
      </c>
      <c r="D78" s="182"/>
      <c r="E78" s="113">
        <v>63.408668427746797</v>
      </c>
      <c r="F78" s="115">
        <v>6481</v>
      </c>
      <c r="G78" s="114">
        <v>6518</v>
      </c>
      <c r="H78" s="114">
        <v>6740</v>
      </c>
      <c r="I78" s="114">
        <v>6661</v>
      </c>
      <c r="J78" s="140">
        <v>6536</v>
      </c>
      <c r="K78" s="114">
        <v>-55</v>
      </c>
      <c r="L78" s="116">
        <v>-0.8414932680538556</v>
      </c>
    </row>
    <row r="79" spans="1:12" s="110" customFormat="1" ht="15" customHeight="1" x14ac:dyDescent="0.2">
      <c r="A79" s="123"/>
      <c r="B79" s="124"/>
      <c r="C79" s="260" t="s">
        <v>107</v>
      </c>
      <c r="D79" s="261"/>
      <c r="E79" s="125">
        <v>36.591331572253203</v>
      </c>
      <c r="F79" s="143">
        <v>3740</v>
      </c>
      <c r="G79" s="144">
        <v>3786</v>
      </c>
      <c r="H79" s="144">
        <v>3852</v>
      </c>
      <c r="I79" s="144">
        <v>3855</v>
      </c>
      <c r="J79" s="145">
        <v>3834</v>
      </c>
      <c r="K79" s="144">
        <v>-94</v>
      </c>
      <c r="L79" s="146">
        <v>-2.4517475221700575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93606</v>
      </c>
      <c r="E11" s="114">
        <v>94002</v>
      </c>
      <c r="F11" s="114">
        <v>94763</v>
      </c>
      <c r="G11" s="114">
        <v>93031</v>
      </c>
      <c r="H11" s="140">
        <v>93034</v>
      </c>
      <c r="I11" s="115">
        <v>572</v>
      </c>
      <c r="J11" s="116">
        <v>0.61482898725197244</v>
      </c>
    </row>
    <row r="12" spans="1:15" s="110" customFormat="1" ht="24.95" customHeight="1" x14ac:dyDescent="0.2">
      <c r="A12" s="193" t="s">
        <v>132</v>
      </c>
      <c r="B12" s="194" t="s">
        <v>133</v>
      </c>
      <c r="C12" s="113">
        <v>1.0287802063970259</v>
      </c>
      <c r="D12" s="115">
        <v>963</v>
      </c>
      <c r="E12" s="114">
        <v>932</v>
      </c>
      <c r="F12" s="114">
        <v>979</v>
      </c>
      <c r="G12" s="114">
        <v>984</v>
      </c>
      <c r="H12" s="140">
        <v>973</v>
      </c>
      <c r="I12" s="115">
        <v>-10</v>
      </c>
      <c r="J12" s="116">
        <v>-1.0277492291880781</v>
      </c>
    </row>
    <row r="13" spans="1:15" s="110" customFormat="1" ht="24.95" customHeight="1" x14ac:dyDescent="0.2">
      <c r="A13" s="193" t="s">
        <v>134</v>
      </c>
      <c r="B13" s="199" t="s">
        <v>214</v>
      </c>
      <c r="C13" s="113">
        <v>1.1601820396128453</v>
      </c>
      <c r="D13" s="115">
        <v>1086</v>
      </c>
      <c r="E13" s="114">
        <v>1291</v>
      </c>
      <c r="F13" s="114">
        <v>1270</v>
      </c>
      <c r="G13" s="114">
        <v>1267</v>
      </c>
      <c r="H13" s="140">
        <v>1275</v>
      </c>
      <c r="I13" s="115">
        <v>-189</v>
      </c>
      <c r="J13" s="116">
        <v>-14.823529411764707</v>
      </c>
    </row>
    <row r="14" spans="1:15" s="287" customFormat="1" ht="24" customHeight="1" x14ac:dyDescent="0.2">
      <c r="A14" s="193" t="s">
        <v>215</v>
      </c>
      <c r="B14" s="199" t="s">
        <v>137</v>
      </c>
      <c r="C14" s="113">
        <v>19.484862081490501</v>
      </c>
      <c r="D14" s="115">
        <v>18239</v>
      </c>
      <c r="E14" s="114">
        <v>18258</v>
      </c>
      <c r="F14" s="114">
        <v>18364</v>
      </c>
      <c r="G14" s="114">
        <v>18091</v>
      </c>
      <c r="H14" s="140">
        <v>18170</v>
      </c>
      <c r="I14" s="115">
        <v>69</v>
      </c>
      <c r="J14" s="116">
        <v>0.379746835443038</v>
      </c>
      <c r="K14" s="110"/>
      <c r="L14" s="110"/>
      <c r="M14" s="110"/>
      <c r="N14" s="110"/>
      <c r="O14" s="110"/>
    </row>
    <row r="15" spans="1:15" s="110" customFormat="1" ht="24.75" customHeight="1" x14ac:dyDescent="0.2">
      <c r="A15" s="193" t="s">
        <v>216</v>
      </c>
      <c r="B15" s="199" t="s">
        <v>217</v>
      </c>
      <c r="C15" s="113">
        <v>5.8030468132384678</v>
      </c>
      <c r="D15" s="115">
        <v>5432</v>
      </c>
      <c r="E15" s="114">
        <v>5525</v>
      </c>
      <c r="F15" s="114">
        <v>5570</v>
      </c>
      <c r="G15" s="114">
        <v>5458</v>
      </c>
      <c r="H15" s="140">
        <v>5508</v>
      </c>
      <c r="I15" s="115">
        <v>-76</v>
      </c>
      <c r="J15" s="116">
        <v>-1.3798111837327525</v>
      </c>
    </row>
    <row r="16" spans="1:15" s="287" customFormat="1" ht="24.95" customHeight="1" x14ac:dyDescent="0.2">
      <c r="A16" s="193" t="s">
        <v>218</v>
      </c>
      <c r="B16" s="199" t="s">
        <v>141</v>
      </c>
      <c r="C16" s="113">
        <v>8.3157062581458447</v>
      </c>
      <c r="D16" s="115">
        <v>7784</v>
      </c>
      <c r="E16" s="114">
        <v>7733</v>
      </c>
      <c r="F16" s="114">
        <v>7780</v>
      </c>
      <c r="G16" s="114">
        <v>7677</v>
      </c>
      <c r="H16" s="140">
        <v>7572</v>
      </c>
      <c r="I16" s="115">
        <v>212</v>
      </c>
      <c r="J16" s="116">
        <v>2.7997886951928157</v>
      </c>
      <c r="K16" s="110"/>
      <c r="L16" s="110"/>
      <c r="M16" s="110"/>
      <c r="N16" s="110"/>
      <c r="O16" s="110"/>
    </row>
    <row r="17" spans="1:15" s="110" customFormat="1" ht="24.95" customHeight="1" x14ac:dyDescent="0.2">
      <c r="A17" s="193" t="s">
        <v>219</v>
      </c>
      <c r="B17" s="199" t="s">
        <v>220</v>
      </c>
      <c r="C17" s="113">
        <v>5.3661090101061895</v>
      </c>
      <c r="D17" s="115">
        <v>5023</v>
      </c>
      <c r="E17" s="114">
        <v>5000</v>
      </c>
      <c r="F17" s="114">
        <v>5014</v>
      </c>
      <c r="G17" s="114">
        <v>4956</v>
      </c>
      <c r="H17" s="140">
        <v>5090</v>
      </c>
      <c r="I17" s="115">
        <v>-67</v>
      </c>
      <c r="J17" s="116">
        <v>-1.3163064833005893</v>
      </c>
    </row>
    <row r="18" spans="1:15" s="287" customFormat="1" ht="24.95" customHeight="1" x14ac:dyDescent="0.2">
      <c r="A18" s="201" t="s">
        <v>144</v>
      </c>
      <c r="B18" s="202" t="s">
        <v>145</v>
      </c>
      <c r="C18" s="113">
        <v>7.0754011494989637</v>
      </c>
      <c r="D18" s="115">
        <v>6623</v>
      </c>
      <c r="E18" s="114">
        <v>6603</v>
      </c>
      <c r="F18" s="114">
        <v>6789</v>
      </c>
      <c r="G18" s="114">
        <v>6538</v>
      </c>
      <c r="H18" s="140">
        <v>6420</v>
      </c>
      <c r="I18" s="115">
        <v>203</v>
      </c>
      <c r="J18" s="116">
        <v>3.161993769470405</v>
      </c>
      <c r="K18" s="110"/>
      <c r="L18" s="110"/>
      <c r="M18" s="110"/>
      <c r="N18" s="110"/>
      <c r="O18" s="110"/>
    </row>
    <row r="19" spans="1:15" s="110" customFormat="1" ht="24.95" customHeight="1" x14ac:dyDescent="0.2">
      <c r="A19" s="193" t="s">
        <v>146</v>
      </c>
      <c r="B19" s="199" t="s">
        <v>147</v>
      </c>
      <c r="C19" s="113">
        <v>20.744396726705553</v>
      </c>
      <c r="D19" s="115">
        <v>19418</v>
      </c>
      <c r="E19" s="114">
        <v>19491</v>
      </c>
      <c r="F19" s="114">
        <v>19562</v>
      </c>
      <c r="G19" s="114">
        <v>19383</v>
      </c>
      <c r="H19" s="140">
        <v>20068</v>
      </c>
      <c r="I19" s="115">
        <v>-650</v>
      </c>
      <c r="J19" s="116">
        <v>-3.2389874426948375</v>
      </c>
    </row>
    <row r="20" spans="1:15" s="287" customFormat="1" ht="24.95" customHeight="1" x14ac:dyDescent="0.2">
      <c r="A20" s="193" t="s">
        <v>148</v>
      </c>
      <c r="B20" s="199" t="s">
        <v>149</v>
      </c>
      <c r="C20" s="113">
        <v>5.3137619383372865</v>
      </c>
      <c r="D20" s="115">
        <v>4974</v>
      </c>
      <c r="E20" s="114">
        <v>4965</v>
      </c>
      <c r="F20" s="114">
        <v>4967</v>
      </c>
      <c r="G20" s="114">
        <v>4676</v>
      </c>
      <c r="H20" s="140">
        <v>4598</v>
      </c>
      <c r="I20" s="115">
        <v>376</v>
      </c>
      <c r="J20" s="116">
        <v>8.1774684645498041</v>
      </c>
      <c r="K20" s="110"/>
      <c r="L20" s="110"/>
      <c r="M20" s="110"/>
      <c r="N20" s="110"/>
      <c r="O20" s="110"/>
    </row>
    <row r="21" spans="1:15" s="110" customFormat="1" ht="24.95" customHeight="1" x14ac:dyDescent="0.2">
      <c r="A21" s="201" t="s">
        <v>150</v>
      </c>
      <c r="B21" s="202" t="s">
        <v>151</v>
      </c>
      <c r="C21" s="113">
        <v>2.7989658782556672</v>
      </c>
      <c r="D21" s="115">
        <v>2620</v>
      </c>
      <c r="E21" s="114">
        <v>2700</v>
      </c>
      <c r="F21" s="114">
        <v>2685</v>
      </c>
      <c r="G21" s="114">
        <v>2672</v>
      </c>
      <c r="H21" s="140">
        <v>2575</v>
      </c>
      <c r="I21" s="115">
        <v>45</v>
      </c>
      <c r="J21" s="116">
        <v>1.7475728155339805</v>
      </c>
    </row>
    <row r="22" spans="1:15" s="110" customFormat="1" ht="24.95" customHeight="1" x14ac:dyDescent="0.2">
      <c r="A22" s="201" t="s">
        <v>152</v>
      </c>
      <c r="B22" s="199" t="s">
        <v>153</v>
      </c>
      <c r="C22" s="113">
        <v>2.2829733136764738</v>
      </c>
      <c r="D22" s="115">
        <v>2137</v>
      </c>
      <c r="E22" s="114">
        <v>2125</v>
      </c>
      <c r="F22" s="114">
        <v>2102</v>
      </c>
      <c r="G22" s="114">
        <v>2040</v>
      </c>
      <c r="H22" s="140">
        <v>2228</v>
      </c>
      <c r="I22" s="115">
        <v>-91</v>
      </c>
      <c r="J22" s="116">
        <v>-4.0843806104129268</v>
      </c>
    </row>
    <row r="23" spans="1:15" s="110" customFormat="1" ht="24.95" customHeight="1" x14ac:dyDescent="0.2">
      <c r="A23" s="193" t="s">
        <v>154</v>
      </c>
      <c r="B23" s="199" t="s">
        <v>155</v>
      </c>
      <c r="C23" s="113">
        <v>1.4261906288058457</v>
      </c>
      <c r="D23" s="115">
        <v>1335</v>
      </c>
      <c r="E23" s="114">
        <v>1349</v>
      </c>
      <c r="F23" s="114">
        <v>1351</v>
      </c>
      <c r="G23" s="114">
        <v>1328</v>
      </c>
      <c r="H23" s="140">
        <v>1145</v>
      </c>
      <c r="I23" s="115">
        <v>190</v>
      </c>
      <c r="J23" s="116">
        <v>16.593886462882097</v>
      </c>
    </row>
    <row r="24" spans="1:15" s="110" customFormat="1" ht="24.95" customHeight="1" x14ac:dyDescent="0.2">
      <c r="A24" s="193" t="s">
        <v>156</v>
      </c>
      <c r="B24" s="199" t="s">
        <v>221</v>
      </c>
      <c r="C24" s="113">
        <v>6.9215648569536139</v>
      </c>
      <c r="D24" s="115">
        <v>6479</v>
      </c>
      <c r="E24" s="114">
        <v>6442</v>
      </c>
      <c r="F24" s="114">
        <v>6537</v>
      </c>
      <c r="G24" s="114">
        <v>6373</v>
      </c>
      <c r="H24" s="140">
        <v>6279</v>
      </c>
      <c r="I24" s="115">
        <v>200</v>
      </c>
      <c r="J24" s="116">
        <v>3.1852205765249244</v>
      </c>
    </row>
    <row r="25" spans="1:15" s="110" customFormat="1" ht="24.95" customHeight="1" x14ac:dyDescent="0.2">
      <c r="A25" s="193" t="s">
        <v>222</v>
      </c>
      <c r="B25" s="204" t="s">
        <v>159</v>
      </c>
      <c r="C25" s="113">
        <v>3.7796722432322714</v>
      </c>
      <c r="D25" s="115">
        <v>3538</v>
      </c>
      <c r="E25" s="114">
        <v>3580</v>
      </c>
      <c r="F25" s="114">
        <v>3672</v>
      </c>
      <c r="G25" s="114">
        <v>3571</v>
      </c>
      <c r="H25" s="140">
        <v>3349</v>
      </c>
      <c r="I25" s="115">
        <v>189</v>
      </c>
      <c r="J25" s="116">
        <v>5.6434756643774264</v>
      </c>
    </row>
    <row r="26" spans="1:15" s="110" customFormat="1" ht="24.95" customHeight="1" x14ac:dyDescent="0.2">
      <c r="A26" s="201">
        <v>782.78300000000002</v>
      </c>
      <c r="B26" s="203" t="s">
        <v>160</v>
      </c>
      <c r="C26" s="113">
        <v>2.0607653355554132</v>
      </c>
      <c r="D26" s="115">
        <v>1929</v>
      </c>
      <c r="E26" s="114">
        <v>2131</v>
      </c>
      <c r="F26" s="114">
        <v>2269</v>
      </c>
      <c r="G26" s="114">
        <v>2192</v>
      </c>
      <c r="H26" s="140">
        <v>2166</v>
      </c>
      <c r="I26" s="115">
        <v>-237</v>
      </c>
      <c r="J26" s="116">
        <v>-10.941828254847646</v>
      </c>
    </row>
    <row r="27" spans="1:15" s="110" customFormat="1" ht="24.95" customHeight="1" x14ac:dyDescent="0.2">
      <c r="A27" s="193" t="s">
        <v>161</v>
      </c>
      <c r="B27" s="199" t="s">
        <v>223</v>
      </c>
      <c r="C27" s="113">
        <v>5.4558468474243105</v>
      </c>
      <c r="D27" s="115">
        <v>5107</v>
      </c>
      <c r="E27" s="114">
        <v>4897</v>
      </c>
      <c r="F27" s="114">
        <v>4872</v>
      </c>
      <c r="G27" s="114">
        <v>4778</v>
      </c>
      <c r="H27" s="140">
        <v>4766</v>
      </c>
      <c r="I27" s="115">
        <v>341</v>
      </c>
      <c r="J27" s="116">
        <v>7.1548468317247167</v>
      </c>
    </row>
    <row r="28" spans="1:15" s="110" customFormat="1" ht="24.95" customHeight="1" x14ac:dyDescent="0.2">
      <c r="A28" s="193" t="s">
        <v>163</v>
      </c>
      <c r="B28" s="199" t="s">
        <v>164</v>
      </c>
      <c r="C28" s="113">
        <v>2.3598914599491487</v>
      </c>
      <c r="D28" s="115">
        <v>2209</v>
      </c>
      <c r="E28" s="114">
        <v>2214</v>
      </c>
      <c r="F28" s="114">
        <v>2157</v>
      </c>
      <c r="G28" s="114">
        <v>2147</v>
      </c>
      <c r="H28" s="140">
        <v>2150</v>
      </c>
      <c r="I28" s="115">
        <v>59</v>
      </c>
      <c r="J28" s="116">
        <v>2.7441860465116279</v>
      </c>
    </row>
    <row r="29" spans="1:15" s="110" customFormat="1" ht="24.95" customHeight="1" x14ac:dyDescent="0.2">
      <c r="A29" s="193">
        <v>86</v>
      </c>
      <c r="B29" s="199" t="s">
        <v>165</v>
      </c>
      <c r="C29" s="113">
        <v>6.254940922590432</v>
      </c>
      <c r="D29" s="115">
        <v>5855</v>
      </c>
      <c r="E29" s="114">
        <v>5908</v>
      </c>
      <c r="F29" s="114">
        <v>5901</v>
      </c>
      <c r="G29" s="114">
        <v>5781</v>
      </c>
      <c r="H29" s="140">
        <v>5796</v>
      </c>
      <c r="I29" s="115">
        <v>59</v>
      </c>
      <c r="J29" s="116">
        <v>1.0179434092477571</v>
      </c>
    </row>
    <row r="30" spans="1:15" s="110" customFormat="1" ht="24.95" customHeight="1" x14ac:dyDescent="0.2">
      <c r="A30" s="193">
        <v>87.88</v>
      </c>
      <c r="B30" s="204" t="s">
        <v>166</v>
      </c>
      <c r="C30" s="113">
        <v>8.3039548746875198</v>
      </c>
      <c r="D30" s="115">
        <v>7773</v>
      </c>
      <c r="E30" s="114">
        <v>7752</v>
      </c>
      <c r="F30" s="114">
        <v>7838</v>
      </c>
      <c r="G30" s="114">
        <v>7729</v>
      </c>
      <c r="H30" s="140">
        <v>7688</v>
      </c>
      <c r="I30" s="115">
        <v>85</v>
      </c>
      <c r="J30" s="116">
        <v>1.1056191467221643</v>
      </c>
    </row>
    <row r="31" spans="1:15" s="110" customFormat="1" ht="24.95" customHeight="1" x14ac:dyDescent="0.2">
      <c r="A31" s="193" t="s">
        <v>167</v>
      </c>
      <c r="B31" s="199" t="s">
        <v>168</v>
      </c>
      <c r="C31" s="113">
        <v>3.5478494968271264</v>
      </c>
      <c r="D31" s="115">
        <v>3321</v>
      </c>
      <c r="E31" s="114">
        <v>3364</v>
      </c>
      <c r="F31" s="114">
        <v>3447</v>
      </c>
      <c r="G31" s="114">
        <v>3480</v>
      </c>
      <c r="H31" s="140">
        <v>3388</v>
      </c>
      <c r="I31" s="115">
        <v>-67</v>
      </c>
      <c r="J31" s="116">
        <v>-1.9775678866587958</v>
      </c>
    </row>
    <row r="32" spans="1:15" s="110" customFormat="1" ht="24.95" customHeight="1" x14ac:dyDescent="0.2">
      <c r="A32" s="193"/>
      <c r="B32" s="288" t="s">
        <v>224</v>
      </c>
      <c r="C32" s="113">
        <v>0</v>
      </c>
      <c r="D32" s="115">
        <v>0</v>
      </c>
      <c r="E32" s="114">
        <v>0</v>
      </c>
      <c r="F32" s="114" t="s">
        <v>513</v>
      </c>
      <c r="G32" s="114" t="s">
        <v>513</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1.0287802063970259</v>
      </c>
      <c r="D34" s="115">
        <v>963</v>
      </c>
      <c r="E34" s="114">
        <v>932</v>
      </c>
      <c r="F34" s="114">
        <v>979</v>
      </c>
      <c r="G34" s="114">
        <v>984</v>
      </c>
      <c r="H34" s="140">
        <v>973</v>
      </c>
      <c r="I34" s="115">
        <v>-10</v>
      </c>
      <c r="J34" s="116">
        <v>-1.0277492291880781</v>
      </c>
    </row>
    <row r="35" spans="1:10" s="110" customFormat="1" ht="24.95" customHeight="1" x14ac:dyDescent="0.2">
      <c r="A35" s="292" t="s">
        <v>171</v>
      </c>
      <c r="B35" s="293" t="s">
        <v>172</v>
      </c>
      <c r="C35" s="113">
        <v>27.720445270602312</v>
      </c>
      <c r="D35" s="115">
        <v>25948</v>
      </c>
      <c r="E35" s="114">
        <v>26152</v>
      </c>
      <c r="F35" s="114">
        <v>26423</v>
      </c>
      <c r="G35" s="114">
        <v>25896</v>
      </c>
      <c r="H35" s="140">
        <v>25865</v>
      </c>
      <c r="I35" s="115">
        <v>83</v>
      </c>
      <c r="J35" s="116">
        <v>0.32089696501063214</v>
      </c>
    </row>
    <row r="36" spans="1:10" s="110" customFormat="1" ht="24.95" customHeight="1" x14ac:dyDescent="0.2">
      <c r="A36" s="294" t="s">
        <v>173</v>
      </c>
      <c r="B36" s="295" t="s">
        <v>174</v>
      </c>
      <c r="C36" s="125">
        <v>71.250774523000658</v>
      </c>
      <c r="D36" s="143">
        <v>66695</v>
      </c>
      <c r="E36" s="144">
        <v>66918</v>
      </c>
      <c r="F36" s="144">
        <v>67360</v>
      </c>
      <c r="G36" s="144">
        <v>66150</v>
      </c>
      <c r="H36" s="145">
        <v>66196</v>
      </c>
      <c r="I36" s="143">
        <v>499</v>
      </c>
      <c r="J36" s="146">
        <v>0.75382198320140192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2020-09-25T06:38:30Z</dcterms:created>
  <dcterms:modified xsi:type="dcterms:W3CDTF">2020-09-28T08:06:04Z</dcterms:modified>
</cp:coreProperties>
</file>