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L32" i="24"/>
  <c r="L57" i="15"/>
  <c r="K57" i="15"/>
  <c r="C38" i="24"/>
  <c r="C37" i="24"/>
  <c r="C35" i="24"/>
  <c r="C34" i="24"/>
  <c r="C33" i="24"/>
  <c r="C32" i="24"/>
  <c r="C31" i="24"/>
  <c r="C30" i="24"/>
  <c r="L30" i="24" s="1"/>
  <c r="C29" i="24"/>
  <c r="C28" i="24"/>
  <c r="C27" i="24"/>
  <c r="C26" i="24"/>
  <c r="C25" i="24"/>
  <c r="C24" i="24"/>
  <c r="L24" i="24" s="1"/>
  <c r="C23" i="24"/>
  <c r="C22" i="24"/>
  <c r="L22" i="24" s="1"/>
  <c r="C21" i="24"/>
  <c r="C20" i="24"/>
  <c r="C19" i="24"/>
  <c r="C18" i="24"/>
  <c r="C17" i="24"/>
  <c r="C16" i="24"/>
  <c r="L16" i="24" s="1"/>
  <c r="C15" i="24"/>
  <c r="C9" i="24"/>
  <c r="C8" i="24"/>
  <c r="C7" i="24"/>
  <c r="B38" i="24"/>
  <c r="F38" i="24" s="1"/>
  <c r="B37" i="24"/>
  <c r="B35" i="24"/>
  <c r="B34" i="24"/>
  <c r="B33" i="24"/>
  <c r="B32" i="24"/>
  <c r="B31" i="24"/>
  <c r="B30" i="24"/>
  <c r="B29" i="24"/>
  <c r="B28" i="24"/>
  <c r="B27" i="24"/>
  <c r="B26" i="24"/>
  <c r="B25" i="24"/>
  <c r="B24" i="24"/>
  <c r="B23" i="24"/>
  <c r="B22" i="24"/>
  <c r="B21" i="24"/>
  <c r="B20" i="24"/>
  <c r="B19" i="24"/>
  <c r="H19" i="24" s="1"/>
  <c r="B18" i="24"/>
  <c r="B17" i="24"/>
  <c r="B16" i="24"/>
  <c r="B15" i="24"/>
  <c r="B9" i="24"/>
  <c r="B8" i="24"/>
  <c r="B7" i="24"/>
  <c r="B14" i="24" l="1"/>
  <c r="B6" i="24"/>
  <c r="F7" i="24"/>
  <c r="D7" i="24"/>
  <c r="J7" i="24"/>
  <c r="K7" i="24"/>
  <c r="H7" i="24"/>
  <c r="G9" i="24"/>
  <c r="M9" i="24"/>
  <c r="E9" i="24"/>
  <c r="L9" i="24"/>
  <c r="I9" i="24"/>
  <c r="K8" i="24"/>
  <c r="J8" i="24"/>
  <c r="H8" i="24"/>
  <c r="F8" i="24"/>
  <c r="D8" i="24"/>
  <c r="K22" i="24"/>
  <c r="J22" i="24"/>
  <c r="H22" i="24"/>
  <c r="F22" i="24"/>
  <c r="D22" i="24"/>
  <c r="K20" i="24"/>
  <c r="J20" i="24"/>
  <c r="H20" i="24"/>
  <c r="F20" i="24"/>
  <c r="D20" i="24"/>
  <c r="F29" i="24"/>
  <c r="D29" i="24"/>
  <c r="J29" i="24"/>
  <c r="K29" i="24"/>
  <c r="H29" i="24"/>
  <c r="F9" i="24"/>
  <c r="D9" i="24"/>
  <c r="J9" i="24"/>
  <c r="K9" i="24"/>
  <c r="H9" i="24"/>
  <c r="F17" i="24"/>
  <c r="D17" i="24"/>
  <c r="J17" i="24"/>
  <c r="K17" i="24"/>
  <c r="H17" i="24"/>
  <c r="K26" i="24"/>
  <c r="J26" i="24"/>
  <c r="H26" i="24"/>
  <c r="F26" i="24"/>
  <c r="D26" i="24"/>
  <c r="K32" i="24"/>
  <c r="J32" i="24"/>
  <c r="H32" i="24"/>
  <c r="F32" i="24"/>
  <c r="D32" i="24"/>
  <c r="F35" i="24"/>
  <c r="D35" i="24"/>
  <c r="J35" i="24"/>
  <c r="K35" i="24"/>
  <c r="B45" i="24"/>
  <c r="B39" i="24"/>
  <c r="G7" i="24"/>
  <c r="M7" i="24"/>
  <c r="E7" i="24"/>
  <c r="L7" i="24"/>
  <c r="I7" i="24"/>
  <c r="I20" i="24"/>
  <c r="M20" i="24"/>
  <c r="E20" i="24"/>
  <c r="L20" i="24"/>
  <c r="G20" i="24"/>
  <c r="G23" i="24"/>
  <c r="M23" i="24"/>
  <c r="E23" i="24"/>
  <c r="L23" i="24"/>
  <c r="I23" i="24"/>
  <c r="I26" i="24"/>
  <c r="M26" i="24"/>
  <c r="E26" i="24"/>
  <c r="L26" i="24"/>
  <c r="G26" i="24"/>
  <c r="I37" i="24"/>
  <c r="G37" i="24"/>
  <c r="L37" i="24"/>
  <c r="M37" i="24"/>
  <c r="E37" i="24"/>
  <c r="H35" i="24"/>
  <c r="K53" i="24"/>
  <c r="J53" i="24"/>
  <c r="I53" i="24"/>
  <c r="F33" i="24"/>
  <c r="D33" i="24"/>
  <c r="J33" i="24"/>
  <c r="K33" i="24"/>
  <c r="H33" i="24"/>
  <c r="G17" i="24"/>
  <c r="M17" i="24"/>
  <c r="E17" i="24"/>
  <c r="L17" i="24"/>
  <c r="I17" i="24"/>
  <c r="G21" i="24"/>
  <c r="M21" i="24"/>
  <c r="E21" i="24"/>
  <c r="L21" i="24"/>
  <c r="I21" i="24"/>
  <c r="G27" i="24"/>
  <c r="M27" i="24"/>
  <c r="E27" i="24"/>
  <c r="L27" i="24"/>
  <c r="I27" i="24"/>
  <c r="G33" i="24"/>
  <c r="M33" i="24"/>
  <c r="E33" i="24"/>
  <c r="L33" i="24"/>
  <c r="I33" i="24"/>
  <c r="M38" i="24"/>
  <c r="E38" i="24"/>
  <c r="L38" i="24"/>
  <c r="G38" i="24"/>
  <c r="I38" i="24"/>
  <c r="K18" i="24"/>
  <c r="J18" i="24"/>
  <c r="H18" i="24"/>
  <c r="F18" i="24"/>
  <c r="D18" i="24"/>
  <c r="K24" i="24"/>
  <c r="J24" i="24"/>
  <c r="H24" i="24"/>
  <c r="F24" i="24"/>
  <c r="D24" i="24"/>
  <c r="F27" i="24"/>
  <c r="D27" i="24"/>
  <c r="J27" i="24"/>
  <c r="K27" i="24"/>
  <c r="H37" i="24"/>
  <c r="F37" i="24"/>
  <c r="D37" i="24"/>
  <c r="K37" i="24"/>
  <c r="J37" i="24"/>
  <c r="K61" i="24"/>
  <c r="J61" i="24"/>
  <c r="I61" i="24"/>
  <c r="F23" i="24"/>
  <c r="D23" i="24"/>
  <c r="J23" i="24"/>
  <c r="K23" i="24"/>
  <c r="H23" i="24"/>
  <c r="F15" i="24"/>
  <c r="D15" i="24"/>
  <c r="J15" i="24"/>
  <c r="K15" i="24"/>
  <c r="H15" i="24"/>
  <c r="F21" i="24"/>
  <c r="D21" i="24"/>
  <c r="J21" i="24"/>
  <c r="K21" i="24"/>
  <c r="H21" i="24"/>
  <c r="K30" i="24"/>
  <c r="J30" i="24"/>
  <c r="H30" i="24"/>
  <c r="F30" i="24"/>
  <c r="G15" i="24"/>
  <c r="M15" i="24"/>
  <c r="E15" i="24"/>
  <c r="L15" i="24"/>
  <c r="I15" i="24"/>
  <c r="I18" i="24"/>
  <c r="M18" i="24"/>
  <c r="E18" i="24"/>
  <c r="L18" i="24"/>
  <c r="G18" i="24"/>
  <c r="I28" i="24"/>
  <c r="M28" i="24"/>
  <c r="E28" i="24"/>
  <c r="L28" i="24"/>
  <c r="G28" i="24"/>
  <c r="G31" i="24"/>
  <c r="M31" i="24"/>
  <c r="E31" i="24"/>
  <c r="L31" i="24"/>
  <c r="I31" i="24"/>
  <c r="I34" i="24"/>
  <c r="M34" i="24"/>
  <c r="E34" i="24"/>
  <c r="L34" i="24"/>
  <c r="G34" i="24"/>
  <c r="F25" i="24"/>
  <c r="D25" i="24"/>
  <c r="J25" i="24"/>
  <c r="K25" i="24"/>
  <c r="H25" i="24"/>
  <c r="K34" i="24"/>
  <c r="J34" i="24"/>
  <c r="H34" i="24"/>
  <c r="F34" i="24"/>
  <c r="D34" i="24"/>
  <c r="H27" i="24"/>
  <c r="K16" i="24"/>
  <c r="J16" i="24"/>
  <c r="H16" i="24"/>
  <c r="F16" i="24"/>
  <c r="D16" i="24"/>
  <c r="F19" i="24"/>
  <c r="D19" i="24"/>
  <c r="J19" i="24"/>
  <c r="K19" i="24"/>
  <c r="K28" i="24"/>
  <c r="J28" i="24"/>
  <c r="H28" i="24"/>
  <c r="F28" i="24"/>
  <c r="D28" i="24"/>
  <c r="F31" i="24"/>
  <c r="D31" i="24"/>
  <c r="J31" i="24"/>
  <c r="K31" i="24"/>
  <c r="H31" i="24"/>
  <c r="D38" i="24"/>
  <c r="K38" i="24"/>
  <c r="J38" i="24"/>
  <c r="H38" i="24"/>
  <c r="G19" i="24"/>
  <c r="M19" i="24"/>
  <c r="E19" i="24"/>
  <c r="L19" i="24"/>
  <c r="I19" i="24"/>
  <c r="G25" i="24"/>
  <c r="M25" i="24"/>
  <c r="E25" i="24"/>
  <c r="L25" i="24"/>
  <c r="I25" i="24"/>
  <c r="G29" i="24"/>
  <c r="M29" i="24"/>
  <c r="E29" i="24"/>
  <c r="L29" i="24"/>
  <c r="I29" i="24"/>
  <c r="G35" i="24"/>
  <c r="M35" i="24"/>
  <c r="E35" i="24"/>
  <c r="L35" i="24"/>
  <c r="I35" i="24"/>
  <c r="D30" i="24"/>
  <c r="K69" i="24"/>
  <c r="J69" i="24"/>
  <c r="I69" i="24"/>
  <c r="I8" i="24"/>
  <c r="M8" i="24"/>
  <c r="E8" i="24"/>
  <c r="L8" i="24"/>
  <c r="G8" i="24"/>
  <c r="I79" i="24"/>
  <c r="G22" i="24"/>
  <c r="G30" i="24"/>
  <c r="K58" i="24"/>
  <c r="J58" i="24"/>
  <c r="K66" i="24"/>
  <c r="J66" i="24"/>
  <c r="K74" i="24"/>
  <c r="J74" i="24"/>
  <c r="H43" i="24"/>
  <c r="F43" i="24"/>
  <c r="D43" i="24"/>
  <c r="K43" i="24"/>
  <c r="K55" i="24"/>
  <c r="J55" i="24"/>
  <c r="K63" i="24"/>
  <c r="J63" i="24"/>
  <c r="K71" i="24"/>
  <c r="J71" i="24"/>
  <c r="K52" i="24"/>
  <c r="J52" i="24"/>
  <c r="K60" i="24"/>
  <c r="J60" i="24"/>
  <c r="K68" i="24"/>
  <c r="J68" i="24"/>
  <c r="K57" i="24"/>
  <c r="J57" i="24"/>
  <c r="K65" i="24"/>
  <c r="J65" i="24"/>
  <c r="K73" i="24"/>
  <c r="J73" i="24"/>
  <c r="I16" i="24"/>
  <c r="M16" i="24"/>
  <c r="E16" i="24"/>
  <c r="I24" i="24"/>
  <c r="M24" i="24"/>
  <c r="E24" i="24"/>
  <c r="I32" i="24"/>
  <c r="M32" i="24"/>
  <c r="E32" i="24"/>
  <c r="H41" i="24"/>
  <c r="F41" i="24"/>
  <c r="D41" i="24"/>
  <c r="K41" i="24"/>
  <c r="K54" i="24"/>
  <c r="J54" i="24"/>
  <c r="K62" i="24"/>
  <c r="J62" i="24"/>
  <c r="K70" i="24"/>
  <c r="J70" i="24"/>
  <c r="J43" i="24"/>
  <c r="K51" i="24"/>
  <c r="J51" i="24"/>
  <c r="K59" i="24"/>
  <c r="J59" i="24"/>
  <c r="K67" i="24"/>
  <c r="J67" i="24"/>
  <c r="K75" i="24"/>
  <c r="K77" i="24" s="1"/>
  <c r="J75" i="24"/>
  <c r="C14" i="24"/>
  <c r="C6" i="24"/>
  <c r="I22" i="24"/>
  <c r="M22" i="24"/>
  <c r="E22" i="24"/>
  <c r="I30" i="24"/>
  <c r="M30" i="24"/>
  <c r="E30" i="24"/>
  <c r="C45" i="24"/>
  <c r="C39" i="24"/>
  <c r="G16" i="24"/>
  <c r="G24" i="24"/>
  <c r="G32" i="24"/>
  <c r="K56" i="24"/>
  <c r="J56" i="24"/>
  <c r="K64" i="24"/>
  <c r="J64" i="24"/>
  <c r="K72" i="24"/>
  <c r="J72" i="24"/>
  <c r="G40" i="24"/>
  <c r="G42" i="24"/>
  <c r="G44" i="24"/>
  <c r="H40" i="24"/>
  <c r="L41" i="24"/>
  <c r="H42" i="24"/>
  <c r="L43" i="24"/>
  <c r="H44" i="24"/>
  <c r="J44" i="24"/>
  <c r="E40" i="24"/>
  <c r="E42" i="24"/>
  <c r="E44" i="24"/>
  <c r="I39" i="24" l="1"/>
  <c r="G39" i="24"/>
  <c r="L39" i="24"/>
  <c r="M39" i="24"/>
  <c r="E39" i="24"/>
  <c r="I6" i="24"/>
  <c r="M6" i="24"/>
  <c r="E6" i="24"/>
  <c r="L6" i="24"/>
  <c r="G6" i="24"/>
  <c r="I14" i="24"/>
  <c r="M14" i="24"/>
  <c r="E14" i="24"/>
  <c r="L14" i="24"/>
  <c r="G14" i="24"/>
  <c r="I45" i="24"/>
  <c r="G45" i="24"/>
  <c r="L45" i="24"/>
  <c r="E45" i="24"/>
  <c r="M45" i="24"/>
  <c r="J77" i="24"/>
  <c r="H39" i="24"/>
  <c r="F39" i="24"/>
  <c r="D39" i="24"/>
  <c r="K39" i="24"/>
  <c r="J39" i="24"/>
  <c r="K6" i="24"/>
  <c r="J6" i="24"/>
  <c r="H6" i="24"/>
  <c r="F6" i="24"/>
  <c r="D6" i="24"/>
  <c r="K79" i="24"/>
  <c r="H45" i="24"/>
  <c r="F45" i="24"/>
  <c r="D45" i="24"/>
  <c r="K45" i="24"/>
  <c r="J45" i="24"/>
  <c r="K14" i="24"/>
  <c r="J14" i="24"/>
  <c r="H14" i="24"/>
  <c r="F14" i="24"/>
  <c r="D14" i="24"/>
  <c r="J79" i="24" l="1"/>
  <c r="J78" i="24"/>
  <c r="I78" i="24"/>
  <c r="K78" i="24"/>
  <c r="I83" i="24" l="1"/>
  <c r="I82" i="24"/>
  <c r="I81" i="24"/>
</calcChain>
</file>

<file path=xl/sharedStrings.xml><?xml version="1.0" encoding="utf-8"?>
<sst xmlns="http://schemas.openxmlformats.org/spreadsheetml/2006/main" count="1800" uniqueCount="521">
  <si>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</si>
  <si>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</si>
  <si>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</si>
  <si>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</si>
  <si>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</si>
  <si>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</si>
  <si>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</si>
  <si>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</si>
  <si>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</si>
  <si>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</si>
  <si>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</si>
  <si>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</si>
  <si>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</si>
  <si>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Steinburg (01061)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</si>
  <si>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</si>
  <si>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</si>
  <si>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</si>
  <si>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</si>
  <si>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</si>
  <si>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</si>
  <si>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</si>
  <si>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</si>
  <si>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</si>
  <si>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</si>
  <si>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</si>
  <si>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</si>
  <si>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</si>
  <si>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</si>
  <si>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</si>
  <si>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</si>
  <si>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</si>
  <si>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</si>
  <si>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</si>
  <si>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</si>
  <si>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</si>
  <si>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</si>
  <si>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</si>
  <si>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</si>
  <si>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</si>
  <si>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</si>
  <si>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</si>
  <si>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</si>
  <si>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</si>
  <si>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</si>
  <si>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</si>
  <si>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</si>
  <si>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</si>
  <si>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</si>
  <si>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</si>
  <si>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</si>
  <si>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</si>
  <si>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</si>
  <si>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</si>
  <si>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</si>
  <si>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</si>
  <si>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</si>
  <si>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</si>
  <si>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</si>
  <si>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</si>
  <si>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</si>
  <si>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</si>
  <si>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</si>
  <si>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</si>
  <si>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</si>
  <si>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</si>
  <si>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</si>
  <si>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</si>
  <si>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</si>
  <si>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</si>
  <si>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</si>
  <si>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</si>
  <si>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</si>
  <si>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</si>
  <si>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</si>
  <si>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</si>
  <si>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</si>
  <si>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</si>
  <si>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</si>
  <si>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</si>
  <si>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</si>
  <si>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</si>
  <si>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</si>
  <si>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</si>
  <si>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</si>
  <si>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</si>
  <si>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</si>
  <si>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</si>
  <si>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</si>
  <si>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</si>
  <si>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</si>
  <si>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</si>
  <si>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</si>
  <si>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Steinburg (01061);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</si>
  <si>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</si>
  <si>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</si>
  <si>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</si>
  <si>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</si>
  <si>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</si>
  <si>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</si>
  <si>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</si>
  <si>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</si>
  <si>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</si>
  <si>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</si>
  <si>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</si>
  <si>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</si>
  <si>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</si>
  <si>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</si>
  <si>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</si>
  <si>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</si>
  <si>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</si>
  <si>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</si>
  <si>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</si>
  <si>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</si>
  <si>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</si>
  <si>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</si>
  <si>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</si>
  <si>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</si>
  <si>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</si>
  <si>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</si>
  <si>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</si>
  <si>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</si>
  <si>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</si>
  <si>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</si>
  <si>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</si>
  <si>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</si>
  <si>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</si>
  <si>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</si>
  <si>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</si>
  <si>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</si>
  <si>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</si>
  <si>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</si>
  <si>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</si>
  <si>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</si>
  <si>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</si>
  <si>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</si>
  <si>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</si>
  <si>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</si>
  <si>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</si>
  <si>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</si>
  <si>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</si>
  <si>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</si>
  <si>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</si>
  <si>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</si>
  <si>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</si>
  <si>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</si>
  <si>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</si>
  <si>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</si>
  <si>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</si>
  <si>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</si>
  <si>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</si>
  <si>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</si>
  <si>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</si>
  <si>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</si>
  <si>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</si>
  <si>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</si>
  <si>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</si>
  <si>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</si>
  <si>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</si>
  <si>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</si>
  <si>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</si>
  <si>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</si>
  <si>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</si>
  <si>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</si>
  <si>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</si>
  <si>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</si>
  <si>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</si>
  <si>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</si>
  <si>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</si>
  <si>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</si>
  <si>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</si>
  <si>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</si>
  <si>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</si>
  <si>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</si>
  <si>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</si>
  <si>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</si>
  <si>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</si>
  <si>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</si>
  <si>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</si>
  <si>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</si>
  <si>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</si>
  <si>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</si>
  <si>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</si>
  <si>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</si>
  <si>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Steinburg (01061)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</si>
  <si>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</si>
  <si>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</si>
  <si>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</si>
  <si>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</si>
  <si>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</si>
  <si>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</si>
  <si>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</si>
  <si>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</si>
  <si>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</si>
  <si>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</si>
  <si>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</si>
  <si>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</si>
  <si>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</si>
  <si>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</si>
  <si>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</si>
  <si>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</si>
  <si>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</si>
  <si>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</si>
  <si>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</si>
  <si>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</si>
  <si>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</si>
  <si>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</si>
  <si>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</si>
  <si>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</si>
  <si>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</si>
  <si>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</si>
  <si>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</si>
  <si>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</si>
  <si>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</si>
  <si>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</si>
  <si>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</si>
  <si>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</si>
  <si>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</si>
  <si>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</si>
  <si>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</si>
  <si>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</si>
  <si>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</si>
  <si>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</si>
  <si>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</si>
  <si>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</si>
  <si>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</si>
  <si>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</si>
  <si>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</si>
  <si>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</si>
  <si>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</si>
  <si>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</si>
  <si>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</si>
  <si>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</si>
  <si>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</si>
  <si>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</si>
  <si>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</si>
  <si>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</si>
  <si>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</si>
  <si>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</si>
  <si>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</si>
  <si>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</si>
  <si>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</si>
  <si>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</si>
  <si>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</si>
  <si>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</si>
  <si>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</si>
  <si>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</si>
  <si>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</si>
  <si>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</si>
  <si>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</si>
  <si>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</si>
  <si>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</si>
  <si>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</si>
  <si>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</si>
  <si>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</si>
  <si>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</si>
  <si>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</si>
  <si>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</si>
  <si>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</si>
  <si>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</si>
  <si>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</si>
  <si>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</si>
  <si>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</si>
  <si>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</si>
  <si>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</si>
  <si>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</si>
  <si>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</si>
  <si>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</si>
  <si>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</si>
  <si>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</si>
  <si>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</si>
  <si>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</si>
  <si>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</si>
  <si>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</si>
  <si>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</si>
  <si>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</si>
  <si>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</si>
  <si>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</si>
  <si>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</si>
  <si>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</si>
  <si>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</si>
  <si>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</si>
  <si>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</si>
  <si>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</si>
  <si>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</si>
  <si>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</si>
  <si>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</si>
  <si>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</si>
  <si>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</si>
  <si>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</si>
  <si>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</si>
  <si>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</si>
  <si>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</si>
  <si>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</si>
  <si>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</si>
  <si>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</si>
  <si>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</si>
  <si>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</si>
  <si>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</si>
  <si>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</si>
  <si>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</si>
  <si>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</si>
  <si>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</si>
  <si>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</si>
  <si>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</si>
  <si>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</si>
  <si>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</si>
  <si>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</si>
  <si>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</si>
  <si>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</si>
  <si>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</si>
  <si>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</si>
  <si>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</si>
  <si>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</si>
  <si>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</si>
  <si>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</si>
  <si>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</si>
  <si>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</si>
  <si>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</si>
  <si>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</si>
  <si>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</si>
  <si>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</si>
  <si>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</si>
  <si>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</si>
  <si>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</si>
  <si>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</si>
  <si>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</si>
  <si>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</si>
  <si>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</si>
  <si>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</si>
  <si>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</si>
  <si>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</si>
  <si>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</si>
  <si>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</si>
  <si>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</si>
  <si>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</si>
  <si>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</si>
  <si>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</si>
  <si>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</si>
  <si>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</si>
  <si>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</si>
  <si>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</si>
  <si>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</si>
  <si>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</si>
  <si>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</si>
  <si>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</si>
  <si>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</si>
  <si>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</si>
  <si>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</si>
  <si>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</si>
  <si>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</si>
  <si>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</si>
  <si>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</si>
  <si>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</si>
  <si>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</si>
  <si>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</si>
  <si>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</si>
  <si>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</si>
  <si>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</si>
  <si>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</si>
  <si>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</si>
  <si>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</si>
  <si>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</si>
  <si>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</si>
  <si>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</si>
  <si>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</si>
  <si>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</si>
  <si>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</si>
  <si>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</si>
  <si>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</si>
  <si>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</si>
  <si>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</si>
  <si>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</si>
  <si>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</si>
  <si>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Steinburg (01061);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</si>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</sst>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{B12E5B51-A81F-4748-B48F-A18BF4C2F998}</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C468-4F92-B632-BB99D084CDDA}"/>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{DD34C590-688D-4822-9E09-FB3A5317C178}</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C468-4F92-B632-BB99D084CDD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{8AF634F2-61A8-4FFD-91AE-E85604FB622C}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468-4F92-B632-BB99D084CDD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{40C237CC-E5EF-4369-9C5C-5003B61B602E}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468-4F92-B632-BB99D084CDD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1.948613584329687</c:v>
                </c:pt>
                <c:pt idx="1">
                  <c:v>1.4790279868316203</c:v>
                </c:pt>
                <c:pt idx="2">
                  <c:v>1.1186464311118853</c:v>
                </c:pt>
                <c:pt idx="3">
                  <c:v>1.0875687030768</c:v>
                </c:pt>
              </c:numCache>
            </c:numRef>
          </c:val>
          <c:extLst>
            <c:ext xmlns:c16="http://schemas.microsoft.com/office/drawing/2014/chart" uri="{C3380CC4-5D6E-409C-BE32-E72D297353CC}">
              <c16:uniqueId val="{00000004-C468-4F92-B632-BB99D084CDD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{D21CB770-2FE5-4D56-9138-D321F0BDF23F}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468-4F92-B632-BB99D084CDD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{D76126B4-5618-4F30-AF3B-0A22E0C63560}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468-4F92-B632-BB99D084CDD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{991F7022-A3BD-4836-A61E-81BF5568CFFA}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468-4F92-B632-BB99D084CDD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{95ADB639-FA18-465E-9109-3DD819E0AB50}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468-4F92-B632-BB99D084CD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468-4F92-B632-BB99D084CDD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468-4F92-B632-BB99D084CDD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{0E968A8A-22CB-440A-BD19-D0E6C986D3A0}</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A954-4C3C-9928-0E537258B1F5}"/>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{7804E94F-1CD5-473F-BB40-6A9C2014BDB7}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A954-4C3C-9928-0E537258B1F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{D002F479-4EB7-4B88-B744-7DFF0CE52E34}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954-4C3C-9928-0E537258B1F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{29AF97EB-864D-4451-AAF7-EAA82A1968C6}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954-4C3C-9928-0E537258B1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-4.0627802690582957</c:v>
                </c:pt>
                <c:pt idx="1">
                  <c:v>-3.3674488838723948</c:v>
                </c:pt>
                <c:pt idx="2">
                  <c:v>-2.7637010795899166</c:v>
                </c:pt>
                <c:pt idx="3">
                  <c:v>-2.8655893304673015</c:v>
                </c:pt>
              </c:numCache>
            </c:numRef>
          </c:val>
          <c:extLst>
            <c:ext xmlns:c16="http://schemas.microsoft.com/office/drawing/2014/chart" uri="{C3380CC4-5D6E-409C-BE32-E72D297353CC}">
              <c16:uniqueId val="{00000004-A954-4C3C-9928-0E537258B1F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{E0A2BD2D-A105-4054-AA09-E119D28176D5}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954-4C3C-9928-0E537258B1F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{69CCCA51-62B5-402A-B7C1-E778FF68972C}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954-4C3C-9928-0E537258B1F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{E1F5E441-FBB7-4AD0-A366-303F70FAA3A7}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954-4C3C-9928-0E537258B1F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{73B8CF97-DBA5-4CF7-A2AD-A58FC7D74E8C}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954-4C3C-9928-0E537258B1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954-4C3C-9928-0E537258B1F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954-4C3C-9928-0E537258B1F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{0C77E16A-B3FB-4D32-AA1C-44EE7B959701}</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956F-42EF-A581-0869DC9714F3}"/>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{5DD0AFB8-DD37-49C0-8748-D14908D3F793}</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956F-42EF-A581-0869DC9714F3}"/>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{22896063-6A5B-477A-AF4E-424DA3F50570}</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956F-42EF-A581-0869DC9714F3}"/>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{4865439A-309C-4A6F-BF97-F98A5B288888}</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956F-42EF-A581-0869DC9714F3}"/>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{DE290097-C4AC-4049-A0D8-F8D982B747BB}</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956F-42EF-A581-0869DC9714F3}"/>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{D2D0D126-2A06-4EAD-B920-58C4CC39198A}</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956F-42EF-A581-0869DC9714F3}"/>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{78E218F7-9F07-41B5-B39C-60F2C389C079}</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956F-42EF-A581-0869DC9714F3}"/>
                </c:ext>
              </c:extLst>
            </c:dLbl>
            <c:dLbl>
              <c:idx val="7"/>
              <c:tx>
                <c:strRef>
                  <c:f>Daten_Diagramme!$D$21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{CD405DFB-13F1-4BF0-944F-11A14EFD9005}</c15:txfldGUID>
                      <c15:f>Daten_Diagramme!$D$21</c15:f>
                      <c15:dlblFieldTableCache>
                        <c:ptCount val="1"/>
                        <c:pt idx="0">
                          <c:v>0.7</c:v>
                        </c:pt>
                      </c15:dlblFieldTableCache>
                    </c15:dlblFTEntry>
                  </c15:dlblFieldTable>
                  <c15:showDataLabelsRange val="0"/>
                </c:ext>
                <c:ext xmlns:c16="http://schemas.microsoft.com/office/drawing/2014/chart" uri="{C3380CC4-5D6E-409C-BE32-E72D297353CC}">
                  <c16:uniqueId val="{00000007-956F-42EF-A581-0869DC9714F3}"/>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{8415BCC5-1C1D-4115-8A57-5CBDEC69B628}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956F-42EF-A581-0869DC9714F3}"/>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{F9D7C27B-BED7-421E-BD36-3B30BD192E1C}</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956F-42EF-A581-0869DC9714F3}"/>
                </c:ext>
              </c:extLst>
            </c:dLbl>
            <c:dLbl>
              <c:idx val="10"/>
              <c:tx>
                <c:strRef>
                  <c:f>Daten_Diagramme!$D$24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{2D7F923A-7163-4B5E-95C9-0AEBFB955A15}</c15:txfldGUID>
                      <c15:f>Daten_Diagramme!$D$24</c15:f>
                      <c15:dlblFieldTableCache>
                        <c:ptCount val="1"/>
                        <c:pt idx="0">
                          <c:v>7.6</c:v>
                        </c:pt>
                      </c15:dlblFieldTableCache>
                    </c15:dlblFTEntry>
                  </c15:dlblFieldTable>
                  <c15:showDataLabelsRange val="0"/>
                </c:ext>
                <c:ext xmlns:c16="http://schemas.microsoft.com/office/drawing/2014/chart" uri="{C3380CC4-5D6E-409C-BE32-E72D297353CC}">
                  <c16:uniqueId val="{0000000A-956F-42EF-A581-0869DC9714F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{7F075C23-0A62-4BEE-BA79-C7C595FF8F3A}</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56F-42EF-A581-0869DC9714F3}"/>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{C932D382-064B-42DD-AFEA-B4A2849B5E50}</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956F-42EF-A581-0869DC9714F3}"/>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{D9AF4F22-08D4-4F20-9B96-77C814ABE8C6}</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956F-42EF-A581-0869DC9714F3}"/>
                </c:ext>
              </c:extLst>
            </c:dLbl>
            <c:dLbl>
              <c:idx val="14"/>
              <c:tx>
                <c:strRef>
                  <c:f>Daten_Diagramme!$D$28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{F0042D6D-5D72-47DB-AE42-9B5C8BAA44AA}</c15:txfldGUID>
                      <c15:f>Daten_Diagramme!$D$28</c15:f>
                      <c15:dlblFieldTableCache>
                        <c:ptCount val="1"/>
                        <c:pt idx="0">
                          <c:v>-10.0</c:v>
                        </c:pt>
                      </c15:dlblFieldTableCache>
                    </c15:dlblFTEntry>
                  </c15:dlblFieldTable>
                  <c15:showDataLabelsRange val="0"/>
                </c:ext>
                <c:ext xmlns:c16="http://schemas.microsoft.com/office/drawing/2014/chart" uri="{C3380CC4-5D6E-409C-BE32-E72D297353CC}">
                  <c16:uniqueId val="{0000000E-956F-42EF-A581-0869DC9714F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{5A9A5F3E-F787-4BE7-8BAE-27B9FD03AFB0}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56F-42EF-A581-0869DC9714F3}"/>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{FE857A9A-BC39-4079-B7A8-547C97DDEAF9}</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956F-42EF-A581-0869DC9714F3}"/>
                </c:ext>
              </c:extLst>
            </c:dLbl>
            <c:dLbl>
              <c:idx val="17"/>
              <c:tx>
                <c:strRef>
                  <c:f>Daten_Diagramme!$D$31</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{94C66326-9310-410B-AC48-14DBB771E95D}</c15:txfldGUID>
                      <c15:f>Daten_Diagramme!$D$31</c15:f>
                      <c15:dlblFieldTableCache>
                        <c:ptCount val="1"/>
                        <c:pt idx="0">
                          <c:v>6.9</c:v>
                        </c:pt>
                      </c15:dlblFieldTableCache>
                    </c15:dlblFTEntry>
                  </c15:dlblFieldTable>
                  <c15:showDataLabelsRange val="0"/>
                </c:ext>
                <c:ext xmlns:c16="http://schemas.microsoft.com/office/drawing/2014/chart" uri="{C3380CC4-5D6E-409C-BE32-E72D297353CC}">
                  <c16:uniqueId val="{00000011-956F-42EF-A581-0869DC9714F3}"/>
                </c:ext>
              </c:extLst>
            </c:dLbl>
            <c:dLbl>
              <c:idx val="18"/>
              <c:tx>
                <c:strRef>
                  <c:f>Daten_Diagramme!$D$32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{B8E966A0-24B9-4344-A461-4F717D0F3C9E}</c15:txfldGUID>
                      <c15:f>Daten_Diagramme!$D$32</c15:f>
                      <c15:dlblFieldTableCache>
                        <c:ptCount val="1"/>
                        <c:pt idx="0">
                          <c:v>5.5</c:v>
                        </c:pt>
                      </c15:dlblFieldTableCache>
                    </c15:dlblFTEntry>
                  </c15:dlblFieldTable>
                  <c15:showDataLabelsRange val="0"/>
                </c:ext>
                <c:ext xmlns:c16="http://schemas.microsoft.com/office/drawing/2014/chart" uri="{C3380CC4-5D6E-409C-BE32-E72D297353CC}">
                  <c16:uniqueId val="{00000012-956F-42EF-A581-0869DC9714F3}"/>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{6BAC6054-3B34-4BA5-8BDA-3E64627F6707}</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956F-42EF-A581-0869DC9714F3}"/>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{A8FC56E3-5FE7-47B4-B639-E6EB79DA99EC}</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956F-42EF-A581-0869DC9714F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{CB961ED6-7075-4615-82BC-BA31E18338E0}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56F-42EF-A581-0869DC9714F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{302088ED-BD46-4DF0-B810-B5761EF27CD7}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56F-42EF-A581-0869DC9714F3}"/>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{591C8364-3AA3-4BA4-8BA1-7C9B2AD124D9}</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956F-42EF-A581-0869DC9714F3}"/>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{02E148FE-5CFA-4BD9-9F6C-246F6481C55C}</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956F-42EF-A581-0869DC9714F3}"/>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{CFE25B6F-8437-4AF2-9962-D81FF8A050B4}</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956F-42EF-A581-0869DC9714F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{3D0754B0-3AA7-420D-8C9F-1B71209B27D5}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56F-42EF-A581-0869DC9714F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{B11F650B-48AE-4DC3-B541-16A2F9E807CD}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56F-42EF-A581-0869DC9714F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{1B4CD144-5E6E-4E46-B822-784B76E9B9BE}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56F-42EF-A581-0869DC9714F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{E43AA7CF-0E64-47AC-98AB-501ACBC1603C}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56F-42EF-A581-0869DC9714F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{33FC61FA-675A-4AFF-A493-B77F7F7EBCAC}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56F-42EF-A581-0869DC9714F3}"/>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{6877D406-C1D2-4500-B348-9E9754602039}</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956F-42EF-A581-0869DC9714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1.948613584329687</c:v>
                </c:pt>
                <c:pt idx="1">
                  <c:v>1.8026565464895636</c:v>
                </c:pt>
                <c:pt idx="2">
                  <c:v>2.8215767634854774</c:v>
                </c:pt>
                <c:pt idx="3">
                  <c:v>1.6971470373079736</c:v>
                </c:pt>
                <c:pt idx="4">
                  <c:v>4.3113772455089823</c:v>
                </c:pt>
                <c:pt idx="5">
                  <c:v>-7.9914757591901975E-2</c:v>
                </c:pt>
                <c:pt idx="6">
                  <c:v>3.3309709425939049</c:v>
                </c:pt>
                <c:pt idx="7">
                  <c:v>0.7126660187884678</c:v>
                </c:pt>
                <c:pt idx="8">
                  <c:v>1.0263929618768328</c:v>
                </c:pt>
                <c:pt idx="9">
                  <c:v>-2.3680649526387008</c:v>
                </c:pt>
                <c:pt idx="10">
                  <c:v>7.584269662921348</c:v>
                </c:pt>
                <c:pt idx="11">
                  <c:v>0</c:v>
                </c:pt>
                <c:pt idx="12">
                  <c:v>0.47393364928909953</c:v>
                </c:pt>
                <c:pt idx="13">
                  <c:v>4.8012003000750187</c:v>
                </c:pt>
                <c:pt idx="14">
                  <c:v>-9.9518459069020864</c:v>
                </c:pt>
                <c:pt idx="15">
                  <c:v>0</c:v>
                </c:pt>
                <c:pt idx="16">
                  <c:v>2.3273855702094646</c:v>
                </c:pt>
                <c:pt idx="17">
                  <c:v>6.9405099150141645</c:v>
                </c:pt>
                <c:pt idx="18">
                  <c:v>5.4949190816710578</c:v>
                </c:pt>
                <c:pt idx="19">
                  <c:v>3.9616346955796495</c:v>
                </c:pt>
                <c:pt idx="20">
                  <c:v>3.3975659229208923</c:v>
                </c:pt>
                <c:pt idx="21">
                  <c:v>0</c:v>
                </c:pt>
                <c:pt idx="23">
                  <c:v>1.8026565464895636</c:v>
                </c:pt>
                <c:pt idx="24">
                  <c:v>1.5457895209849914</c:v>
                </c:pt>
                <c:pt idx="25">
                  <c:v>2.1158950162194041</c:v>
                </c:pt>
              </c:numCache>
            </c:numRef>
          </c:val>
          <c:extLst>
            <c:ext xmlns:c16="http://schemas.microsoft.com/office/drawing/2014/chart" uri="{C3380CC4-5D6E-409C-BE32-E72D297353CC}">
              <c16:uniqueId val="{00000020-956F-42EF-A581-0869DC9714F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{CDFD3F20-0A0F-4EBB-94A3-0B66285B5C1C}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56F-42EF-A581-0869DC9714F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{67CFBDCD-D90B-478A-82D5-5D91508D893B}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56F-42EF-A581-0869DC9714F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{44B557EF-400B-478E-B28D-AC9D738B59B9}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56F-42EF-A581-0869DC9714F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{D3D8C106-CDAA-403A-B454-F5E3E11FFDC5}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56F-42EF-A581-0869DC9714F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{D9C0A6D6-2C14-4219-8485-23D82C3E9CB8}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56F-42EF-A581-0869DC9714F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{9E61CA73-C601-4E40-8701-1431BA8AB2C4}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56F-42EF-A581-0869DC9714F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{E0D596A4-3388-4291-88F6-98B632F7FA47}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56F-42EF-A581-0869DC9714F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{5F9CE13B-38FE-4B54-B42E-A06D239507B6}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56F-42EF-A581-0869DC9714F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{538CF9E7-25EA-4A69-BB3C-F5497693C036}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56F-42EF-A581-0869DC9714F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{DBD931BD-2235-4AF4-92D2-5E3F03CE99C5}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56F-42EF-A581-0869DC9714F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{8D4251FC-7359-4D0C-B22D-F0306D11DBDC}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56F-42EF-A581-0869DC9714F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{C82D847B-791A-444D-95EB-07625C37583B}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56F-42EF-A581-0869DC9714F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{6137AD5C-0706-4633-A3F4-00A53BEDE070}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56F-42EF-A581-0869DC9714F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{8697E0F4-53FA-462E-B764-A55ADCAA173E}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56F-42EF-A581-0869DC9714F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{C739550A-2733-4734-B9CF-604B038C5E81}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56F-42EF-A581-0869DC9714F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{C2AD371F-57F9-4088-879C-6C9CB51DCE1B}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56F-42EF-A581-0869DC9714F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{026F4DCF-EB04-4F4A-A106-2907E6E2EA71}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56F-42EF-A581-0869DC9714F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{56975D43-4355-475D-8D1C-2F89574C0444}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56F-42EF-A581-0869DC9714F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{AEC829B5-DE86-4F85-B94F-58AD4D8CAB77}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56F-42EF-A581-0869DC9714F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{CCE67669-E426-4F43-AF8E-D1A466F05F92}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56F-42EF-A581-0869DC9714F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{9B2ACB0A-5F8C-43A0-8EBE-A07C4EB680B2}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56F-42EF-A581-0869DC9714F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{2142DD25-4C07-41E3-986B-016E0D2C0D32}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56F-42EF-A581-0869DC9714F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{4326224B-DDD2-40D5-8552-D87CD51FB886}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56F-42EF-A581-0869DC9714F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{B3BD0662-9DC8-4488-BD6D-584A1A7B62F9}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56F-42EF-A581-0869DC9714F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{9DB671BC-A8FE-4716-B676-06A65C96AEED}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56F-42EF-A581-0869DC9714F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{BEF7008C-5C98-469B-A494-BCB955129431}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56F-42EF-A581-0869DC9714F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{54E41814-6EBA-4BA7-9CFB-54BA2D9945A1}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56F-42EF-A581-0869DC9714F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{465C8777-AE43-4197-A00E-D2C7CD94C1DD}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56F-42EF-A581-0869DC9714F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{6050B215-3521-457A-905D-9FC0F5EB2721}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56F-42EF-A581-0869DC9714F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{FADF7EF2-CE85-4CE1-B129-C1C51A5E2A0F}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56F-42EF-A581-0869DC9714F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{C2D4A6E2-B3D7-4CCD-9855-F6F5ADDE2202}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56F-42EF-A581-0869DC9714F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{2ECB40B8-0C5F-41FA-8AD5-02B91BF1230E}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56F-42EF-A581-0869DC9714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56F-42EF-A581-0869DC9714F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56F-42EF-A581-0869DC9714F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{74482458-84C6-49EB-B99B-EF659FD1E16E}</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FB1B-4629-BF3C-47CD8EB5A579}"/>
                </c:ext>
              </c:extLst>
            </c:dLbl>
            <c:dLbl>
              <c:idx val="1"/>
              <c:tx>
                <c:strRef>
                  <c:f>Daten_Diagramme!$E$15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{4437B8B6-2B44-4548-85CA-BCED2EB3EEDD}</c15:txfldGUID>
                      <c15:f>Daten_Diagramme!$E$15</c15:f>
                      <c15:dlblFieldTableCache>
                        <c:ptCount val="1"/>
                        <c:pt idx="0">
                          <c:v>3.3</c:v>
                        </c:pt>
                      </c15:dlblFieldTableCache>
                    </c15:dlblFTEntry>
                  </c15:dlblFieldTable>
                  <c15:showDataLabelsRange val="0"/>
                </c:ext>
                <c:ext xmlns:c16="http://schemas.microsoft.com/office/drawing/2014/chart" uri="{C3380CC4-5D6E-409C-BE32-E72D297353CC}">
                  <c16:uniqueId val="{00000001-FB1B-4629-BF3C-47CD8EB5A579}"/>
                </c:ext>
              </c:extLst>
            </c:dLbl>
            <c:dLbl>
              <c:idx val="2"/>
              <c:tx>
                <c:strRef>
                  <c:f>Daten_Diagramme!$E$16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{B0F83DC6-3751-4DD1-BD95-EF2450BA9225}</c15:txfldGUID>
                      <c15:f>Daten_Diagramme!$E$16</c15:f>
                      <c15:dlblFieldTableCache>
                        <c:ptCount val="1"/>
                        <c:pt idx="0">
                          <c:v>-5.8</c:v>
                        </c:pt>
                      </c15:dlblFieldTableCache>
                    </c15:dlblFTEntry>
                  </c15:dlblFieldTable>
                  <c15:showDataLabelsRange val="0"/>
                </c:ext>
                <c:ext xmlns:c16="http://schemas.microsoft.com/office/drawing/2014/chart" uri="{C3380CC4-5D6E-409C-BE32-E72D297353CC}">
                  <c16:uniqueId val="{00000002-FB1B-4629-BF3C-47CD8EB5A579}"/>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{2F1903DC-7C5A-46D2-B0CF-A1183C8E2B4E}</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FB1B-4629-BF3C-47CD8EB5A579}"/>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{48575AFF-3338-4E74-8D2E-58BAC8408C28}</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FB1B-4629-BF3C-47CD8EB5A579}"/>
                </c:ext>
              </c:extLst>
            </c:dLbl>
            <c:dLbl>
              <c:idx val="5"/>
              <c:tx>
                <c:strRef>
                  <c:f>Daten_Diagramme!$E$19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{3DB09E32-491F-4998-9C54-76EC916F0A3B}</c15:txfldGUID>
                      <c15:f>Daten_Diagramme!$E$19</c15:f>
                      <c15:dlblFieldTableCache>
                        <c:ptCount val="1"/>
                        <c:pt idx="0">
                          <c:v>1.6</c:v>
                        </c:pt>
                      </c15:dlblFieldTableCache>
                    </c15:dlblFTEntry>
                  </c15:dlblFieldTable>
                  <c15:showDataLabelsRange val="0"/>
                </c:ext>
                <c:ext xmlns:c16="http://schemas.microsoft.com/office/drawing/2014/chart" uri="{C3380CC4-5D6E-409C-BE32-E72D297353CC}">
                  <c16:uniqueId val="{00000005-FB1B-4629-BF3C-47CD8EB5A579}"/>
                </c:ext>
              </c:extLst>
            </c:dLbl>
            <c:dLbl>
              <c:idx val="6"/>
              <c:tx>
                <c:strRef>
                  <c:f>Daten_Diagramme!$E$20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{6B481F0B-196E-4F5B-82C8-898A4B91BD23}</c15:txfldGUID>
                      <c15:f>Daten_Diagramme!$E$20</c15:f>
                      <c15:dlblFieldTableCache>
                        <c:ptCount val="1"/>
                        <c:pt idx="0">
                          <c:v>-4.9</c:v>
                        </c:pt>
                      </c15:dlblFieldTableCache>
                    </c15:dlblFTEntry>
                  </c15:dlblFieldTable>
                  <c15:showDataLabelsRange val="0"/>
                </c:ext>
                <c:ext xmlns:c16="http://schemas.microsoft.com/office/drawing/2014/chart" uri="{C3380CC4-5D6E-409C-BE32-E72D297353CC}">
                  <c16:uniqueId val="{00000006-FB1B-4629-BF3C-47CD8EB5A579}"/>
                </c:ext>
              </c:extLst>
            </c:dLbl>
            <c:dLbl>
              <c:idx val="7"/>
              <c:tx>
                <c:strRef>
                  <c:f>Daten_Diagramme!$E$21</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{081DBEBB-85CE-4FB8-B7FE-69E4205002C8}</c15:txfldGUID>
                      <c15:f>Daten_Diagramme!$E$21</c15:f>
                      <c15:dlblFieldTableCache>
                        <c:ptCount val="1"/>
                        <c:pt idx="0">
                          <c:v>6.6</c:v>
                        </c:pt>
                      </c15:dlblFieldTableCache>
                    </c15:dlblFTEntry>
                  </c15:dlblFieldTable>
                  <c15:showDataLabelsRange val="0"/>
                </c:ext>
                <c:ext xmlns:c16="http://schemas.microsoft.com/office/drawing/2014/chart" uri="{C3380CC4-5D6E-409C-BE32-E72D297353CC}">
                  <c16:uniqueId val="{00000007-FB1B-4629-BF3C-47CD8EB5A579}"/>
                </c:ext>
              </c:extLst>
            </c:dLbl>
            <c:dLbl>
              <c:idx val="8"/>
              <c:tx>
                <c:strRef>
                  <c:f>Daten_Diagramme!$E$22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{BB1129CE-949E-4A66-9411-67684F630C83}</c15:txfldGUID>
                      <c15:f>Daten_Diagramme!$E$22</c15:f>
                      <c15:dlblFieldTableCache>
                        <c:ptCount val="1"/>
                        <c:pt idx="0">
                          <c:v>-5.7</c:v>
                        </c:pt>
                      </c15:dlblFieldTableCache>
                    </c15:dlblFTEntry>
                  </c15:dlblFieldTable>
                  <c15:showDataLabelsRange val="0"/>
                </c:ext>
                <c:ext xmlns:c16="http://schemas.microsoft.com/office/drawing/2014/chart" uri="{C3380CC4-5D6E-409C-BE32-E72D297353CC}">
                  <c16:uniqueId val="{00000008-FB1B-4629-BF3C-47CD8EB5A579}"/>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{6D44BA2F-A642-418E-93F8-84A0CCEC218E}</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FB1B-4629-BF3C-47CD8EB5A579}"/>
                </c:ext>
              </c:extLst>
            </c:dLbl>
            <c:dLbl>
              <c:idx val="10"/>
              <c:tx>
                <c:strRef>
                  <c:f>Daten_Diagramme!$E$24</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{B1CAEE5C-55E0-4907-BCDC-45B1CF7242DF}</c15:txfldGUID>
                      <c15:f>Daten_Diagramme!$E$24</c15:f>
                      <c15:dlblFieldTableCache>
                        <c:ptCount val="1"/>
                        <c:pt idx="0">
                          <c:v>-13.7</c:v>
                        </c:pt>
                      </c15:dlblFieldTableCache>
                    </c15:dlblFTEntry>
                  </c15:dlblFieldTable>
                  <c15:showDataLabelsRange val="0"/>
                </c:ext>
                <c:ext xmlns:c16="http://schemas.microsoft.com/office/drawing/2014/chart" uri="{C3380CC4-5D6E-409C-BE32-E72D297353CC}">
                  <c16:uniqueId val="{0000000A-FB1B-4629-BF3C-47CD8EB5A579}"/>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{87770938-3A0A-425A-B20D-4C0C22027BF2}</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FB1B-4629-BF3C-47CD8EB5A579}"/>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{8CA1CCB3-8EC1-47AA-AA65-20653F8EE81C}</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FB1B-4629-BF3C-47CD8EB5A579}"/>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{62284AA8-22DC-4C49-A724-24271A5F80C3}</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FB1B-4629-BF3C-47CD8EB5A579}"/>
                </c:ext>
              </c:extLst>
            </c:dLbl>
            <c:dLbl>
              <c:idx val="14"/>
              <c:tx>
                <c:strRef>
                  <c:f>Daten_Diagramme!$E$28</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{4D6CA8E5-CBC4-49DD-A25B-DDE56C9E172C}</c15:txfldGUID>
                      <c15:f>Daten_Diagramme!$E$28</c15:f>
                      <c15:dlblFieldTableCache>
                        <c:ptCount val="1"/>
                        <c:pt idx="0">
                          <c:v>-9.6</c:v>
                        </c:pt>
                      </c15:dlblFieldTableCache>
                    </c15:dlblFTEntry>
                  </c15:dlblFieldTable>
                  <c15:showDataLabelsRange val="0"/>
                </c:ext>
                <c:ext xmlns:c16="http://schemas.microsoft.com/office/drawing/2014/chart" uri="{C3380CC4-5D6E-409C-BE32-E72D297353CC}">
                  <c16:uniqueId val="{0000000E-FB1B-4629-BF3C-47CD8EB5A57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{C6CE8E2A-49D4-450D-A549-9AE5FFEC715F}</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FB1B-4629-BF3C-47CD8EB5A579}"/>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{2B44A354-14AF-45FB-A4AD-D43AA61FAE08}</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FB1B-4629-BF3C-47CD8EB5A579}"/>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{263CDFFF-3021-4315-8013-087525EA50F1}</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FB1B-4629-BF3C-47CD8EB5A579}"/>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{1C6F10E1-288B-4494-B514-FF3B5F77EE8D}</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FB1B-4629-BF3C-47CD8EB5A579}"/>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{F459CFD3-C39B-4FF8-B572-9E3903B7133E}</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FB1B-4629-BF3C-47CD8EB5A579}"/>
                </c:ext>
              </c:extLst>
            </c:dLbl>
            <c:dLbl>
              <c:idx val="20"/>
              <c:tx>
                <c:strRef>
                  <c:f>Daten_Diagramme!$E$34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{41B5E24E-BBF4-4CA4-BBEE-8BC024252F5C}</c15:txfldGUID>
                      <c15:f>Daten_Diagramme!$E$34</c15:f>
                      <c15:dlblFieldTableCache>
                        <c:ptCount val="1"/>
                        <c:pt idx="0">
                          <c:v>-6.7</c:v>
                        </c:pt>
                      </c15:dlblFieldTableCache>
                    </c15:dlblFTEntry>
                  </c15:dlblFieldTable>
                  <c15:showDataLabelsRange val="0"/>
                </c:ext>
                <c:ext xmlns:c16="http://schemas.microsoft.com/office/drawing/2014/chart" uri="{C3380CC4-5D6E-409C-BE32-E72D297353CC}">
                  <c16:uniqueId val="{00000014-FB1B-4629-BF3C-47CD8EB5A57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{491D3A65-1872-4084-AA6C-51692CA3A2CD}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B1B-4629-BF3C-47CD8EB5A57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{C536437E-5FBD-49D2-998F-A57AE019C68D}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B1B-4629-BF3C-47CD8EB5A579}"/>
                </c:ext>
              </c:extLst>
            </c:dLbl>
            <c:dLbl>
              <c:idx val="23"/>
              <c:tx>
                <c:strRef>
                  <c:f>Daten_Diagramme!$E$37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{526F516B-4940-49CC-8116-0AB521F010B4}</c15:txfldGUID>
                      <c15:f>Daten_Diagramme!$E$37</c15:f>
                      <c15:dlblFieldTableCache>
                        <c:ptCount val="1"/>
                        <c:pt idx="0">
                          <c:v>3.3</c:v>
                        </c:pt>
                      </c15:dlblFieldTableCache>
                    </c15:dlblFTEntry>
                  </c15:dlblFieldTable>
                  <c15:showDataLabelsRange val="0"/>
                </c:ext>
                <c:ext xmlns:c16="http://schemas.microsoft.com/office/drawing/2014/chart" uri="{C3380CC4-5D6E-409C-BE32-E72D297353CC}">
                  <c16:uniqueId val="{00000017-FB1B-4629-BF3C-47CD8EB5A579}"/>
                </c:ext>
              </c:extLst>
            </c:dLbl>
            <c:dLbl>
              <c:idx val="24"/>
              <c:tx>
                <c:strRef>
                  <c:f>Daten_Diagramme!$E$38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{8105194C-98DF-4085-B433-9E84338A8ED2}</c15:txfldGUID>
                      <c15:f>Daten_Diagramme!$E$38</c15:f>
                      <c15:dlblFieldTableCache>
                        <c:ptCount val="1"/>
                        <c:pt idx="0">
                          <c:v>1.4</c:v>
                        </c:pt>
                      </c15:dlblFieldTableCache>
                    </c15:dlblFTEntry>
                  </c15:dlblFieldTable>
                  <c15:showDataLabelsRange val="0"/>
                </c:ext>
                <c:ext xmlns:c16="http://schemas.microsoft.com/office/drawing/2014/chart" uri="{C3380CC4-5D6E-409C-BE32-E72D297353CC}">
                  <c16:uniqueId val="{00000018-FB1B-4629-BF3C-47CD8EB5A579}"/>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{B685340E-618E-4552-B3A4-54568F62597F}</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FB1B-4629-BF3C-47CD8EB5A57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{F67F6F97-7A34-4A22-B35E-31683AF81613}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B1B-4629-BF3C-47CD8EB5A57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{6582D847-D087-45E4-8398-24C2D0D98AC3}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B1B-4629-BF3C-47CD8EB5A57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{46BB0CC0-4A9D-4AA2-8149-9D16788168A7}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B1B-4629-BF3C-47CD8EB5A57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{57BEC399-3BC2-40C5-9E12-59796A018BC3}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B1B-4629-BF3C-47CD8EB5A57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{617F67AA-0381-41F8-8CB0-47AD3ACA4860}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B1B-4629-BF3C-47CD8EB5A579}"/>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{53CA7B90-4C41-4BE0-9FB8-C660D4C1BAC8}</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FB1B-4629-BF3C-47CD8EB5A5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-4.0627802690582957</c:v>
                </c:pt>
                <c:pt idx="1">
                  <c:v>3.2573289902280131</c:v>
                </c:pt>
                <c:pt idx="2">
                  <c:v>-5.7692307692307692</c:v>
                </c:pt>
                <c:pt idx="3">
                  <c:v>-1.7216642754662841</c:v>
                </c:pt>
                <c:pt idx="4">
                  <c:v>-4.2452830188679247</c:v>
                </c:pt>
                <c:pt idx="5">
                  <c:v>1.557632398753894</c:v>
                </c:pt>
                <c:pt idx="6">
                  <c:v>-4.8780487804878048</c:v>
                </c:pt>
                <c:pt idx="7">
                  <c:v>6.5606361829025843</c:v>
                </c:pt>
                <c:pt idx="8">
                  <c:v>-5.7345712725286733</c:v>
                </c:pt>
                <c:pt idx="9">
                  <c:v>3.3333333333333335</c:v>
                </c:pt>
                <c:pt idx="10">
                  <c:v>-13.697545526524149</c:v>
                </c:pt>
                <c:pt idx="11">
                  <c:v>0</c:v>
                </c:pt>
                <c:pt idx="12">
                  <c:v>0</c:v>
                </c:pt>
                <c:pt idx="13">
                  <c:v>-0.78917700112739575</c:v>
                </c:pt>
                <c:pt idx="14">
                  <c:v>-9.5840867992766725</c:v>
                </c:pt>
                <c:pt idx="15">
                  <c:v>0</c:v>
                </c:pt>
                <c:pt idx="16">
                  <c:v>0</c:v>
                </c:pt>
                <c:pt idx="17">
                  <c:v>-2.8225806451612905</c:v>
                </c:pt>
                <c:pt idx="18">
                  <c:v>0.52356020942408377</c:v>
                </c:pt>
                <c:pt idx="19">
                  <c:v>0.26041666666666669</c:v>
                </c:pt>
                <c:pt idx="20">
                  <c:v>-6.7484662576687118</c:v>
                </c:pt>
                <c:pt idx="21">
                  <c:v>0</c:v>
                </c:pt>
                <c:pt idx="23">
                  <c:v>3.2573289902280131</c:v>
                </c:pt>
                <c:pt idx="24">
                  <c:v>1.4376996805111821</c:v>
                </c:pt>
                <c:pt idx="25">
                  <c:v>-5.2892383927609607</c:v>
                </c:pt>
              </c:numCache>
            </c:numRef>
          </c:val>
          <c:extLst>
            <c:ext xmlns:c16="http://schemas.microsoft.com/office/drawing/2014/chart" uri="{C3380CC4-5D6E-409C-BE32-E72D297353CC}">
              <c16:uniqueId val="{00000020-FB1B-4629-BF3C-47CD8EB5A57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{E87A64D3-9D6C-44B5-810D-DA1FFCE45507}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B1B-4629-BF3C-47CD8EB5A57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{4174F23D-9420-4353-A1D9-18BAAEE929AD}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B1B-4629-BF3C-47CD8EB5A57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{C198633D-6D53-47E4-A80A-38172C78FE02}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B1B-4629-BF3C-47CD8EB5A57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{781EFCBA-3D99-4788-9944-6BD027948642}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B1B-4629-BF3C-47CD8EB5A57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{72585C0C-61B7-4215-9761-C8B1B870C3BA}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B1B-4629-BF3C-47CD8EB5A57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{1CB04F46-0553-4F88-8400-06B83C7C94F8}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B1B-4629-BF3C-47CD8EB5A57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{FF2495DE-48A2-4E78-9E28-5111C6C611B6}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B1B-4629-BF3C-47CD8EB5A57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{28B353B6-3C5E-431E-B600-900796631438}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B1B-4629-BF3C-47CD8EB5A57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{90097B63-4F3A-4E35-9BA6-1FA264FF7010}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B1B-4629-BF3C-47CD8EB5A57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{BE1E3C10-92C1-4614-8B5B-E50B4C4F5140}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B1B-4629-BF3C-47CD8EB5A57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{BEFE6ED6-459D-47FD-8505-DB7748AC2CCA}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B1B-4629-BF3C-47CD8EB5A57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{D29B8D88-0A38-4124-BB15-A0EAC851D2F7}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B1B-4629-BF3C-47CD8EB5A57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{DFD6B147-4572-433B-91F2-B4F1DA8C4509}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B1B-4629-BF3C-47CD8EB5A57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{4F5870B9-D7F1-40A5-BFE1-96FF173F0C94}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B1B-4629-BF3C-47CD8EB5A57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{BE30346E-7426-475A-BA3B-DB5E965C1311}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B1B-4629-BF3C-47CD8EB5A57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{BF67EACE-CDB2-44AB-A525-5ACF3FD6D15C}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B1B-4629-BF3C-47CD8EB5A57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{15E8E4AD-33FB-4658-ADD7-D6962AC6D43E}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B1B-4629-BF3C-47CD8EB5A57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{1FB67E49-7C77-45ED-9F82-157AB2A4CBFB}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B1B-4629-BF3C-47CD8EB5A57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{F11DFD8A-0339-45C9-BC8F-D66B7DD85A93}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B1B-4629-BF3C-47CD8EB5A57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{439B878A-69EA-48BB-B3E2-8F2794F736FD}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B1B-4629-BF3C-47CD8EB5A57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{2C5F71F6-3C48-4FCC-A5F2-23945DFB415A}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B1B-4629-BF3C-47CD8EB5A57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{220637C8-08DE-4EA5-8E93-FC8C9646E754}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B1B-4629-BF3C-47CD8EB5A57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{3A3C41CF-41EA-4686-9731-FB167CECF144}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B1B-4629-BF3C-47CD8EB5A57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{CAB51DAB-4134-4202-8128-728CFC87456B}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B1B-4629-BF3C-47CD8EB5A57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{C5C15C7E-962C-44DC-B50A-236CDD7778DD}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B1B-4629-BF3C-47CD8EB5A57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{0F36840A-4FC6-48B1-A732-39D6B4087A64}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B1B-4629-BF3C-47CD8EB5A57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{D827F0FF-C460-428C-923C-8F2388A6A2B4}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B1B-4629-BF3C-47CD8EB5A57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{EE202D9C-8516-4ED0-860B-998AC89A5FB8}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B1B-4629-BF3C-47CD8EB5A57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{C4CFE479-5058-485F-9C1D-73FCDFC4D8A7}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B1B-4629-BF3C-47CD8EB5A57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{729FBBB4-AD47-4988-B4A2-04C447F3ADC9}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B1B-4629-BF3C-47CD8EB5A57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{F8FCBC28-0D3A-4BF3-9DB4-5C08FBFAD29E}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B1B-4629-BF3C-47CD8EB5A57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{4924529F-A5A2-4BE0-8C45-041EBB7D244C}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B1B-4629-BF3C-47CD8EB5A5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B1B-4629-BF3C-47CD8EB5A57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B1B-4629-BF3C-47CD8EB5A57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{1B8CA653-72E5-452E-A4EF-FDD551B73566}</c15:txfldGUID>
                      <c15:f>Diagramm!$I$46</c15:f>
                      <c15:dlblFieldTableCache>
                        <c:ptCount val="1"/>
                      </c15:dlblFieldTableCache>
                    </c15:dlblFTEntry>
                  </c15:dlblFieldTable>
                  <c15:showDataLabelsRange val="0"/>
                </c:ext>
                <c:ext xmlns:c16="http://schemas.microsoft.com/office/drawing/2014/chart" uri="{C3380CC4-5D6E-409C-BE32-E72D297353CC}">
                  <c16:uniqueId val="{00000000-2FA6-40C9-B809-6C6388156C1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{0CD9B9EF-11C9-4F20-BDD9-26A0131E6153}</c15:txfldGUID>
                      <c15:f>Diagramm!$I$47</c15:f>
                      <c15:dlblFieldTableCache>
                        <c:ptCount val="1"/>
                      </c15:dlblFieldTableCache>
                    </c15:dlblFTEntry>
                  </c15:dlblFieldTable>
                  <c15:showDataLabelsRange val="0"/>
                </c:ext>
                <c:ext xmlns:c16="http://schemas.microsoft.com/office/drawing/2014/chart" uri="{C3380CC4-5D6E-409C-BE32-E72D297353CC}">
                  <c16:uniqueId val="{00000001-2FA6-40C9-B809-6C6388156C1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{DF3C07D6-9A4B-4516-B83C-7E6DF36EA155}</c15:txfldGUID>
                      <c15:f>Diagramm!$I$48</c15:f>
                      <c15:dlblFieldTableCache>
                        <c:ptCount val="1"/>
                      </c15:dlblFieldTableCache>
                    </c15:dlblFTEntry>
                  </c15:dlblFieldTable>
                  <c15:showDataLabelsRange val="0"/>
                </c:ext>
                <c:ext xmlns:c16="http://schemas.microsoft.com/office/drawing/2014/chart" uri="{C3380CC4-5D6E-409C-BE32-E72D297353CC}">
                  <c16:uniqueId val="{00000002-2FA6-40C9-B809-6C6388156C1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{D7E440FD-B068-4CFE-9837-563E28B4925C}</c15:txfldGUID>
                      <c15:f>Diagramm!$I$49</c15:f>
                      <c15:dlblFieldTableCache>
                        <c:ptCount val="1"/>
                      </c15:dlblFieldTableCache>
                    </c15:dlblFTEntry>
                  </c15:dlblFieldTable>
                  <c15:showDataLabelsRange val="0"/>
                </c:ext>
                <c:ext xmlns:c16="http://schemas.microsoft.com/office/drawing/2014/chart" uri="{C3380CC4-5D6E-409C-BE32-E72D297353CC}">
                  <c16:uniqueId val="{00000003-2FA6-40C9-B809-6C6388156C1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{F18140E4-2FC0-425B-9A25-274E00C554B3}</c15:txfldGUID>
                      <c15:f>Diagramm!$I$50</c15:f>
                      <c15:dlblFieldTableCache>
                        <c:ptCount val="1"/>
                      </c15:dlblFieldTableCache>
                    </c15:dlblFTEntry>
                  </c15:dlblFieldTable>
                  <c15:showDataLabelsRange val="0"/>
                </c:ext>
                <c:ext xmlns:c16="http://schemas.microsoft.com/office/drawing/2014/chart" uri="{C3380CC4-5D6E-409C-BE32-E72D297353CC}">
                  <c16:uniqueId val="{00000004-2FA6-40C9-B809-6C6388156C1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{4B7E0CA4-3F9F-453D-9112-C074B7879129}</c15:txfldGUID>
                      <c15:f>Diagramm!$I$51</c15:f>
                      <c15:dlblFieldTableCache>
                        <c:ptCount val="1"/>
                      </c15:dlblFieldTableCache>
                    </c15:dlblFTEntry>
                  </c15:dlblFieldTable>
                  <c15:showDataLabelsRange val="0"/>
                </c:ext>
                <c:ext xmlns:c16="http://schemas.microsoft.com/office/drawing/2014/chart" uri="{C3380CC4-5D6E-409C-BE32-E72D297353CC}">
                  <c16:uniqueId val="{00000005-2FA6-40C9-B809-6C6388156C1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{D01E8F3C-B875-49CF-A573-AA59A67767F3}</c15:txfldGUID>
                      <c15:f>Diagramm!$I$52</c15:f>
                      <c15:dlblFieldTableCache>
                        <c:ptCount val="1"/>
                      </c15:dlblFieldTableCache>
                    </c15:dlblFTEntry>
                  </c15:dlblFieldTable>
                  <c15:showDataLabelsRange val="0"/>
                </c:ext>
                <c:ext xmlns:c16="http://schemas.microsoft.com/office/drawing/2014/chart" uri="{C3380CC4-5D6E-409C-BE32-E72D297353CC}">
                  <c16:uniqueId val="{00000006-2FA6-40C9-B809-6C6388156C1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{08A63B0D-0F5C-4810-A3A4-F52C6A4D6440}</c15:txfldGUID>
                      <c15:f>Diagramm!$I$53</c15:f>
                      <c15:dlblFieldTableCache>
                        <c:ptCount val="1"/>
                      </c15:dlblFieldTableCache>
                    </c15:dlblFTEntry>
                  </c15:dlblFieldTable>
                  <c15:showDataLabelsRange val="0"/>
                </c:ext>
                <c:ext xmlns:c16="http://schemas.microsoft.com/office/drawing/2014/chart" uri="{C3380CC4-5D6E-409C-BE32-E72D297353CC}">
                  <c16:uniqueId val="{00000007-2FA6-40C9-B809-6C6388156C1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{D584C8C9-B840-470D-8E33-B985E0B91F2E}</c15:txfldGUID>
                      <c15:f>Diagramm!$I$54</c15:f>
                      <c15:dlblFieldTableCache>
                        <c:ptCount val="1"/>
                      </c15:dlblFieldTableCache>
                    </c15:dlblFTEntry>
                  </c15:dlblFieldTable>
                  <c15:showDataLabelsRange val="0"/>
                </c:ext>
                <c:ext xmlns:c16="http://schemas.microsoft.com/office/drawing/2014/chart" uri="{C3380CC4-5D6E-409C-BE32-E72D297353CC}">
                  <c16:uniqueId val="{00000008-2FA6-40C9-B809-6C6388156C1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{F5E13E97-0BF6-4F69-9CF5-E04A89127F29}</c15:txfldGUID>
                      <c15:f>Diagramm!$I$55</c15:f>
                      <c15:dlblFieldTableCache>
                        <c:ptCount val="1"/>
                      </c15:dlblFieldTableCache>
                    </c15:dlblFTEntry>
                  </c15:dlblFieldTable>
                  <c15:showDataLabelsRange val="0"/>
                </c:ext>
                <c:ext xmlns:c16="http://schemas.microsoft.com/office/drawing/2014/chart" uri="{C3380CC4-5D6E-409C-BE32-E72D297353CC}">
                  <c16:uniqueId val="{00000009-2FA6-40C9-B809-6C6388156C1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{F9D79694-796C-4064-9705-B4064E483F35}</c15:txfldGUID>
                      <c15:f>Diagramm!$I$56</c15:f>
                      <c15:dlblFieldTableCache>
                        <c:ptCount val="1"/>
                      </c15:dlblFieldTableCache>
                    </c15:dlblFTEntry>
                  </c15:dlblFieldTable>
                  <c15:showDataLabelsRange val="0"/>
                </c:ext>
                <c:ext xmlns:c16="http://schemas.microsoft.com/office/drawing/2014/chart" uri="{C3380CC4-5D6E-409C-BE32-E72D297353CC}">
                  <c16:uniqueId val="{0000000A-2FA6-40C9-B809-6C6388156C1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{88B11A7A-3EA4-492D-B7B5-52A599C93F78}</c15:txfldGUID>
                      <c15:f>Diagramm!$I$57</c15:f>
                      <c15:dlblFieldTableCache>
                        <c:ptCount val="1"/>
                      </c15:dlblFieldTableCache>
                    </c15:dlblFTEntry>
                  </c15:dlblFieldTable>
                  <c15:showDataLabelsRange val="0"/>
                </c:ext>
                <c:ext xmlns:c16="http://schemas.microsoft.com/office/drawing/2014/chart" uri="{C3380CC4-5D6E-409C-BE32-E72D297353CC}">
                  <c16:uniqueId val="{0000000B-2FA6-40C9-B809-6C6388156C1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{2D742C07-C876-4A1C-9EAF-A77B93CF8516}</c15:txfldGUID>
                      <c15:f>Diagramm!$I$58</c15:f>
                      <c15:dlblFieldTableCache>
                        <c:ptCount val="1"/>
                      </c15:dlblFieldTableCache>
                    </c15:dlblFTEntry>
                  </c15:dlblFieldTable>
                  <c15:showDataLabelsRange val="0"/>
                </c:ext>
                <c:ext xmlns:c16="http://schemas.microsoft.com/office/drawing/2014/chart" uri="{C3380CC4-5D6E-409C-BE32-E72D297353CC}">
                  <c16:uniqueId val="{0000000C-2FA6-40C9-B809-6C6388156C1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{752DA356-836E-49F5-A93B-C95D0D317CF1}</c15:txfldGUID>
                      <c15:f>Diagramm!$I$59</c15:f>
                      <c15:dlblFieldTableCache>
                        <c:ptCount val="1"/>
                      </c15:dlblFieldTableCache>
                    </c15:dlblFTEntry>
                  </c15:dlblFieldTable>
                  <c15:showDataLabelsRange val="0"/>
                </c:ext>
                <c:ext xmlns:c16="http://schemas.microsoft.com/office/drawing/2014/chart" uri="{C3380CC4-5D6E-409C-BE32-E72D297353CC}">
                  <c16:uniqueId val="{0000000D-2FA6-40C9-B809-6C6388156C1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{6FA24B14-36F4-43B4-A738-B4DD67342B78}</c15:txfldGUID>
                      <c15:f>Diagramm!$I$60</c15:f>
                      <c15:dlblFieldTableCache>
                        <c:ptCount val="1"/>
                      </c15:dlblFieldTableCache>
                    </c15:dlblFTEntry>
                  </c15:dlblFieldTable>
                  <c15:showDataLabelsRange val="0"/>
                </c:ext>
                <c:ext xmlns:c16="http://schemas.microsoft.com/office/drawing/2014/chart" uri="{C3380CC4-5D6E-409C-BE32-E72D297353CC}">
                  <c16:uniqueId val="{0000000E-2FA6-40C9-B809-6C6388156C1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{E4EAA411-3C0D-494A-99EB-0F723F76515C}</c15:txfldGUID>
                      <c15:f>Diagramm!$I$61</c15:f>
                      <c15:dlblFieldTableCache>
                        <c:ptCount val="1"/>
                      </c15:dlblFieldTableCache>
                    </c15:dlblFTEntry>
                  </c15:dlblFieldTable>
                  <c15:showDataLabelsRange val="0"/>
                </c:ext>
                <c:ext xmlns:c16="http://schemas.microsoft.com/office/drawing/2014/chart" uri="{C3380CC4-5D6E-409C-BE32-E72D297353CC}">
                  <c16:uniqueId val="{0000000F-2FA6-40C9-B809-6C6388156C1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{9DE6DB04-0157-49A3-92B7-D8A63C2542D9}</c15:txfldGUID>
                      <c15:f>Diagramm!$I$62</c15:f>
                      <c15:dlblFieldTableCache>
                        <c:ptCount val="1"/>
                      </c15:dlblFieldTableCache>
                    </c15:dlblFTEntry>
                  </c15:dlblFieldTable>
                  <c15:showDataLabelsRange val="0"/>
                </c:ext>
                <c:ext xmlns:c16="http://schemas.microsoft.com/office/drawing/2014/chart" uri="{C3380CC4-5D6E-409C-BE32-E72D297353CC}">
                  <c16:uniqueId val="{00000010-2FA6-40C9-B809-6C6388156C1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{7AA8AECC-2EB0-4058-91A7-57F119535B8C}</c15:txfldGUID>
                      <c15:f>Diagramm!$I$63</c15:f>
                      <c15:dlblFieldTableCache>
                        <c:ptCount val="1"/>
                      </c15:dlblFieldTableCache>
                    </c15:dlblFTEntry>
                  </c15:dlblFieldTable>
                  <c15:showDataLabelsRange val="0"/>
                </c:ext>
                <c:ext xmlns:c16="http://schemas.microsoft.com/office/drawing/2014/chart" uri="{C3380CC4-5D6E-409C-BE32-E72D297353CC}">
                  <c16:uniqueId val="{00000011-2FA6-40C9-B809-6C6388156C1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{35A0C3CA-B5F9-4C41-A012-93E3D73272E8}</c15:txfldGUID>
                      <c15:f>Diagramm!$I$64</c15:f>
                      <c15:dlblFieldTableCache>
                        <c:ptCount val="1"/>
                      </c15:dlblFieldTableCache>
                    </c15:dlblFTEntry>
                  </c15:dlblFieldTable>
                  <c15:showDataLabelsRange val="0"/>
                </c:ext>
                <c:ext xmlns:c16="http://schemas.microsoft.com/office/drawing/2014/chart" uri="{C3380CC4-5D6E-409C-BE32-E72D297353CC}">
                  <c16:uniqueId val="{00000012-2FA6-40C9-B809-6C6388156C1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{AD454DF7-76D7-4311-A13D-5E182221736F}</c15:txfldGUID>
                      <c15:f>Diagramm!$I$65</c15:f>
                      <c15:dlblFieldTableCache>
                        <c:ptCount val="1"/>
                      </c15:dlblFieldTableCache>
                    </c15:dlblFTEntry>
                  </c15:dlblFieldTable>
                  <c15:showDataLabelsRange val="0"/>
                </c:ext>
                <c:ext xmlns:c16="http://schemas.microsoft.com/office/drawing/2014/chart" uri="{C3380CC4-5D6E-409C-BE32-E72D297353CC}">
                  <c16:uniqueId val="{00000013-2FA6-40C9-B809-6C6388156C1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{371077AC-BA7C-49BB-BC44-599BBCB2E984}</c15:txfldGUID>
                      <c15:f>Diagramm!$I$66</c15:f>
                      <c15:dlblFieldTableCache>
                        <c:ptCount val="1"/>
                      </c15:dlblFieldTableCache>
                    </c15:dlblFTEntry>
                  </c15:dlblFieldTable>
                  <c15:showDataLabelsRange val="0"/>
                </c:ext>
                <c:ext xmlns:c16="http://schemas.microsoft.com/office/drawing/2014/chart" uri="{C3380CC4-5D6E-409C-BE32-E72D297353CC}">
                  <c16:uniqueId val="{00000014-2FA6-40C9-B809-6C6388156C1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{4C81BB05-1DF0-47B3-BBDB-BEC899876DBA}</c15:txfldGUID>
                      <c15:f>Diagramm!$I$67</c15:f>
                      <c15:dlblFieldTableCache>
                        <c:ptCount val="1"/>
                      </c15:dlblFieldTableCache>
                    </c15:dlblFTEntry>
                  </c15:dlblFieldTable>
                  <c15:showDataLabelsRange val="0"/>
                </c:ext>
                <c:ext xmlns:c16="http://schemas.microsoft.com/office/drawing/2014/chart" uri="{C3380CC4-5D6E-409C-BE32-E72D297353CC}">
                  <c16:uniqueId val="{00000015-2FA6-40C9-B809-6C6388156C1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FA6-40C9-B809-6C6388156C1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{CD024B63-98B0-48F4-9C7B-4F84E3C0D6AC}</c15:txfldGUID>
                      <c15:f>Diagramm!$K$46</c15:f>
                      <c15:dlblFieldTableCache>
                        <c:ptCount val="1"/>
                      </c15:dlblFieldTableCache>
                    </c15:dlblFTEntry>
                  </c15:dlblFieldTable>
                  <c15:showDataLabelsRange val="0"/>
                </c:ext>
                <c:ext xmlns:c16="http://schemas.microsoft.com/office/drawing/2014/chart" uri="{C3380CC4-5D6E-409C-BE32-E72D297353CC}">
                  <c16:uniqueId val="{00000017-2FA6-40C9-B809-6C6388156C1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{E4DEF457-ED71-48FA-90C1-AD0044BC6B60}</c15:txfldGUID>
                      <c15:f>Diagramm!$K$47</c15:f>
                      <c15:dlblFieldTableCache>
                        <c:ptCount val="1"/>
                      </c15:dlblFieldTableCache>
                    </c15:dlblFTEntry>
                  </c15:dlblFieldTable>
                  <c15:showDataLabelsRange val="0"/>
                </c:ext>
                <c:ext xmlns:c16="http://schemas.microsoft.com/office/drawing/2014/chart" uri="{C3380CC4-5D6E-409C-BE32-E72D297353CC}">
                  <c16:uniqueId val="{00000018-2FA6-40C9-B809-6C6388156C1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{572559D4-0F60-4BFD-8E98-2DF72521DC00}</c15:txfldGUID>
                      <c15:f>Diagramm!$K$48</c15:f>
                      <c15:dlblFieldTableCache>
                        <c:ptCount val="1"/>
                      </c15:dlblFieldTableCache>
                    </c15:dlblFTEntry>
                  </c15:dlblFieldTable>
                  <c15:showDataLabelsRange val="0"/>
                </c:ext>
                <c:ext xmlns:c16="http://schemas.microsoft.com/office/drawing/2014/chart" uri="{C3380CC4-5D6E-409C-BE32-E72D297353CC}">
                  <c16:uniqueId val="{00000019-2FA6-40C9-B809-6C6388156C1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{C9527D9D-91F8-4591-8F1E-A8019859FE40}</c15:txfldGUID>
                      <c15:f>Diagramm!$K$49</c15:f>
                      <c15:dlblFieldTableCache>
                        <c:ptCount val="1"/>
                      </c15:dlblFieldTableCache>
                    </c15:dlblFTEntry>
                  </c15:dlblFieldTable>
                  <c15:showDataLabelsRange val="0"/>
                </c:ext>
                <c:ext xmlns:c16="http://schemas.microsoft.com/office/drawing/2014/chart" uri="{C3380CC4-5D6E-409C-BE32-E72D297353CC}">
                  <c16:uniqueId val="{0000001A-2FA6-40C9-B809-6C6388156C1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{5E99D7A5-00BC-48F5-8C43-F709D8DDDC79}</c15:txfldGUID>
                      <c15:f>Diagramm!$K$50</c15:f>
                      <c15:dlblFieldTableCache>
                        <c:ptCount val="1"/>
                      </c15:dlblFieldTableCache>
                    </c15:dlblFTEntry>
                  </c15:dlblFieldTable>
                  <c15:showDataLabelsRange val="0"/>
                </c:ext>
                <c:ext xmlns:c16="http://schemas.microsoft.com/office/drawing/2014/chart" uri="{C3380CC4-5D6E-409C-BE32-E72D297353CC}">
                  <c16:uniqueId val="{0000001B-2FA6-40C9-B809-6C6388156C1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{2379071E-D39A-4D30-86F7-575EC0928F8F}</c15:txfldGUID>
                      <c15:f>Diagramm!$K$51</c15:f>
                      <c15:dlblFieldTableCache>
                        <c:ptCount val="1"/>
                      </c15:dlblFieldTableCache>
                    </c15:dlblFTEntry>
                  </c15:dlblFieldTable>
                  <c15:showDataLabelsRange val="0"/>
                </c:ext>
                <c:ext xmlns:c16="http://schemas.microsoft.com/office/drawing/2014/chart" uri="{C3380CC4-5D6E-409C-BE32-E72D297353CC}">
                  <c16:uniqueId val="{0000001C-2FA6-40C9-B809-6C6388156C1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{12E906A9-C605-4FA8-848B-75A69AC85701}</c15:txfldGUID>
                      <c15:f>Diagramm!$K$52</c15:f>
                      <c15:dlblFieldTableCache>
                        <c:ptCount val="1"/>
                      </c15:dlblFieldTableCache>
                    </c15:dlblFTEntry>
                  </c15:dlblFieldTable>
                  <c15:showDataLabelsRange val="0"/>
                </c:ext>
                <c:ext xmlns:c16="http://schemas.microsoft.com/office/drawing/2014/chart" uri="{C3380CC4-5D6E-409C-BE32-E72D297353CC}">
                  <c16:uniqueId val="{0000001D-2FA6-40C9-B809-6C6388156C1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{31C418CF-247F-48FC-876F-80A56F08E2DD}</c15:txfldGUID>
                      <c15:f>Diagramm!$K$53</c15:f>
                      <c15:dlblFieldTableCache>
                        <c:ptCount val="1"/>
                      </c15:dlblFieldTableCache>
                    </c15:dlblFTEntry>
                  </c15:dlblFieldTable>
                  <c15:showDataLabelsRange val="0"/>
                </c:ext>
                <c:ext xmlns:c16="http://schemas.microsoft.com/office/drawing/2014/chart" uri="{C3380CC4-5D6E-409C-BE32-E72D297353CC}">
                  <c16:uniqueId val="{0000001E-2FA6-40C9-B809-6C6388156C1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{F2BB13C1-6F80-42E7-B0DB-4CEA8DDC0248}</c15:txfldGUID>
                      <c15:f>Diagramm!$K$54</c15:f>
                      <c15:dlblFieldTableCache>
                        <c:ptCount val="1"/>
                      </c15:dlblFieldTableCache>
                    </c15:dlblFTEntry>
                  </c15:dlblFieldTable>
                  <c15:showDataLabelsRange val="0"/>
                </c:ext>
                <c:ext xmlns:c16="http://schemas.microsoft.com/office/drawing/2014/chart" uri="{C3380CC4-5D6E-409C-BE32-E72D297353CC}">
                  <c16:uniqueId val="{0000001F-2FA6-40C9-B809-6C6388156C1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{8918ACBC-F063-4270-9566-033AD1EF7E9B}</c15:txfldGUID>
                      <c15:f>Diagramm!$K$55</c15:f>
                      <c15:dlblFieldTableCache>
                        <c:ptCount val="1"/>
                      </c15:dlblFieldTableCache>
                    </c15:dlblFTEntry>
                  </c15:dlblFieldTable>
                  <c15:showDataLabelsRange val="0"/>
                </c:ext>
                <c:ext xmlns:c16="http://schemas.microsoft.com/office/drawing/2014/chart" uri="{C3380CC4-5D6E-409C-BE32-E72D297353CC}">
                  <c16:uniqueId val="{00000020-2FA6-40C9-B809-6C6388156C1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{D5D18838-A55A-41AF-BD45-A74251EE5367}</c15:txfldGUID>
                      <c15:f>Diagramm!$K$56</c15:f>
                      <c15:dlblFieldTableCache>
                        <c:ptCount val="1"/>
                      </c15:dlblFieldTableCache>
                    </c15:dlblFTEntry>
                  </c15:dlblFieldTable>
                  <c15:showDataLabelsRange val="0"/>
                </c:ext>
                <c:ext xmlns:c16="http://schemas.microsoft.com/office/drawing/2014/chart" uri="{C3380CC4-5D6E-409C-BE32-E72D297353CC}">
                  <c16:uniqueId val="{00000021-2FA6-40C9-B809-6C6388156C1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{E6342121-6501-4AAA-86C7-0B6A9B1F6EDB}</c15:txfldGUID>
                      <c15:f>Diagramm!$K$57</c15:f>
                      <c15:dlblFieldTableCache>
                        <c:ptCount val="1"/>
                      </c15:dlblFieldTableCache>
                    </c15:dlblFTEntry>
                  </c15:dlblFieldTable>
                  <c15:showDataLabelsRange val="0"/>
                </c:ext>
                <c:ext xmlns:c16="http://schemas.microsoft.com/office/drawing/2014/chart" uri="{C3380CC4-5D6E-409C-BE32-E72D297353CC}">
                  <c16:uniqueId val="{00000022-2FA6-40C9-B809-6C6388156C1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{96B754CA-A70C-4380-9F9E-534336B07C9E}</c15:txfldGUID>
                      <c15:f>Diagramm!$K$58</c15:f>
                      <c15:dlblFieldTableCache>
                        <c:ptCount val="1"/>
                      </c15:dlblFieldTableCache>
                    </c15:dlblFTEntry>
                  </c15:dlblFieldTable>
                  <c15:showDataLabelsRange val="0"/>
                </c:ext>
                <c:ext xmlns:c16="http://schemas.microsoft.com/office/drawing/2014/chart" uri="{C3380CC4-5D6E-409C-BE32-E72D297353CC}">
                  <c16:uniqueId val="{00000023-2FA6-40C9-B809-6C6388156C1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{51E95B95-76F2-4574-99AB-08D5A9858374}</c15:txfldGUID>
                      <c15:f>Diagramm!$K$59</c15:f>
                      <c15:dlblFieldTableCache>
                        <c:ptCount val="1"/>
                      </c15:dlblFieldTableCache>
                    </c15:dlblFTEntry>
                  </c15:dlblFieldTable>
                  <c15:showDataLabelsRange val="0"/>
                </c:ext>
                <c:ext xmlns:c16="http://schemas.microsoft.com/office/drawing/2014/chart" uri="{C3380CC4-5D6E-409C-BE32-E72D297353CC}">
                  <c16:uniqueId val="{00000024-2FA6-40C9-B809-6C6388156C1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{20F13508-2F88-459F-8FC8-A983A6FD29CA}</c15:txfldGUID>
                      <c15:f>Diagramm!$K$60</c15:f>
                      <c15:dlblFieldTableCache>
                        <c:ptCount val="1"/>
                      </c15:dlblFieldTableCache>
                    </c15:dlblFTEntry>
                  </c15:dlblFieldTable>
                  <c15:showDataLabelsRange val="0"/>
                </c:ext>
                <c:ext xmlns:c16="http://schemas.microsoft.com/office/drawing/2014/chart" uri="{C3380CC4-5D6E-409C-BE32-E72D297353CC}">
                  <c16:uniqueId val="{00000025-2FA6-40C9-B809-6C6388156C1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{EFA9C0F2-D7C1-43BB-9A5D-D99F17FCBDDE}</c15:txfldGUID>
                      <c15:f>Diagramm!$K$61</c15:f>
                      <c15:dlblFieldTableCache>
                        <c:ptCount val="1"/>
                      </c15:dlblFieldTableCache>
                    </c15:dlblFTEntry>
                  </c15:dlblFieldTable>
                  <c15:showDataLabelsRange val="0"/>
                </c:ext>
                <c:ext xmlns:c16="http://schemas.microsoft.com/office/drawing/2014/chart" uri="{C3380CC4-5D6E-409C-BE32-E72D297353CC}">
                  <c16:uniqueId val="{00000026-2FA6-40C9-B809-6C6388156C1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{FB1663FB-EB3C-4E92-A2E6-8B61C5104D8D}</c15:txfldGUID>
                      <c15:f>Diagramm!$K$62</c15:f>
                      <c15:dlblFieldTableCache>
                        <c:ptCount val="1"/>
                      </c15:dlblFieldTableCache>
                    </c15:dlblFTEntry>
                  </c15:dlblFieldTable>
                  <c15:showDataLabelsRange val="0"/>
                </c:ext>
                <c:ext xmlns:c16="http://schemas.microsoft.com/office/drawing/2014/chart" uri="{C3380CC4-5D6E-409C-BE32-E72D297353CC}">
                  <c16:uniqueId val="{00000027-2FA6-40C9-B809-6C6388156C1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{890FEC0E-AC84-42A7-A6BC-A0FD60039381}</c15:txfldGUID>
                      <c15:f>Diagramm!$K$63</c15:f>
                      <c15:dlblFieldTableCache>
                        <c:ptCount val="1"/>
                      </c15:dlblFieldTableCache>
                    </c15:dlblFTEntry>
                  </c15:dlblFieldTable>
                  <c15:showDataLabelsRange val="0"/>
                </c:ext>
                <c:ext xmlns:c16="http://schemas.microsoft.com/office/drawing/2014/chart" uri="{C3380CC4-5D6E-409C-BE32-E72D297353CC}">
                  <c16:uniqueId val="{00000028-2FA6-40C9-B809-6C6388156C1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{64097765-5EF8-4703-B3D9-365249B5F00E}</c15:txfldGUID>
                      <c15:f>Diagramm!$K$64</c15:f>
                      <c15:dlblFieldTableCache>
                        <c:ptCount val="1"/>
                      </c15:dlblFieldTableCache>
                    </c15:dlblFTEntry>
                  </c15:dlblFieldTable>
                  <c15:showDataLabelsRange val="0"/>
                </c:ext>
                <c:ext xmlns:c16="http://schemas.microsoft.com/office/drawing/2014/chart" uri="{C3380CC4-5D6E-409C-BE32-E72D297353CC}">
                  <c16:uniqueId val="{00000029-2FA6-40C9-B809-6C6388156C1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{0371A73F-C5C5-42B1-BA61-0240FB94E5C2}</c15:txfldGUID>
                      <c15:f>Diagramm!$K$65</c15:f>
                      <c15:dlblFieldTableCache>
                        <c:ptCount val="1"/>
                      </c15:dlblFieldTableCache>
                    </c15:dlblFTEntry>
                  </c15:dlblFieldTable>
                  <c15:showDataLabelsRange val="0"/>
                </c:ext>
                <c:ext xmlns:c16="http://schemas.microsoft.com/office/drawing/2014/chart" uri="{C3380CC4-5D6E-409C-BE32-E72D297353CC}">
                  <c16:uniqueId val="{0000002A-2FA6-40C9-B809-6C6388156C1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{5883EED1-3979-4C4D-B0A0-2B146FAA3355}</c15:txfldGUID>
                      <c15:f>Diagramm!$K$66</c15:f>
                      <c15:dlblFieldTableCache>
                        <c:ptCount val="1"/>
                      </c15:dlblFieldTableCache>
                    </c15:dlblFTEntry>
                  </c15:dlblFieldTable>
                  <c15:showDataLabelsRange val="0"/>
                </c:ext>
                <c:ext xmlns:c16="http://schemas.microsoft.com/office/drawing/2014/chart" uri="{C3380CC4-5D6E-409C-BE32-E72D297353CC}">
                  <c16:uniqueId val="{0000002B-2FA6-40C9-B809-6C6388156C1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{B321A77D-14E7-431A-8E8F-BD1471519A74}</c15:txfldGUID>
                      <c15:f>Diagramm!$K$67</c15:f>
                      <c15:dlblFieldTableCache>
                        <c:ptCount val="1"/>
                      </c15:dlblFieldTableCache>
                    </c15:dlblFTEntry>
                  </c15:dlblFieldTable>
                  <c15:showDataLabelsRange val="0"/>
                </c:ext>
                <c:ext xmlns:c16="http://schemas.microsoft.com/office/drawing/2014/chart" uri="{C3380CC4-5D6E-409C-BE32-E72D297353CC}">
                  <c16:uniqueId val="{0000002C-2FA6-40C9-B809-6C6388156C1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FA6-40C9-B809-6C6388156C1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{74D631BB-4BAE-4667-8FDC-ABDB84B9C6CF}</c15:txfldGUID>
                      <c15:f>Diagramm!$J$46</c15:f>
                      <c15:dlblFieldTableCache>
                        <c:ptCount val="1"/>
                      </c15:dlblFieldTableCache>
                    </c15:dlblFTEntry>
                  </c15:dlblFieldTable>
                  <c15:showDataLabelsRange val="0"/>
                </c:ext>
                <c:ext xmlns:c16="http://schemas.microsoft.com/office/drawing/2014/chart" uri="{C3380CC4-5D6E-409C-BE32-E72D297353CC}">
                  <c16:uniqueId val="{0000002E-2FA6-40C9-B809-6C6388156C1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{0BDC0975-9A3C-4B81-A653-E4475C6A79F3}</c15:txfldGUID>
                      <c15:f>Diagramm!$J$47</c15:f>
                      <c15:dlblFieldTableCache>
                        <c:ptCount val="1"/>
                      </c15:dlblFieldTableCache>
                    </c15:dlblFTEntry>
                  </c15:dlblFieldTable>
                  <c15:showDataLabelsRange val="0"/>
                </c:ext>
                <c:ext xmlns:c16="http://schemas.microsoft.com/office/drawing/2014/chart" uri="{C3380CC4-5D6E-409C-BE32-E72D297353CC}">
                  <c16:uniqueId val="{0000002F-2FA6-40C9-B809-6C6388156C1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{1CF9107B-57BB-4D6A-A3DF-14612AF50EA6}</c15:txfldGUID>
                      <c15:f>Diagramm!$J$48</c15:f>
                      <c15:dlblFieldTableCache>
                        <c:ptCount val="1"/>
                      </c15:dlblFieldTableCache>
                    </c15:dlblFTEntry>
                  </c15:dlblFieldTable>
                  <c15:showDataLabelsRange val="0"/>
                </c:ext>
                <c:ext xmlns:c16="http://schemas.microsoft.com/office/drawing/2014/chart" uri="{C3380CC4-5D6E-409C-BE32-E72D297353CC}">
                  <c16:uniqueId val="{00000030-2FA6-40C9-B809-6C6388156C1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{F2B12311-FBFF-4F66-8D1E-BA2A81C040FE}</c15:txfldGUID>
                      <c15:f>Diagramm!$J$49</c15:f>
                      <c15:dlblFieldTableCache>
                        <c:ptCount val="1"/>
                      </c15:dlblFieldTableCache>
                    </c15:dlblFTEntry>
                  </c15:dlblFieldTable>
                  <c15:showDataLabelsRange val="0"/>
                </c:ext>
                <c:ext xmlns:c16="http://schemas.microsoft.com/office/drawing/2014/chart" uri="{C3380CC4-5D6E-409C-BE32-E72D297353CC}">
                  <c16:uniqueId val="{00000031-2FA6-40C9-B809-6C6388156C1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{4C07F7A9-4569-4F3E-B187-F00B27BBB7B5}</c15:txfldGUID>
                      <c15:f>Diagramm!$J$50</c15:f>
                      <c15:dlblFieldTableCache>
                        <c:ptCount val="1"/>
                      </c15:dlblFieldTableCache>
                    </c15:dlblFTEntry>
                  </c15:dlblFieldTable>
                  <c15:showDataLabelsRange val="0"/>
                </c:ext>
                <c:ext xmlns:c16="http://schemas.microsoft.com/office/drawing/2014/chart" uri="{C3380CC4-5D6E-409C-BE32-E72D297353CC}">
                  <c16:uniqueId val="{00000032-2FA6-40C9-B809-6C6388156C1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{45529164-EE41-46C8-A715-0BAD53AD8224}</c15:txfldGUID>
                      <c15:f>Diagramm!$J$51</c15:f>
                      <c15:dlblFieldTableCache>
                        <c:ptCount val="1"/>
                      </c15:dlblFieldTableCache>
                    </c15:dlblFTEntry>
                  </c15:dlblFieldTable>
                  <c15:showDataLabelsRange val="0"/>
                </c:ext>
                <c:ext xmlns:c16="http://schemas.microsoft.com/office/drawing/2014/chart" uri="{C3380CC4-5D6E-409C-BE32-E72D297353CC}">
                  <c16:uniqueId val="{00000033-2FA6-40C9-B809-6C6388156C1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{D7E16826-FD86-46AD-8EEA-B1AB544BC77E}</c15:txfldGUID>
                      <c15:f>Diagramm!$J$52</c15:f>
                      <c15:dlblFieldTableCache>
                        <c:ptCount val="1"/>
                      </c15:dlblFieldTableCache>
                    </c15:dlblFTEntry>
                  </c15:dlblFieldTable>
                  <c15:showDataLabelsRange val="0"/>
                </c:ext>
                <c:ext xmlns:c16="http://schemas.microsoft.com/office/drawing/2014/chart" uri="{C3380CC4-5D6E-409C-BE32-E72D297353CC}">
                  <c16:uniqueId val="{00000034-2FA6-40C9-B809-6C6388156C1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{3259AE02-3D98-4C21-9B0B-CB37DF1AAA6B}</c15:txfldGUID>
                      <c15:f>Diagramm!$J$53</c15:f>
                      <c15:dlblFieldTableCache>
                        <c:ptCount val="1"/>
                      </c15:dlblFieldTableCache>
                    </c15:dlblFTEntry>
                  </c15:dlblFieldTable>
                  <c15:showDataLabelsRange val="0"/>
                </c:ext>
                <c:ext xmlns:c16="http://schemas.microsoft.com/office/drawing/2014/chart" uri="{C3380CC4-5D6E-409C-BE32-E72D297353CC}">
                  <c16:uniqueId val="{00000035-2FA6-40C9-B809-6C6388156C1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{28116EE4-8C08-438E-93AF-9DFAADC7AA2C}</c15:txfldGUID>
                      <c15:f>Diagramm!$J$54</c15:f>
                      <c15:dlblFieldTableCache>
                        <c:ptCount val="1"/>
                      </c15:dlblFieldTableCache>
                    </c15:dlblFTEntry>
                  </c15:dlblFieldTable>
                  <c15:showDataLabelsRange val="0"/>
                </c:ext>
                <c:ext xmlns:c16="http://schemas.microsoft.com/office/drawing/2014/chart" uri="{C3380CC4-5D6E-409C-BE32-E72D297353CC}">
                  <c16:uniqueId val="{00000036-2FA6-40C9-B809-6C6388156C1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{52490CB6-0288-4C8B-A7D4-8C68CE35880C}</c15:txfldGUID>
                      <c15:f>Diagramm!$J$55</c15:f>
                      <c15:dlblFieldTableCache>
                        <c:ptCount val="1"/>
                      </c15:dlblFieldTableCache>
                    </c15:dlblFTEntry>
                  </c15:dlblFieldTable>
                  <c15:showDataLabelsRange val="0"/>
                </c:ext>
                <c:ext xmlns:c16="http://schemas.microsoft.com/office/drawing/2014/chart" uri="{C3380CC4-5D6E-409C-BE32-E72D297353CC}">
                  <c16:uniqueId val="{00000037-2FA6-40C9-B809-6C6388156C1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{BD1509CE-4BEC-4ACF-9645-928386156B77}</c15:txfldGUID>
                      <c15:f>Diagramm!$J$56</c15:f>
                      <c15:dlblFieldTableCache>
                        <c:ptCount val="1"/>
                      </c15:dlblFieldTableCache>
                    </c15:dlblFTEntry>
                  </c15:dlblFieldTable>
                  <c15:showDataLabelsRange val="0"/>
                </c:ext>
                <c:ext xmlns:c16="http://schemas.microsoft.com/office/drawing/2014/chart" uri="{C3380CC4-5D6E-409C-BE32-E72D297353CC}">
                  <c16:uniqueId val="{00000038-2FA6-40C9-B809-6C6388156C1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{2974CD46-981B-4DC9-9323-4E0108A11944}</c15:txfldGUID>
                      <c15:f>Diagramm!$J$57</c15:f>
                      <c15:dlblFieldTableCache>
                        <c:ptCount val="1"/>
                      </c15:dlblFieldTableCache>
                    </c15:dlblFTEntry>
                  </c15:dlblFieldTable>
                  <c15:showDataLabelsRange val="0"/>
                </c:ext>
                <c:ext xmlns:c16="http://schemas.microsoft.com/office/drawing/2014/chart" uri="{C3380CC4-5D6E-409C-BE32-E72D297353CC}">
                  <c16:uniqueId val="{00000039-2FA6-40C9-B809-6C6388156C1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{32562F61-9BEE-4D15-9E78-CA8A46E26D55}</c15:txfldGUID>
                      <c15:f>Diagramm!$J$58</c15:f>
                      <c15:dlblFieldTableCache>
                        <c:ptCount val="1"/>
                      </c15:dlblFieldTableCache>
                    </c15:dlblFTEntry>
                  </c15:dlblFieldTable>
                  <c15:showDataLabelsRange val="0"/>
                </c:ext>
                <c:ext xmlns:c16="http://schemas.microsoft.com/office/drawing/2014/chart" uri="{C3380CC4-5D6E-409C-BE32-E72D297353CC}">
                  <c16:uniqueId val="{0000003A-2FA6-40C9-B809-6C6388156C1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{1552DBEB-4D1C-4237-B493-8011CA8F76CA}</c15:txfldGUID>
                      <c15:f>Diagramm!$J$59</c15:f>
                      <c15:dlblFieldTableCache>
                        <c:ptCount val="1"/>
                      </c15:dlblFieldTableCache>
                    </c15:dlblFTEntry>
                  </c15:dlblFieldTable>
                  <c15:showDataLabelsRange val="0"/>
                </c:ext>
                <c:ext xmlns:c16="http://schemas.microsoft.com/office/drawing/2014/chart" uri="{C3380CC4-5D6E-409C-BE32-E72D297353CC}">
                  <c16:uniqueId val="{0000003B-2FA6-40C9-B809-6C6388156C1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{1B2E7333-DA9F-42A0-AA9B-701AB2E108D1}</c15:txfldGUID>
                      <c15:f>Diagramm!$J$60</c15:f>
                      <c15:dlblFieldTableCache>
                        <c:ptCount val="1"/>
                      </c15:dlblFieldTableCache>
                    </c15:dlblFTEntry>
                  </c15:dlblFieldTable>
                  <c15:showDataLabelsRange val="0"/>
                </c:ext>
                <c:ext xmlns:c16="http://schemas.microsoft.com/office/drawing/2014/chart" uri="{C3380CC4-5D6E-409C-BE32-E72D297353CC}">
                  <c16:uniqueId val="{0000003C-2FA6-40C9-B809-6C6388156C1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{C38123CC-5174-4E55-B5F3-4B6F97C1BCC8}</c15:txfldGUID>
                      <c15:f>Diagramm!$J$61</c15:f>
                      <c15:dlblFieldTableCache>
                        <c:ptCount val="1"/>
                      </c15:dlblFieldTableCache>
                    </c15:dlblFTEntry>
                  </c15:dlblFieldTable>
                  <c15:showDataLabelsRange val="0"/>
                </c:ext>
                <c:ext xmlns:c16="http://schemas.microsoft.com/office/drawing/2014/chart" uri="{C3380CC4-5D6E-409C-BE32-E72D297353CC}">
                  <c16:uniqueId val="{0000003D-2FA6-40C9-B809-6C6388156C1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{5B1D65E6-195A-4F70-8CCD-EBEE13439787}</c15:txfldGUID>
                      <c15:f>Diagramm!$J$62</c15:f>
                      <c15:dlblFieldTableCache>
                        <c:ptCount val="1"/>
                      </c15:dlblFieldTableCache>
                    </c15:dlblFTEntry>
                  </c15:dlblFieldTable>
                  <c15:showDataLabelsRange val="0"/>
                </c:ext>
                <c:ext xmlns:c16="http://schemas.microsoft.com/office/drawing/2014/chart" uri="{C3380CC4-5D6E-409C-BE32-E72D297353CC}">
                  <c16:uniqueId val="{0000003E-2FA6-40C9-B809-6C6388156C1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{704A884C-0058-46BC-BAF1-6D4D034A1DBA}</c15:txfldGUID>
                      <c15:f>Diagramm!$J$63</c15:f>
                      <c15:dlblFieldTableCache>
                        <c:ptCount val="1"/>
                      </c15:dlblFieldTableCache>
                    </c15:dlblFTEntry>
                  </c15:dlblFieldTable>
                  <c15:showDataLabelsRange val="0"/>
                </c:ext>
                <c:ext xmlns:c16="http://schemas.microsoft.com/office/drawing/2014/chart" uri="{C3380CC4-5D6E-409C-BE32-E72D297353CC}">
                  <c16:uniqueId val="{0000003F-2FA6-40C9-B809-6C6388156C1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{B4AFA9D6-E65E-4277-892B-312FD1D8C3BB}</c15:txfldGUID>
                      <c15:f>Diagramm!$J$64</c15:f>
                      <c15:dlblFieldTableCache>
                        <c:ptCount val="1"/>
                      </c15:dlblFieldTableCache>
                    </c15:dlblFTEntry>
                  </c15:dlblFieldTable>
                  <c15:showDataLabelsRange val="0"/>
                </c:ext>
                <c:ext xmlns:c16="http://schemas.microsoft.com/office/drawing/2014/chart" uri="{C3380CC4-5D6E-409C-BE32-E72D297353CC}">
                  <c16:uniqueId val="{00000040-2FA6-40C9-B809-6C6388156C1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{98214AF6-A56E-4699-A78B-29E596CDA4A2}</c15:txfldGUID>
                      <c15:f>Diagramm!$J$65</c15:f>
                      <c15:dlblFieldTableCache>
                        <c:ptCount val="1"/>
                      </c15:dlblFieldTableCache>
                    </c15:dlblFTEntry>
                  </c15:dlblFieldTable>
                  <c15:showDataLabelsRange val="0"/>
                </c:ext>
                <c:ext xmlns:c16="http://schemas.microsoft.com/office/drawing/2014/chart" uri="{C3380CC4-5D6E-409C-BE32-E72D297353CC}">
                  <c16:uniqueId val="{00000041-2FA6-40C9-B809-6C6388156C1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{F87FC72A-30C1-46D1-B0E8-A1CB5DA07FD6}</c15:txfldGUID>
                      <c15:f>Diagramm!$J$66</c15:f>
                      <c15:dlblFieldTableCache>
                        <c:ptCount val="1"/>
                      </c15:dlblFieldTableCache>
                    </c15:dlblFTEntry>
                  </c15:dlblFieldTable>
                  <c15:showDataLabelsRange val="0"/>
                </c:ext>
                <c:ext xmlns:c16="http://schemas.microsoft.com/office/drawing/2014/chart" uri="{C3380CC4-5D6E-409C-BE32-E72D297353CC}">
                  <c16:uniqueId val="{00000042-2FA6-40C9-B809-6C6388156C1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{717136E1-F384-45DB-B363-A5791827DC05}</c15:txfldGUID>
                      <c15:f>Diagramm!$J$67</c15:f>
                      <c15:dlblFieldTableCache>
                        <c:ptCount val="1"/>
                      </c15:dlblFieldTableCache>
                    </c15:dlblFTEntry>
                  </c15:dlblFieldTable>
                  <c15:showDataLabelsRange val="0"/>
                </c:ext>
                <c:ext xmlns:c16="http://schemas.microsoft.com/office/drawing/2014/chart" uri="{C3380CC4-5D6E-409C-BE32-E72D297353CC}">
                  <c16:uniqueId val="{00000043-2FA6-40C9-B809-6C6388156C1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FA6-40C9-B809-6C6388156C1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4A-4DCE-A308-FD88472182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4A-4DCE-A308-FD88472182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4A-4DCE-A308-FD88472182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4A-4DCE-A308-FD88472182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4A-4DCE-A308-FD88472182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4A-4DCE-A308-FD88472182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4A-4DCE-A308-FD88472182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4A-4DCE-A308-FD88472182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4A-4DCE-A308-FD88472182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14A-4DCE-A308-FD88472182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14A-4DCE-A308-FD88472182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14A-4DCE-A308-FD88472182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14A-4DCE-A308-FD88472182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14A-4DCE-A308-FD88472182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14A-4DCE-A308-FD88472182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14A-4DCE-A308-FD88472182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4A-4DCE-A308-FD88472182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14A-4DCE-A308-FD88472182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14A-4DCE-A308-FD88472182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14A-4DCE-A308-FD88472182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14A-4DCE-A308-FD88472182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14A-4DCE-A308-FD88472182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14A-4DCE-A308-FD884721822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14A-4DCE-A308-FD88472182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14A-4DCE-A308-FD88472182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14A-4DCE-A308-FD88472182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4A-4DCE-A308-FD88472182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14A-4DCE-A308-FD88472182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14A-4DCE-A308-FD88472182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14A-4DCE-A308-FD88472182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14A-4DCE-A308-FD88472182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14A-4DCE-A308-FD88472182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14A-4DCE-A308-FD88472182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14A-4DCE-A308-FD88472182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14A-4DCE-A308-FD88472182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14A-4DCE-A308-FD88472182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14A-4DCE-A308-FD88472182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14A-4DCE-A308-FD88472182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14A-4DCE-A308-FD88472182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14A-4DCE-A308-FD88472182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14A-4DCE-A308-FD88472182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14A-4DCE-A308-FD88472182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14A-4DCE-A308-FD88472182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14A-4DCE-A308-FD88472182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14A-4DCE-A308-FD884721822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14A-4DCE-A308-FD884721822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14A-4DCE-A308-FD88472182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14A-4DCE-A308-FD88472182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14A-4DCE-A308-FD88472182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14A-4DCE-A308-FD88472182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14A-4DCE-A308-FD88472182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14A-4DCE-A308-FD88472182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14A-4DCE-A308-FD88472182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14A-4DCE-A308-FD88472182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14A-4DCE-A308-FD88472182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14A-4DCE-A308-FD88472182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14A-4DCE-A308-FD88472182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14A-4DCE-A308-FD88472182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14A-4DCE-A308-FD88472182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14A-4DCE-A308-FD88472182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14A-4DCE-A308-FD88472182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14A-4DCE-A308-FD88472182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14A-4DCE-A308-FD88472182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14A-4DCE-A308-FD88472182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14A-4DCE-A308-FD88472182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14A-4DCE-A308-FD88472182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14A-4DCE-A308-FD88472182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14A-4DCE-A308-FD88472182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14A-4DCE-A308-FD884721822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101.14432442993106</c:v>
                </c:pt>
                <c:pt idx="2">
                  <c:v>102.74637863183456</c:v>
                </c:pt>
                <c:pt idx="3">
                  <c:v>100.96290714225906</c:v>
                </c:pt>
                <c:pt idx="4">
                  <c:v>101.41226380864663</c:v>
                </c:pt>
                <c:pt idx="5">
                  <c:v>101.11920511317646</c:v>
                </c:pt>
                <c:pt idx="6">
                  <c:v>103.20969047419688</c:v>
                </c:pt>
                <c:pt idx="7">
                  <c:v>102.61799101286668</c:v>
                </c:pt>
                <c:pt idx="8">
                  <c:v>102.36679784532083</c:v>
                </c:pt>
                <c:pt idx="9">
                  <c:v>102.23841022635295</c:v>
                </c:pt>
                <c:pt idx="10">
                  <c:v>105.12713165313015</c:v>
                </c:pt>
                <c:pt idx="11">
                  <c:v>104.78941639454074</c:v>
                </c:pt>
                <c:pt idx="12">
                  <c:v>105.12154958274024</c:v>
                </c:pt>
                <c:pt idx="13">
                  <c:v>105.6127717770521</c:v>
                </c:pt>
                <c:pt idx="14">
                  <c:v>107.74791370119176</c:v>
                </c:pt>
                <c:pt idx="15">
                  <c:v>107.2566915068799</c:v>
                </c:pt>
                <c:pt idx="16">
                  <c:v>106.97758798738452</c:v>
                </c:pt>
                <c:pt idx="17">
                  <c:v>106.72639481983867</c:v>
                </c:pt>
                <c:pt idx="18">
                  <c:v>109.31089341036591</c:v>
                </c:pt>
                <c:pt idx="19">
                  <c:v>108.71640291384075</c:v>
                </c:pt>
                <c:pt idx="20">
                  <c:v>109.7155935136342</c:v>
                </c:pt>
                <c:pt idx="21">
                  <c:v>109.91375701247593</c:v>
                </c:pt>
                <c:pt idx="22">
                  <c:v>112.67967289067515</c:v>
                </c:pt>
                <c:pt idx="23">
                  <c:v>112.43406179351922</c:v>
                </c:pt>
                <c:pt idx="24">
                  <c:v>111.85352647296882</c:v>
                </c:pt>
              </c:numCache>
            </c:numRef>
          </c:val>
          <c:smooth val="0"/>
          <c:extLst>
            <c:ext xmlns:c16="http://schemas.microsoft.com/office/drawing/2014/chart" uri="{C3380CC4-5D6E-409C-BE32-E72D297353CC}">
              <c16:uniqueId val="{00000000-7F9F-4D32-9F9B-D8A37D1067F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103.19932049830125</c:v>
                </c:pt>
                <c:pt idx="2">
                  <c:v>104.81313703284259</c:v>
                </c:pt>
                <c:pt idx="3">
                  <c:v>103.02944507361269</c:v>
                </c:pt>
                <c:pt idx="4">
                  <c:v>101.89694224235562</c:v>
                </c:pt>
                <c:pt idx="5">
                  <c:v>102.20838052095129</c:v>
                </c:pt>
                <c:pt idx="6">
                  <c:v>105.74745186862967</c:v>
                </c:pt>
                <c:pt idx="7">
                  <c:v>104.89807474518686</c:v>
                </c:pt>
                <c:pt idx="8">
                  <c:v>103.00113250283125</c:v>
                </c:pt>
                <c:pt idx="9">
                  <c:v>107.55945639864099</c:v>
                </c:pt>
                <c:pt idx="10">
                  <c:v>111.15515288788222</c:v>
                </c:pt>
                <c:pt idx="11">
                  <c:v>111.0419026047565</c:v>
                </c:pt>
                <c:pt idx="12">
                  <c:v>110.22083805209513</c:v>
                </c:pt>
                <c:pt idx="13">
                  <c:v>112.00453001132502</c:v>
                </c:pt>
                <c:pt idx="14">
                  <c:v>117.0158550396376</c:v>
                </c:pt>
                <c:pt idx="15">
                  <c:v>116.98754246885616</c:v>
                </c:pt>
                <c:pt idx="16">
                  <c:v>115.26047565118913</c:v>
                </c:pt>
                <c:pt idx="17">
                  <c:v>117.15741789354472</c:v>
                </c:pt>
                <c:pt idx="18">
                  <c:v>118.85617214043036</c:v>
                </c:pt>
                <c:pt idx="19">
                  <c:v>117.12910532276331</c:v>
                </c:pt>
                <c:pt idx="20">
                  <c:v>115.34541336353341</c:v>
                </c:pt>
                <c:pt idx="21">
                  <c:v>119.30917327293318</c:v>
                </c:pt>
                <c:pt idx="22">
                  <c:v>123.44280860702153</c:v>
                </c:pt>
                <c:pt idx="23">
                  <c:v>123.27293318233296</c:v>
                </c:pt>
                <c:pt idx="24">
                  <c:v>118.96942242355605</c:v>
                </c:pt>
              </c:numCache>
            </c:numRef>
          </c:val>
          <c:smooth val="0"/>
          <c:extLst>
            <c:ext xmlns:c16="http://schemas.microsoft.com/office/drawing/2014/chart" uri="{C3380CC4-5D6E-409C-BE32-E72D297353CC}">
              <c16:uniqueId val="{00000001-7F9F-4D32-9F9B-D8A37D1067F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101.99821814942089</c:v>
                </c:pt>
                <c:pt idx="2">
                  <c:v>102.3291332569683</c:v>
                </c:pt>
                <c:pt idx="3">
                  <c:v>100.75092274404989</c:v>
                </c:pt>
                <c:pt idx="4">
                  <c:v>98.892707140129815</c:v>
                </c:pt>
                <c:pt idx="5">
                  <c:v>98.892707140129815</c:v>
                </c:pt>
                <c:pt idx="6">
                  <c:v>97.467226676848668</c:v>
                </c:pt>
                <c:pt idx="7">
                  <c:v>96.194476263204791</c:v>
                </c:pt>
                <c:pt idx="8">
                  <c:v>94.056255568283063</c:v>
                </c:pt>
                <c:pt idx="9">
                  <c:v>96.054473717703956</c:v>
                </c:pt>
                <c:pt idx="10">
                  <c:v>94.285350642738962</c:v>
                </c:pt>
                <c:pt idx="11">
                  <c:v>92.999872724958635</c:v>
                </c:pt>
                <c:pt idx="12">
                  <c:v>91.218022145857205</c:v>
                </c:pt>
                <c:pt idx="13">
                  <c:v>94.348988163421154</c:v>
                </c:pt>
                <c:pt idx="14">
                  <c:v>92.9871452208222</c:v>
                </c:pt>
                <c:pt idx="15">
                  <c:v>91.625302278223245</c:v>
                </c:pt>
                <c:pt idx="16">
                  <c:v>90.772559501081844</c:v>
                </c:pt>
                <c:pt idx="17">
                  <c:v>93.12714776632302</c:v>
                </c:pt>
                <c:pt idx="18">
                  <c:v>92.287132493318055</c:v>
                </c:pt>
                <c:pt idx="19">
                  <c:v>90.530736922489496</c:v>
                </c:pt>
                <c:pt idx="20">
                  <c:v>90.059819269441263</c:v>
                </c:pt>
                <c:pt idx="21">
                  <c:v>91.599847269950359</c:v>
                </c:pt>
                <c:pt idx="22">
                  <c:v>87.348860888379789</c:v>
                </c:pt>
                <c:pt idx="23">
                  <c:v>86.190658011963848</c:v>
                </c:pt>
                <c:pt idx="24">
                  <c:v>82.665139366170294</c:v>
                </c:pt>
              </c:numCache>
            </c:numRef>
          </c:val>
          <c:smooth val="0"/>
          <c:extLst>
            <c:ext xmlns:c16="http://schemas.microsoft.com/office/drawing/2014/chart" uri="{C3380CC4-5D6E-409C-BE32-E72D297353CC}">
              <c16:uniqueId val="{00000002-7F9F-4D32-9F9B-D8A37D1067F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F9F-4D32-9F9B-D8A37D1067F9}"/>
                </c:ext>
              </c:extLst>
            </c:dLbl>
            <c:dLbl>
              <c:idx val="1"/>
              <c:delete val="1"/>
              <c:extLst>
                <c:ext xmlns:c15="http://schemas.microsoft.com/office/drawing/2012/chart" uri="{CE6537A1-D6FC-4f65-9D91-7224C49458BB}"/>
                <c:ext xmlns:c16="http://schemas.microsoft.com/office/drawing/2014/chart" uri="{C3380CC4-5D6E-409C-BE32-E72D297353CC}">
                  <c16:uniqueId val="{00000004-7F9F-4D32-9F9B-D8A37D1067F9}"/>
                </c:ext>
              </c:extLst>
            </c:dLbl>
            <c:dLbl>
              <c:idx val="2"/>
              <c:delete val="1"/>
              <c:extLst>
                <c:ext xmlns:c15="http://schemas.microsoft.com/office/drawing/2012/chart" uri="{CE6537A1-D6FC-4f65-9D91-7224C49458BB}"/>
                <c:ext xmlns:c16="http://schemas.microsoft.com/office/drawing/2014/chart" uri="{C3380CC4-5D6E-409C-BE32-E72D297353CC}">
                  <c16:uniqueId val="{00000005-7F9F-4D32-9F9B-D8A37D1067F9}"/>
                </c:ext>
              </c:extLst>
            </c:dLbl>
            <c:dLbl>
              <c:idx val="3"/>
              <c:delete val="1"/>
              <c:extLst>
                <c:ext xmlns:c15="http://schemas.microsoft.com/office/drawing/2012/chart" uri="{CE6537A1-D6FC-4f65-9D91-7224C49458BB}"/>
                <c:ext xmlns:c16="http://schemas.microsoft.com/office/drawing/2014/chart" uri="{C3380CC4-5D6E-409C-BE32-E72D297353CC}">
                  <c16:uniqueId val="{00000006-7F9F-4D32-9F9B-D8A37D1067F9}"/>
                </c:ext>
              </c:extLst>
            </c:dLbl>
            <c:dLbl>
              <c:idx val="4"/>
              <c:delete val="1"/>
              <c:extLst>
                <c:ext xmlns:c15="http://schemas.microsoft.com/office/drawing/2012/chart" uri="{CE6537A1-D6FC-4f65-9D91-7224C49458BB}"/>
                <c:ext xmlns:c16="http://schemas.microsoft.com/office/drawing/2014/chart" uri="{C3380CC4-5D6E-409C-BE32-E72D297353CC}">
                  <c16:uniqueId val="{00000007-7F9F-4D32-9F9B-D8A37D1067F9}"/>
                </c:ext>
              </c:extLst>
            </c:dLbl>
            <c:dLbl>
              <c:idx val="5"/>
              <c:delete val="1"/>
              <c:extLst>
                <c:ext xmlns:c15="http://schemas.microsoft.com/office/drawing/2012/chart" uri="{CE6537A1-D6FC-4f65-9D91-7224C49458BB}"/>
                <c:ext xmlns:c16="http://schemas.microsoft.com/office/drawing/2014/chart" uri="{C3380CC4-5D6E-409C-BE32-E72D297353CC}">
                  <c16:uniqueId val="{00000008-7F9F-4D32-9F9B-D8A37D1067F9}"/>
                </c:ext>
              </c:extLst>
            </c:dLbl>
            <c:dLbl>
              <c:idx val="6"/>
              <c:delete val="1"/>
              <c:extLst>
                <c:ext xmlns:c15="http://schemas.microsoft.com/office/drawing/2012/chart" uri="{CE6537A1-D6FC-4f65-9D91-7224C49458BB}"/>
                <c:ext xmlns:c16="http://schemas.microsoft.com/office/drawing/2014/chart" uri="{C3380CC4-5D6E-409C-BE32-E72D297353CC}">
                  <c16:uniqueId val="{00000009-7F9F-4D32-9F9B-D8A37D1067F9}"/>
                </c:ext>
              </c:extLst>
            </c:dLbl>
            <c:dLbl>
              <c:idx val="7"/>
              <c:delete val="1"/>
              <c:extLst>
                <c:ext xmlns:c15="http://schemas.microsoft.com/office/drawing/2012/chart" uri="{CE6537A1-D6FC-4f65-9D91-7224C49458BB}"/>
                <c:ext xmlns:c16="http://schemas.microsoft.com/office/drawing/2014/chart" uri="{C3380CC4-5D6E-409C-BE32-E72D297353CC}">
                  <c16:uniqueId val="{0000000A-7F9F-4D32-9F9B-D8A37D1067F9}"/>
                </c:ext>
              </c:extLst>
            </c:dLbl>
            <c:dLbl>
              <c:idx val="8"/>
              <c:delete val="1"/>
              <c:extLst>
                <c:ext xmlns:c15="http://schemas.microsoft.com/office/drawing/2012/chart" uri="{CE6537A1-D6FC-4f65-9D91-7224C49458BB}"/>
                <c:ext xmlns:c16="http://schemas.microsoft.com/office/drawing/2014/chart" uri="{C3380CC4-5D6E-409C-BE32-E72D297353CC}">
                  <c16:uniqueId val="{0000000B-7F9F-4D32-9F9B-D8A37D1067F9}"/>
                </c:ext>
              </c:extLst>
            </c:dLbl>
            <c:dLbl>
              <c:idx val="9"/>
              <c:delete val="1"/>
              <c:extLst>
                <c:ext xmlns:c15="http://schemas.microsoft.com/office/drawing/2012/chart" uri="{CE6537A1-D6FC-4f65-9D91-7224C49458BB}"/>
                <c:ext xmlns:c16="http://schemas.microsoft.com/office/drawing/2014/chart" uri="{C3380CC4-5D6E-409C-BE32-E72D297353CC}">
                  <c16:uniqueId val="{0000000C-7F9F-4D32-9F9B-D8A37D1067F9}"/>
                </c:ext>
              </c:extLst>
            </c:dLbl>
            <c:dLbl>
              <c:idx val="10"/>
              <c:delete val="1"/>
              <c:extLst>
                <c:ext xmlns:c15="http://schemas.microsoft.com/office/drawing/2012/chart" uri="{CE6537A1-D6FC-4f65-9D91-7224C49458BB}"/>
                <c:ext xmlns:c16="http://schemas.microsoft.com/office/drawing/2014/chart" uri="{C3380CC4-5D6E-409C-BE32-E72D297353CC}">
                  <c16:uniqueId val="{0000000D-7F9F-4D32-9F9B-D8A37D1067F9}"/>
                </c:ext>
              </c:extLst>
            </c:dLbl>
            <c:dLbl>
              <c:idx val="11"/>
              <c:delete val="1"/>
              <c:extLst>
                <c:ext xmlns:c15="http://schemas.microsoft.com/office/drawing/2012/chart" uri="{CE6537A1-D6FC-4f65-9D91-7224C49458BB}"/>
                <c:ext xmlns:c16="http://schemas.microsoft.com/office/drawing/2014/chart" uri="{C3380CC4-5D6E-409C-BE32-E72D297353CC}">
                  <c16:uniqueId val="{0000000E-7F9F-4D32-9F9B-D8A37D1067F9}"/>
                </c:ext>
              </c:extLst>
            </c:dLbl>
            <c:dLbl>
              <c:idx val="12"/>
              <c:delete val="1"/>
              <c:extLst>
                <c:ext xmlns:c15="http://schemas.microsoft.com/office/drawing/2012/chart" uri="{CE6537A1-D6FC-4f65-9D91-7224C49458BB}"/>
                <c:ext xmlns:c16="http://schemas.microsoft.com/office/drawing/2014/chart" uri="{C3380CC4-5D6E-409C-BE32-E72D297353CC}">
                  <c16:uniqueId val="{0000000F-7F9F-4D32-9F9B-D8A37D1067F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9F-4D32-9F9B-D8A37D1067F9}"/>
                </c:ext>
              </c:extLst>
            </c:dLbl>
            <c:dLbl>
              <c:idx val="14"/>
              <c:delete val="1"/>
              <c:extLst>
                <c:ext xmlns:c15="http://schemas.microsoft.com/office/drawing/2012/chart" uri="{CE6537A1-D6FC-4f65-9D91-7224C49458BB}"/>
                <c:ext xmlns:c16="http://schemas.microsoft.com/office/drawing/2014/chart" uri="{C3380CC4-5D6E-409C-BE32-E72D297353CC}">
                  <c16:uniqueId val="{00000011-7F9F-4D32-9F9B-D8A37D1067F9}"/>
                </c:ext>
              </c:extLst>
            </c:dLbl>
            <c:dLbl>
              <c:idx val="15"/>
              <c:delete val="1"/>
              <c:extLst>
                <c:ext xmlns:c15="http://schemas.microsoft.com/office/drawing/2012/chart" uri="{CE6537A1-D6FC-4f65-9D91-7224C49458BB}"/>
                <c:ext xmlns:c16="http://schemas.microsoft.com/office/drawing/2014/chart" uri="{C3380CC4-5D6E-409C-BE32-E72D297353CC}">
                  <c16:uniqueId val="{00000012-7F9F-4D32-9F9B-D8A37D1067F9}"/>
                </c:ext>
              </c:extLst>
            </c:dLbl>
            <c:dLbl>
              <c:idx val="16"/>
              <c:delete val="1"/>
              <c:extLst>
                <c:ext xmlns:c15="http://schemas.microsoft.com/office/drawing/2012/chart" uri="{CE6537A1-D6FC-4f65-9D91-7224C49458BB}"/>
                <c:ext xmlns:c16="http://schemas.microsoft.com/office/drawing/2014/chart" uri="{C3380CC4-5D6E-409C-BE32-E72D297353CC}">
                  <c16:uniqueId val="{00000013-7F9F-4D32-9F9B-D8A37D1067F9}"/>
                </c:ext>
              </c:extLst>
            </c:dLbl>
            <c:dLbl>
              <c:idx val="17"/>
              <c:delete val="1"/>
              <c:extLst>
                <c:ext xmlns:c15="http://schemas.microsoft.com/office/drawing/2012/chart" uri="{CE6537A1-D6FC-4f65-9D91-7224C49458BB}"/>
                <c:ext xmlns:c16="http://schemas.microsoft.com/office/drawing/2014/chart" uri="{C3380CC4-5D6E-409C-BE32-E72D297353CC}">
                  <c16:uniqueId val="{00000014-7F9F-4D32-9F9B-D8A37D1067F9}"/>
                </c:ext>
              </c:extLst>
            </c:dLbl>
            <c:dLbl>
              <c:idx val="18"/>
              <c:delete val="1"/>
              <c:extLst>
                <c:ext xmlns:c15="http://schemas.microsoft.com/office/drawing/2012/chart" uri="{CE6537A1-D6FC-4f65-9D91-7224C49458BB}"/>
                <c:ext xmlns:c16="http://schemas.microsoft.com/office/drawing/2014/chart" uri="{C3380CC4-5D6E-409C-BE32-E72D297353CC}">
                  <c16:uniqueId val="{00000015-7F9F-4D32-9F9B-D8A37D1067F9}"/>
                </c:ext>
              </c:extLst>
            </c:dLbl>
            <c:dLbl>
              <c:idx val="19"/>
              <c:delete val="1"/>
              <c:extLst>
                <c:ext xmlns:c15="http://schemas.microsoft.com/office/drawing/2012/chart" uri="{CE6537A1-D6FC-4f65-9D91-7224C49458BB}"/>
                <c:ext xmlns:c16="http://schemas.microsoft.com/office/drawing/2014/chart" uri="{C3380CC4-5D6E-409C-BE32-E72D297353CC}">
                  <c16:uniqueId val="{00000016-7F9F-4D32-9F9B-D8A37D1067F9}"/>
                </c:ext>
              </c:extLst>
            </c:dLbl>
            <c:dLbl>
              <c:idx val="20"/>
              <c:delete val="1"/>
              <c:extLst>
                <c:ext xmlns:c15="http://schemas.microsoft.com/office/drawing/2012/chart" uri="{CE6537A1-D6FC-4f65-9D91-7224C49458BB}"/>
                <c:ext xmlns:c16="http://schemas.microsoft.com/office/drawing/2014/chart" uri="{C3380CC4-5D6E-409C-BE32-E72D297353CC}">
                  <c16:uniqueId val="{00000017-7F9F-4D32-9F9B-D8A37D1067F9}"/>
                </c:ext>
              </c:extLst>
            </c:dLbl>
            <c:dLbl>
              <c:idx val="21"/>
              <c:delete val="1"/>
              <c:extLst>
                <c:ext xmlns:c15="http://schemas.microsoft.com/office/drawing/2012/chart" uri="{CE6537A1-D6FC-4f65-9D91-7224C49458BB}"/>
                <c:ext xmlns:c16="http://schemas.microsoft.com/office/drawing/2014/chart" uri="{C3380CC4-5D6E-409C-BE32-E72D297353CC}">
                  <c16:uniqueId val="{00000018-7F9F-4D32-9F9B-D8A37D1067F9}"/>
                </c:ext>
              </c:extLst>
            </c:dLbl>
            <c:dLbl>
              <c:idx val="22"/>
              <c:delete val="1"/>
              <c:extLst>
                <c:ext xmlns:c15="http://schemas.microsoft.com/office/drawing/2012/chart" uri="{CE6537A1-D6FC-4f65-9D91-7224C49458BB}"/>
                <c:ext xmlns:c16="http://schemas.microsoft.com/office/drawing/2014/chart" uri="{C3380CC4-5D6E-409C-BE32-E72D297353CC}">
                  <c16:uniqueId val="{00000019-7F9F-4D32-9F9B-D8A37D1067F9}"/>
                </c:ext>
              </c:extLst>
            </c:dLbl>
            <c:dLbl>
              <c:idx val="23"/>
              <c:delete val="1"/>
              <c:extLst>
                <c:ext xmlns:c15="http://schemas.microsoft.com/office/drawing/2012/chart" uri="{CE6537A1-D6FC-4f65-9D91-7224C49458BB}"/>
                <c:ext xmlns:c16="http://schemas.microsoft.com/office/drawing/2014/chart" uri="{C3380CC4-5D6E-409C-BE32-E72D297353CC}">
                  <c16:uniqueId val="{0000001A-7F9F-4D32-9F9B-D8A37D1067F9}"/>
                </c:ext>
              </c:extLst>
            </c:dLbl>
            <c:dLbl>
              <c:idx val="24"/>
              <c:delete val="1"/>
              <c:extLst>
                <c:ext xmlns:c15="http://schemas.microsoft.com/office/drawing/2012/chart" uri="{CE6537A1-D6FC-4f65-9D91-7224C49458BB}"/>
                <c:ext xmlns:c16="http://schemas.microsoft.com/office/drawing/2014/chart" uri="{C3380CC4-5D6E-409C-BE32-E72D297353CC}">
                  <c16:uniqueId val="{0000001B-7F9F-4D32-9F9B-D8A37D1067F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F9F-4D32-9F9B-D8A37D1067F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Steinburg (01061)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40076</v>
      </c>
      <c r="F11" s="238">
        <v>40284</v>
      </c>
      <c r="G11" s="238">
        <v>40372</v>
      </c>
      <c r="H11" s="238">
        <v>39381</v>
      </c>
      <c r="I11" s="265">
        <v>39310</v>
      </c>
      <c r="J11" s="263">
        <v>766</v>
      </c>
      <c r="K11" s="266">
        <v>1.948613584329687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16.867950893302726</v>
      </c>
      <c r="E13" s="115">
        <v>6760</v>
      </c>
      <c r="F13" s="114">
        <v>6539</v>
      </c>
      <c r="G13" s="114">
        <v>6682</v>
      </c>
      <c r="H13" s="114">
        <v>6536</v>
      </c>
      <c r="I13" s="140">
        <v>6454</v>
      </c>
      <c r="J13" s="115">
        <v>306</v>
      </c>
      <c r="K13" s="116">
        <v>4.7412457390765415</v>
      </c>
    </row>
    <row r="14" spans="1:255" ht="14.1" customHeight="1" x14ac:dyDescent="0.2">
      <c r="A14" s="306" t="s">
        <v>230</v>
      </c>
      <c r="B14" s="307"/>
      <c r="C14" s="308"/>
      <c r="D14" s="113">
        <v>63.611637888012773</v>
      </c>
      <c r="E14" s="115">
        <v>25493</v>
      </c>
      <c r="F14" s="114">
        <v>25893</v>
      </c>
      <c r="G14" s="114">
        <v>25981</v>
      </c>
      <c r="H14" s="114">
        <v>25305</v>
      </c>
      <c r="I14" s="140">
        <v>25345</v>
      </c>
      <c r="J14" s="115">
        <v>148</v>
      </c>
      <c r="K14" s="116">
        <v>0.58394160583941601</v>
      </c>
    </row>
    <row r="15" spans="1:255" ht="14.1" customHeight="1" x14ac:dyDescent="0.2">
      <c r="A15" s="306" t="s">
        <v>231</v>
      </c>
      <c r="B15" s="307"/>
      <c r="C15" s="308"/>
      <c r="D15" s="113">
        <v>9.6167282163888608</v>
      </c>
      <c r="E15" s="115">
        <v>3854</v>
      </c>
      <c r="F15" s="114">
        <v>3870</v>
      </c>
      <c r="G15" s="114">
        <v>3774</v>
      </c>
      <c r="H15" s="114">
        <v>3711</v>
      </c>
      <c r="I15" s="140">
        <v>3700</v>
      </c>
      <c r="J15" s="115">
        <v>154</v>
      </c>
      <c r="K15" s="116">
        <v>4.1621621621621623</v>
      </c>
    </row>
    <row r="16" spans="1:255" ht="14.1" customHeight="1" x14ac:dyDescent="0.2">
      <c r="A16" s="306" t="s">
        <v>232</v>
      </c>
      <c r="B16" s="307"/>
      <c r="C16" s="308"/>
      <c r="D16" s="113">
        <v>9.629204511428286</v>
      </c>
      <c r="E16" s="115">
        <v>3859</v>
      </c>
      <c r="F16" s="114">
        <v>3873</v>
      </c>
      <c r="G16" s="114">
        <v>3834</v>
      </c>
      <c r="H16" s="114">
        <v>3755</v>
      </c>
      <c r="I16" s="140">
        <v>3743</v>
      </c>
      <c r="J16" s="115">
        <v>116</v>
      </c>
      <c r="K16" s="116">
        <v>3.0991183542612877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1.901387364008384</v>
      </c>
      <c r="E18" s="115">
        <v>762</v>
      </c>
      <c r="F18" s="114">
        <v>731</v>
      </c>
      <c r="G18" s="114">
        <v>771</v>
      </c>
      <c r="H18" s="114">
        <v>761</v>
      </c>
      <c r="I18" s="140">
        <v>739</v>
      </c>
      <c r="J18" s="115">
        <v>23</v>
      </c>
      <c r="K18" s="116">
        <v>3.1123139377537212</v>
      </c>
    </row>
    <row r="19" spans="1:255" ht="14.1" customHeight="1" x14ac:dyDescent="0.2">
      <c r="A19" s="306" t="s">
        <v>235</v>
      </c>
      <c r="B19" s="307" t="s">
        <v>236</v>
      </c>
      <c r="C19" s="308"/>
      <c r="D19" s="113">
        <v>1.502145922746781</v>
      </c>
      <c r="E19" s="115">
        <v>602</v>
      </c>
      <c r="F19" s="114">
        <v>571</v>
      </c>
      <c r="G19" s="114">
        <v>617</v>
      </c>
      <c r="H19" s="114">
        <v>611</v>
      </c>
      <c r="I19" s="140">
        <v>592</v>
      </c>
      <c r="J19" s="115">
        <v>10</v>
      </c>
      <c r="K19" s="116">
        <v>1.6891891891891893</v>
      </c>
    </row>
    <row r="20" spans="1:255" ht="14.1" customHeight="1" x14ac:dyDescent="0.2">
      <c r="A20" s="306">
        <v>12</v>
      </c>
      <c r="B20" s="307" t="s">
        <v>237</v>
      </c>
      <c r="C20" s="308"/>
      <c r="D20" s="113">
        <v>1.4422597065575407</v>
      </c>
      <c r="E20" s="115">
        <v>578</v>
      </c>
      <c r="F20" s="114">
        <v>481</v>
      </c>
      <c r="G20" s="114">
        <v>570</v>
      </c>
      <c r="H20" s="114">
        <v>536</v>
      </c>
      <c r="I20" s="140">
        <v>556</v>
      </c>
      <c r="J20" s="115">
        <v>22</v>
      </c>
      <c r="K20" s="116">
        <v>3.9568345323741005</v>
      </c>
    </row>
    <row r="21" spans="1:255" ht="14.1" customHeight="1" x14ac:dyDescent="0.2">
      <c r="A21" s="306">
        <v>21</v>
      </c>
      <c r="B21" s="307" t="s">
        <v>238</v>
      </c>
      <c r="C21" s="308"/>
      <c r="D21" s="113">
        <v>0.30192633995408724</v>
      </c>
      <c r="E21" s="115">
        <v>121</v>
      </c>
      <c r="F21" s="114">
        <v>123</v>
      </c>
      <c r="G21" s="114">
        <v>124</v>
      </c>
      <c r="H21" s="114">
        <v>124</v>
      </c>
      <c r="I21" s="140">
        <v>124</v>
      </c>
      <c r="J21" s="115">
        <v>-3</v>
      </c>
      <c r="K21" s="116">
        <v>-2.4193548387096775</v>
      </c>
    </row>
    <row r="22" spans="1:255" ht="14.1" customHeight="1" x14ac:dyDescent="0.2">
      <c r="A22" s="306">
        <v>22</v>
      </c>
      <c r="B22" s="307" t="s">
        <v>239</v>
      </c>
      <c r="C22" s="308"/>
      <c r="D22" s="113">
        <v>1.1977243237848088</v>
      </c>
      <c r="E22" s="115">
        <v>480</v>
      </c>
      <c r="F22" s="114">
        <v>486</v>
      </c>
      <c r="G22" s="114">
        <v>486</v>
      </c>
      <c r="H22" s="114">
        <v>477</v>
      </c>
      <c r="I22" s="140">
        <v>478</v>
      </c>
      <c r="J22" s="115">
        <v>2</v>
      </c>
      <c r="K22" s="116">
        <v>0.41841004184100417</v>
      </c>
    </row>
    <row r="23" spans="1:255" ht="14.1" customHeight="1" x14ac:dyDescent="0.2">
      <c r="A23" s="306">
        <v>23</v>
      </c>
      <c r="B23" s="307" t="s">
        <v>240</v>
      </c>
      <c r="C23" s="308"/>
      <c r="D23" s="113">
        <v>0.80347340053897598</v>
      </c>
      <c r="E23" s="115">
        <v>322</v>
      </c>
      <c r="F23" s="114">
        <v>331</v>
      </c>
      <c r="G23" s="114">
        <v>335</v>
      </c>
      <c r="H23" s="114">
        <v>332</v>
      </c>
      <c r="I23" s="140">
        <v>332</v>
      </c>
      <c r="J23" s="115">
        <v>-10</v>
      </c>
      <c r="K23" s="116">
        <v>-3.0120481927710845</v>
      </c>
    </row>
    <row r="24" spans="1:255" ht="14.1" customHeight="1" x14ac:dyDescent="0.2">
      <c r="A24" s="306">
        <v>24</v>
      </c>
      <c r="B24" s="307" t="s">
        <v>241</v>
      </c>
      <c r="C24" s="308"/>
      <c r="D24" s="113">
        <v>3.3186944804870744</v>
      </c>
      <c r="E24" s="115">
        <v>1330</v>
      </c>
      <c r="F24" s="114">
        <v>1333</v>
      </c>
      <c r="G24" s="114">
        <v>1342</v>
      </c>
      <c r="H24" s="114">
        <v>1356</v>
      </c>
      <c r="I24" s="140">
        <v>1368</v>
      </c>
      <c r="J24" s="115">
        <v>-38</v>
      </c>
      <c r="K24" s="116">
        <v>-2.7777777777777777</v>
      </c>
    </row>
    <row r="25" spans="1:255" ht="14.1" customHeight="1" x14ac:dyDescent="0.2">
      <c r="A25" s="306">
        <v>25</v>
      </c>
      <c r="B25" s="307" t="s">
        <v>242</v>
      </c>
      <c r="C25" s="308"/>
      <c r="D25" s="113">
        <v>5.3198922048108592</v>
      </c>
      <c r="E25" s="115">
        <v>2132</v>
      </c>
      <c r="F25" s="114">
        <v>2138</v>
      </c>
      <c r="G25" s="114">
        <v>2164</v>
      </c>
      <c r="H25" s="114">
        <v>2099</v>
      </c>
      <c r="I25" s="140">
        <v>2100</v>
      </c>
      <c r="J25" s="115">
        <v>32</v>
      </c>
      <c r="K25" s="116">
        <v>1.5238095238095237</v>
      </c>
    </row>
    <row r="26" spans="1:255" ht="14.1" customHeight="1" x14ac:dyDescent="0.2">
      <c r="A26" s="306">
        <v>26</v>
      </c>
      <c r="B26" s="307" t="s">
        <v>243</v>
      </c>
      <c r="C26" s="308"/>
      <c r="D26" s="113">
        <v>3.2637987823136041</v>
      </c>
      <c r="E26" s="115">
        <v>1308</v>
      </c>
      <c r="F26" s="114">
        <v>1325</v>
      </c>
      <c r="G26" s="114">
        <v>1336</v>
      </c>
      <c r="H26" s="114">
        <v>1297</v>
      </c>
      <c r="I26" s="140">
        <v>1303</v>
      </c>
      <c r="J26" s="115">
        <v>5</v>
      </c>
      <c r="K26" s="116">
        <v>0.38372985418265543</v>
      </c>
    </row>
    <row r="27" spans="1:255" ht="14.1" customHeight="1" x14ac:dyDescent="0.2">
      <c r="A27" s="306">
        <v>27</v>
      </c>
      <c r="B27" s="307" t="s">
        <v>244</v>
      </c>
      <c r="C27" s="308"/>
      <c r="D27" s="113">
        <v>2.0486076454736</v>
      </c>
      <c r="E27" s="115">
        <v>821</v>
      </c>
      <c r="F27" s="114">
        <v>818</v>
      </c>
      <c r="G27" s="114">
        <v>818</v>
      </c>
      <c r="H27" s="114">
        <v>811</v>
      </c>
      <c r="I27" s="140">
        <v>816</v>
      </c>
      <c r="J27" s="115">
        <v>5</v>
      </c>
      <c r="K27" s="116">
        <v>0.61274509803921573</v>
      </c>
    </row>
    <row r="28" spans="1:255" ht="14.1" customHeight="1" x14ac:dyDescent="0.2">
      <c r="A28" s="306">
        <v>28</v>
      </c>
      <c r="B28" s="307" t="s">
        <v>245</v>
      </c>
      <c r="C28" s="308"/>
      <c r="D28" s="113">
        <v>0.24952590078850184</v>
      </c>
      <c r="E28" s="115">
        <v>100</v>
      </c>
      <c r="F28" s="114">
        <v>108</v>
      </c>
      <c r="G28" s="114">
        <v>107</v>
      </c>
      <c r="H28" s="114">
        <v>105</v>
      </c>
      <c r="I28" s="140">
        <v>101</v>
      </c>
      <c r="J28" s="115">
        <v>-1</v>
      </c>
      <c r="K28" s="116">
        <v>-0.99009900990099009</v>
      </c>
    </row>
    <row r="29" spans="1:255" ht="14.1" customHeight="1" x14ac:dyDescent="0.2">
      <c r="A29" s="306">
        <v>29</v>
      </c>
      <c r="B29" s="307" t="s">
        <v>246</v>
      </c>
      <c r="C29" s="308"/>
      <c r="D29" s="113">
        <v>2.2232757760255515</v>
      </c>
      <c r="E29" s="115">
        <v>891</v>
      </c>
      <c r="F29" s="114">
        <v>866</v>
      </c>
      <c r="G29" s="114">
        <v>861</v>
      </c>
      <c r="H29" s="114">
        <v>831</v>
      </c>
      <c r="I29" s="140">
        <v>815</v>
      </c>
      <c r="J29" s="115">
        <v>76</v>
      </c>
      <c r="K29" s="116">
        <v>9.3251533742331283</v>
      </c>
    </row>
    <row r="30" spans="1:255" ht="14.1" customHeight="1" x14ac:dyDescent="0.2">
      <c r="A30" s="306" t="s">
        <v>247</v>
      </c>
      <c r="B30" s="307" t="s">
        <v>248</v>
      </c>
      <c r="C30" s="308"/>
      <c r="D30" s="113">
        <v>0.86585487573610143</v>
      </c>
      <c r="E30" s="115">
        <v>347</v>
      </c>
      <c r="F30" s="114">
        <v>318</v>
      </c>
      <c r="G30" s="114">
        <v>309</v>
      </c>
      <c r="H30" s="114">
        <v>313</v>
      </c>
      <c r="I30" s="140">
        <v>315</v>
      </c>
      <c r="J30" s="115">
        <v>32</v>
      </c>
      <c r="K30" s="116">
        <v>10.158730158730158</v>
      </c>
    </row>
    <row r="31" spans="1:255" ht="14.1" customHeight="1" x14ac:dyDescent="0.2">
      <c r="A31" s="306" t="s">
        <v>249</v>
      </c>
      <c r="B31" s="307" t="s">
        <v>250</v>
      </c>
      <c r="C31" s="308"/>
      <c r="D31" s="113">
        <v>1.339954087234255</v>
      </c>
      <c r="E31" s="115">
        <v>537</v>
      </c>
      <c r="F31" s="114">
        <v>541</v>
      </c>
      <c r="G31" s="114">
        <v>545</v>
      </c>
      <c r="H31" s="114">
        <v>512</v>
      </c>
      <c r="I31" s="140">
        <v>494</v>
      </c>
      <c r="J31" s="115">
        <v>43</v>
      </c>
      <c r="K31" s="116">
        <v>8.7044534412955468</v>
      </c>
    </row>
    <row r="32" spans="1:255" ht="14.1" customHeight="1" x14ac:dyDescent="0.2">
      <c r="A32" s="306">
        <v>31</v>
      </c>
      <c r="B32" s="307" t="s">
        <v>251</v>
      </c>
      <c r="C32" s="308"/>
      <c r="D32" s="113">
        <v>0.54396646371893398</v>
      </c>
      <c r="E32" s="115">
        <v>218</v>
      </c>
      <c r="F32" s="114">
        <v>227</v>
      </c>
      <c r="G32" s="114">
        <v>232</v>
      </c>
      <c r="H32" s="114">
        <v>231</v>
      </c>
      <c r="I32" s="140">
        <v>230</v>
      </c>
      <c r="J32" s="115">
        <v>-12</v>
      </c>
      <c r="K32" s="116">
        <v>-5.2173913043478262</v>
      </c>
    </row>
    <row r="33" spans="1:11" ht="14.1" customHeight="1" x14ac:dyDescent="0.2">
      <c r="A33" s="306">
        <v>32</v>
      </c>
      <c r="B33" s="307" t="s">
        <v>252</v>
      </c>
      <c r="C33" s="308"/>
      <c r="D33" s="113">
        <v>2.7123465415710153</v>
      </c>
      <c r="E33" s="115">
        <v>1087</v>
      </c>
      <c r="F33" s="114">
        <v>1089</v>
      </c>
      <c r="G33" s="114">
        <v>1133</v>
      </c>
      <c r="H33" s="114">
        <v>1061</v>
      </c>
      <c r="I33" s="140">
        <v>1029</v>
      </c>
      <c r="J33" s="115">
        <v>58</v>
      </c>
      <c r="K33" s="116">
        <v>5.6365403304178816</v>
      </c>
    </row>
    <row r="34" spans="1:11" ht="14.1" customHeight="1" x14ac:dyDescent="0.2">
      <c r="A34" s="306">
        <v>33</v>
      </c>
      <c r="B34" s="307" t="s">
        <v>253</v>
      </c>
      <c r="C34" s="308"/>
      <c r="D34" s="113">
        <v>1.8639584788901087</v>
      </c>
      <c r="E34" s="115">
        <v>747</v>
      </c>
      <c r="F34" s="114">
        <v>746</v>
      </c>
      <c r="G34" s="114">
        <v>772</v>
      </c>
      <c r="H34" s="114">
        <v>743</v>
      </c>
      <c r="I34" s="140">
        <v>730</v>
      </c>
      <c r="J34" s="115">
        <v>17</v>
      </c>
      <c r="K34" s="116">
        <v>2.3287671232876712</v>
      </c>
    </row>
    <row r="35" spans="1:11" ht="14.1" customHeight="1" x14ac:dyDescent="0.2">
      <c r="A35" s="306">
        <v>34</v>
      </c>
      <c r="B35" s="307" t="s">
        <v>254</v>
      </c>
      <c r="C35" s="308"/>
      <c r="D35" s="113">
        <v>2.8645573410520013</v>
      </c>
      <c r="E35" s="115">
        <v>1148</v>
      </c>
      <c r="F35" s="114">
        <v>1156</v>
      </c>
      <c r="G35" s="114">
        <v>1165</v>
      </c>
      <c r="H35" s="114">
        <v>1199</v>
      </c>
      <c r="I35" s="140">
        <v>1207</v>
      </c>
      <c r="J35" s="115">
        <v>-59</v>
      </c>
      <c r="K35" s="116">
        <v>-4.8881524440762218</v>
      </c>
    </row>
    <row r="36" spans="1:11" ht="14.1" customHeight="1" x14ac:dyDescent="0.2">
      <c r="A36" s="306">
        <v>41</v>
      </c>
      <c r="B36" s="307" t="s">
        <v>255</v>
      </c>
      <c r="C36" s="308"/>
      <c r="D36" s="113">
        <v>1.2650963169977043</v>
      </c>
      <c r="E36" s="115">
        <v>507</v>
      </c>
      <c r="F36" s="114">
        <v>493</v>
      </c>
      <c r="G36" s="114">
        <v>492</v>
      </c>
      <c r="H36" s="114">
        <v>463</v>
      </c>
      <c r="I36" s="140">
        <v>458</v>
      </c>
      <c r="J36" s="115">
        <v>49</v>
      </c>
      <c r="K36" s="116">
        <v>10.698689956331878</v>
      </c>
    </row>
    <row r="37" spans="1:11" ht="14.1" customHeight="1" x14ac:dyDescent="0.2">
      <c r="A37" s="306">
        <v>42</v>
      </c>
      <c r="B37" s="307" t="s">
        <v>256</v>
      </c>
      <c r="C37" s="308"/>
      <c r="D37" s="113">
        <v>0.15720131749675617</v>
      </c>
      <c r="E37" s="115">
        <v>63</v>
      </c>
      <c r="F37" s="114">
        <v>64</v>
      </c>
      <c r="G37" s="114">
        <v>61</v>
      </c>
      <c r="H37" s="114">
        <v>60</v>
      </c>
      <c r="I37" s="140">
        <v>56</v>
      </c>
      <c r="J37" s="115">
        <v>7</v>
      </c>
      <c r="K37" s="116">
        <v>12.5</v>
      </c>
    </row>
    <row r="38" spans="1:11" ht="14.1" customHeight="1" x14ac:dyDescent="0.2">
      <c r="A38" s="306">
        <v>43</v>
      </c>
      <c r="B38" s="307" t="s">
        <v>257</v>
      </c>
      <c r="C38" s="308"/>
      <c r="D38" s="113">
        <v>1.0954187044615231</v>
      </c>
      <c r="E38" s="115">
        <v>439</v>
      </c>
      <c r="F38" s="114">
        <v>428</v>
      </c>
      <c r="G38" s="114">
        <v>416</v>
      </c>
      <c r="H38" s="114">
        <v>397</v>
      </c>
      <c r="I38" s="140">
        <v>403</v>
      </c>
      <c r="J38" s="115">
        <v>36</v>
      </c>
      <c r="K38" s="116">
        <v>8.933002481389579</v>
      </c>
    </row>
    <row r="39" spans="1:11" ht="14.1" customHeight="1" x14ac:dyDescent="0.2">
      <c r="A39" s="306">
        <v>51</v>
      </c>
      <c r="B39" s="307" t="s">
        <v>258</v>
      </c>
      <c r="C39" s="308"/>
      <c r="D39" s="113">
        <v>4.4789899191536078</v>
      </c>
      <c r="E39" s="115">
        <v>1795</v>
      </c>
      <c r="F39" s="114">
        <v>1812</v>
      </c>
      <c r="G39" s="114">
        <v>1829</v>
      </c>
      <c r="H39" s="114">
        <v>1721</v>
      </c>
      <c r="I39" s="140">
        <v>1677</v>
      </c>
      <c r="J39" s="115">
        <v>118</v>
      </c>
      <c r="K39" s="116">
        <v>7.0363744782349436</v>
      </c>
    </row>
    <row r="40" spans="1:11" ht="14.1" customHeight="1" x14ac:dyDescent="0.2">
      <c r="A40" s="306" t="s">
        <v>259</v>
      </c>
      <c r="B40" s="307" t="s">
        <v>260</v>
      </c>
      <c r="C40" s="308"/>
      <c r="D40" s="113">
        <v>3.5856871943307715</v>
      </c>
      <c r="E40" s="115">
        <v>1437</v>
      </c>
      <c r="F40" s="114">
        <v>1454</v>
      </c>
      <c r="G40" s="114">
        <v>1459</v>
      </c>
      <c r="H40" s="114">
        <v>1410</v>
      </c>
      <c r="I40" s="140">
        <v>1374</v>
      </c>
      <c r="J40" s="115">
        <v>63</v>
      </c>
      <c r="K40" s="116">
        <v>4.5851528384279474</v>
      </c>
    </row>
    <row r="41" spans="1:11" ht="14.1" customHeight="1" x14ac:dyDescent="0.2">
      <c r="A41" s="306"/>
      <c r="B41" s="307" t="s">
        <v>261</v>
      </c>
      <c r="C41" s="308"/>
      <c r="D41" s="113">
        <v>2.7747280167681407</v>
      </c>
      <c r="E41" s="115">
        <v>1112</v>
      </c>
      <c r="F41" s="114">
        <v>1123</v>
      </c>
      <c r="G41" s="114">
        <v>1140</v>
      </c>
      <c r="H41" s="114">
        <v>1099</v>
      </c>
      <c r="I41" s="140">
        <v>1067</v>
      </c>
      <c r="J41" s="115">
        <v>45</v>
      </c>
      <c r="K41" s="116">
        <v>4.2174320524835993</v>
      </c>
    </row>
    <row r="42" spans="1:11" ht="14.1" customHeight="1" x14ac:dyDescent="0.2">
      <c r="A42" s="306">
        <v>52</v>
      </c>
      <c r="B42" s="307" t="s">
        <v>262</v>
      </c>
      <c r="C42" s="308"/>
      <c r="D42" s="113">
        <v>4.0622816648368101</v>
      </c>
      <c r="E42" s="115">
        <v>1628</v>
      </c>
      <c r="F42" s="114">
        <v>1644</v>
      </c>
      <c r="G42" s="114">
        <v>1652</v>
      </c>
      <c r="H42" s="114">
        <v>1626</v>
      </c>
      <c r="I42" s="140">
        <v>1620</v>
      </c>
      <c r="J42" s="115">
        <v>8</v>
      </c>
      <c r="K42" s="116">
        <v>0.49382716049382713</v>
      </c>
    </row>
    <row r="43" spans="1:11" ht="14.1" customHeight="1" x14ac:dyDescent="0.2">
      <c r="A43" s="306" t="s">
        <v>263</v>
      </c>
      <c r="B43" s="307" t="s">
        <v>264</v>
      </c>
      <c r="C43" s="308"/>
      <c r="D43" s="113">
        <v>3.4634195029444057</v>
      </c>
      <c r="E43" s="115">
        <v>1388</v>
      </c>
      <c r="F43" s="114">
        <v>1398</v>
      </c>
      <c r="G43" s="114">
        <v>1406</v>
      </c>
      <c r="H43" s="114">
        <v>1385</v>
      </c>
      <c r="I43" s="140">
        <v>1374</v>
      </c>
      <c r="J43" s="115">
        <v>14</v>
      </c>
      <c r="K43" s="116">
        <v>1.0189228529839884</v>
      </c>
    </row>
    <row r="44" spans="1:11" ht="14.1" customHeight="1" x14ac:dyDescent="0.2">
      <c r="A44" s="306">
        <v>53</v>
      </c>
      <c r="B44" s="307" t="s">
        <v>265</v>
      </c>
      <c r="C44" s="308"/>
      <c r="D44" s="113">
        <v>1.0579898193432478</v>
      </c>
      <c r="E44" s="115">
        <v>424</v>
      </c>
      <c r="F44" s="114">
        <v>623</v>
      </c>
      <c r="G44" s="114">
        <v>628</v>
      </c>
      <c r="H44" s="114">
        <v>585</v>
      </c>
      <c r="I44" s="140">
        <v>594</v>
      </c>
      <c r="J44" s="115">
        <v>-170</v>
      </c>
      <c r="K44" s="116">
        <v>-28.619528619528619</v>
      </c>
    </row>
    <row r="45" spans="1:11" ht="14.1" customHeight="1" x14ac:dyDescent="0.2">
      <c r="A45" s="306" t="s">
        <v>266</v>
      </c>
      <c r="B45" s="307" t="s">
        <v>267</v>
      </c>
      <c r="C45" s="308"/>
      <c r="D45" s="113">
        <v>0.97564627208304222</v>
      </c>
      <c r="E45" s="115">
        <v>391</v>
      </c>
      <c r="F45" s="114">
        <v>588</v>
      </c>
      <c r="G45" s="114">
        <v>596</v>
      </c>
      <c r="H45" s="114">
        <v>556</v>
      </c>
      <c r="I45" s="140">
        <v>562</v>
      </c>
      <c r="J45" s="115">
        <v>-171</v>
      </c>
      <c r="K45" s="116">
        <v>-30.427046263345197</v>
      </c>
    </row>
    <row r="46" spans="1:11" ht="14.1" customHeight="1" x14ac:dyDescent="0.2">
      <c r="A46" s="306">
        <v>54</v>
      </c>
      <c r="B46" s="307" t="s">
        <v>268</v>
      </c>
      <c r="C46" s="308"/>
      <c r="D46" s="113">
        <v>3.2213793791795586</v>
      </c>
      <c r="E46" s="115">
        <v>1291</v>
      </c>
      <c r="F46" s="114">
        <v>1284</v>
      </c>
      <c r="G46" s="114">
        <v>1310</v>
      </c>
      <c r="H46" s="114">
        <v>1279</v>
      </c>
      <c r="I46" s="140">
        <v>1270</v>
      </c>
      <c r="J46" s="115">
        <v>21</v>
      </c>
      <c r="K46" s="116">
        <v>1.6535433070866141</v>
      </c>
    </row>
    <row r="47" spans="1:11" ht="14.1" customHeight="1" x14ac:dyDescent="0.2">
      <c r="A47" s="306">
        <v>61</v>
      </c>
      <c r="B47" s="307" t="s">
        <v>269</v>
      </c>
      <c r="C47" s="308"/>
      <c r="D47" s="113">
        <v>2.3280766543567224</v>
      </c>
      <c r="E47" s="115">
        <v>933</v>
      </c>
      <c r="F47" s="114">
        <v>943</v>
      </c>
      <c r="G47" s="114">
        <v>950</v>
      </c>
      <c r="H47" s="114">
        <v>919</v>
      </c>
      <c r="I47" s="140">
        <v>916</v>
      </c>
      <c r="J47" s="115">
        <v>17</v>
      </c>
      <c r="K47" s="116">
        <v>1.8558951965065502</v>
      </c>
    </row>
    <row r="48" spans="1:11" ht="14.1" customHeight="1" x14ac:dyDescent="0.2">
      <c r="A48" s="306">
        <v>62</v>
      </c>
      <c r="B48" s="307" t="s">
        <v>270</v>
      </c>
      <c r="C48" s="308"/>
      <c r="D48" s="113">
        <v>6.9717536680307415</v>
      </c>
      <c r="E48" s="115">
        <v>2794</v>
      </c>
      <c r="F48" s="114">
        <v>2805</v>
      </c>
      <c r="G48" s="114">
        <v>2808</v>
      </c>
      <c r="H48" s="114">
        <v>2748</v>
      </c>
      <c r="I48" s="140">
        <v>2785</v>
      </c>
      <c r="J48" s="115">
        <v>9</v>
      </c>
      <c r="K48" s="116">
        <v>0.3231597845601436</v>
      </c>
    </row>
    <row r="49" spans="1:11" ht="14.1" customHeight="1" x14ac:dyDescent="0.2">
      <c r="A49" s="306">
        <v>63</v>
      </c>
      <c r="B49" s="307" t="s">
        <v>271</v>
      </c>
      <c r="C49" s="308"/>
      <c r="D49" s="113">
        <v>1.3998403034234954</v>
      </c>
      <c r="E49" s="115">
        <v>561</v>
      </c>
      <c r="F49" s="114">
        <v>558</v>
      </c>
      <c r="G49" s="114">
        <v>576</v>
      </c>
      <c r="H49" s="114">
        <v>550</v>
      </c>
      <c r="I49" s="140">
        <v>521</v>
      </c>
      <c r="J49" s="115">
        <v>40</v>
      </c>
      <c r="K49" s="116">
        <v>7.6775431861804222</v>
      </c>
    </row>
    <row r="50" spans="1:11" ht="14.1" customHeight="1" x14ac:dyDescent="0.2">
      <c r="A50" s="306" t="s">
        <v>272</v>
      </c>
      <c r="B50" s="307" t="s">
        <v>273</v>
      </c>
      <c r="C50" s="308"/>
      <c r="D50" s="113">
        <v>0.20710649765445655</v>
      </c>
      <c r="E50" s="115">
        <v>83</v>
      </c>
      <c r="F50" s="114">
        <v>81</v>
      </c>
      <c r="G50" s="114">
        <v>82</v>
      </c>
      <c r="H50" s="114">
        <v>82</v>
      </c>
      <c r="I50" s="140">
        <v>74</v>
      </c>
      <c r="J50" s="115">
        <v>9</v>
      </c>
      <c r="K50" s="116">
        <v>12.162162162162161</v>
      </c>
    </row>
    <row r="51" spans="1:11" ht="14.1" customHeight="1" x14ac:dyDescent="0.2">
      <c r="A51" s="306" t="s">
        <v>274</v>
      </c>
      <c r="B51" s="307" t="s">
        <v>275</v>
      </c>
      <c r="C51" s="308"/>
      <c r="D51" s="113">
        <v>1.0230561932328577</v>
      </c>
      <c r="E51" s="115">
        <v>410</v>
      </c>
      <c r="F51" s="114">
        <v>406</v>
      </c>
      <c r="G51" s="114">
        <v>419</v>
      </c>
      <c r="H51" s="114">
        <v>398</v>
      </c>
      <c r="I51" s="140">
        <v>377</v>
      </c>
      <c r="J51" s="115">
        <v>33</v>
      </c>
      <c r="K51" s="116">
        <v>8.7533156498673748</v>
      </c>
    </row>
    <row r="52" spans="1:11" ht="14.1" customHeight="1" x14ac:dyDescent="0.2">
      <c r="A52" s="306">
        <v>71</v>
      </c>
      <c r="B52" s="307" t="s">
        <v>276</v>
      </c>
      <c r="C52" s="308"/>
      <c r="D52" s="113">
        <v>9.9186545563429487</v>
      </c>
      <c r="E52" s="115">
        <v>3975</v>
      </c>
      <c r="F52" s="114">
        <v>3998</v>
      </c>
      <c r="G52" s="114">
        <v>3981</v>
      </c>
      <c r="H52" s="114">
        <v>3914</v>
      </c>
      <c r="I52" s="140">
        <v>3908</v>
      </c>
      <c r="J52" s="115">
        <v>67</v>
      </c>
      <c r="K52" s="116">
        <v>1.714431934493347</v>
      </c>
    </row>
    <row r="53" spans="1:11" ht="14.1" customHeight="1" x14ac:dyDescent="0.2">
      <c r="A53" s="306" t="s">
        <v>277</v>
      </c>
      <c r="B53" s="307" t="s">
        <v>278</v>
      </c>
      <c r="C53" s="308"/>
      <c r="D53" s="113">
        <v>3.0691685796985726</v>
      </c>
      <c r="E53" s="115">
        <v>1230</v>
      </c>
      <c r="F53" s="114">
        <v>1249</v>
      </c>
      <c r="G53" s="114">
        <v>1246</v>
      </c>
      <c r="H53" s="114">
        <v>1195</v>
      </c>
      <c r="I53" s="140">
        <v>1192</v>
      </c>
      <c r="J53" s="115">
        <v>38</v>
      </c>
      <c r="K53" s="116">
        <v>3.1879194630872485</v>
      </c>
    </row>
    <row r="54" spans="1:11" ht="14.1" customHeight="1" x14ac:dyDescent="0.2">
      <c r="A54" s="306" t="s">
        <v>279</v>
      </c>
      <c r="B54" s="307" t="s">
        <v>280</v>
      </c>
      <c r="C54" s="308"/>
      <c r="D54" s="113">
        <v>5.7939914163090132</v>
      </c>
      <c r="E54" s="115">
        <v>2322</v>
      </c>
      <c r="F54" s="114">
        <v>2322</v>
      </c>
      <c r="G54" s="114">
        <v>2317</v>
      </c>
      <c r="H54" s="114">
        <v>2318</v>
      </c>
      <c r="I54" s="140">
        <v>2309</v>
      </c>
      <c r="J54" s="115">
        <v>13</v>
      </c>
      <c r="K54" s="116">
        <v>0.56301429190125596</v>
      </c>
    </row>
    <row r="55" spans="1:11" ht="14.1" customHeight="1" x14ac:dyDescent="0.2">
      <c r="A55" s="306">
        <v>72</v>
      </c>
      <c r="B55" s="307" t="s">
        <v>281</v>
      </c>
      <c r="C55" s="308"/>
      <c r="D55" s="113">
        <v>5.4596267092524204</v>
      </c>
      <c r="E55" s="115">
        <v>2188</v>
      </c>
      <c r="F55" s="114">
        <v>2205</v>
      </c>
      <c r="G55" s="114">
        <v>2221</v>
      </c>
      <c r="H55" s="114">
        <v>2140</v>
      </c>
      <c r="I55" s="140">
        <v>2144</v>
      </c>
      <c r="J55" s="115">
        <v>44</v>
      </c>
      <c r="K55" s="116">
        <v>2.0522388059701493</v>
      </c>
    </row>
    <row r="56" spans="1:11" ht="14.1" customHeight="1" x14ac:dyDescent="0.2">
      <c r="A56" s="306" t="s">
        <v>282</v>
      </c>
      <c r="B56" s="307" t="s">
        <v>283</v>
      </c>
      <c r="C56" s="308"/>
      <c r="D56" s="113">
        <v>3.6655354825830919</v>
      </c>
      <c r="E56" s="115">
        <v>1469</v>
      </c>
      <c r="F56" s="114">
        <v>1489</v>
      </c>
      <c r="G56" s="114">
        <v>1506</v>
      </c>
      <c r="H56" s="114">
        <v>1450</v>
      </c>
      <c r="I56" s="140">
        <v>1465</v>
      </c>
      <c r="J56" s="115">
        <v>4</v>
      </c>
      <c r="K56" s="116">
        <v>0.27303754266211605</v>
      </c>
    </row>
    <row r="57" spans="1:11" ht="14.1" customHeight="1" x14ac:dyDescent="0.2">
      <c r="A57" s="306" t="s">
        <v>284</v>
      </c>
      <c r="B57" s="307" t="s">
        <v>285</v>
      </c>
      <c r="C57" s="308"/>
      <c r="D57" s="113">
        <v>0.97564627208304222</v>
      </c>
      <c r="E57" s="115">
        <v>391</v>
      </c>
      <c r="F57" s="114">
        <v>384</v>
      </c>
      <c r="G57" s="114">
        <v>382</v>
      </c>
      <c r="H57" s="114">
        <v>375</v>
      </c>
      <c r="I57" s="140">
        <v>373</v>
      </c>
      <c r="J57" s="115">
        <v>18</v>
      </c>
      <c r="K57" s="116">
        <v>4.8257372654155493</v>
      </c>
    </row>
    <row r="58" spans="1:11" ht="14.1" customHeight="1" x14ac:dyDescent="0.2">
      <c r="A58" s="306">
        <v>73</v>
      </c>
      <c r="B58" s="307" t="s">
        <v>286</v>
      </c>
      <c r="C58" s="308"/>
      <c r="D58" s="113">
        <v>3.8152510230561933</v>
      </c>
      <c r="E58" s="115">
        <v>1529</v>
      </c>
      <c r="F58" s="114">
        <v>1559</v>
      </c>
      <c r="G58" s="114">
        <v>1530</v>
      </c>
      <c r="H58" s="114">
        <v>1528</v>
      </c>
      <c r="I58" s="140">
        <v>1544</v>
      </c>
      <c r="J58" s="115">
        <v>-15</v>
      </c>
      <c r="K58" s="116">
        <v>-0.97150259067357514</v>
      </c>
    </row>
    <row r="59" spans="1:11" ht="14.1" customHeight="1" x14ac:dyDescent="0.2">
      <c r="A59" s="306" t="s">
        <v>287</v>
      </c>
      <c r="B59" s="307" t="s">
        <v>288</v>
      </c>
      <c r="C59" s="308"/>
      <c r="D59" s="113">
        <v>3.1440263499351233</v>
      </c>
      <c r="E59" s="115">
        <v>1260</v>
      </c>
      <c r="F59" s="114">
        <v>1275</v>
      </c>
      <c r="G59" s="114">
        <v>1264</v>
      </c>
      <c r="H59" s="114">
        <v>1266</v>
      </c>
      <c r="I59" s="140">
        <v>1286</v>
      </c>
      <c r="J59" s="115">
        <v>-26</v>
      </c>
      <c r="K59" s="116">
        <v>-2.0217729393468118</v>
      </c>
    </row>
    <row r="60" spans="1:11" ht="14.1" customHeight="1" x14ac:dyDescent="0.2">
      <c r="A60" s="306">
        <v>81</v>
      </c>
      <c r="B60" s="307" t="s">
        <v>289</v>
      </c>
      <c r="C60" s="308"/>
      <c r="D60" s="113">
        <v>10.440163688990918</v>
      </c>
      <c r="E60" s="115">
        <v>4184</v>
      </c>
      <c r="F60" s="114">
        <v>4201</v>
      </c>
      <c r="G60" s="114">
        <v>4093</v>
      </c>
      <c r="H60" s="114">
        <v>4024</v>
      </c>
      <c r="I60" s="140">
        <v>3977</v>
      </c>
      <c r="J60" s="115">
        <v>207</v>
      </c>
      <c r="K60" s="116">
        <v>5.2049283379431737</v>
      </c>
    </row>
    <row r="61" spans="1:11" ht="14.1" customHeight="1" x14ac:dyDescent="0.2">
      <c r="A61" s="306" t="s">
        <v>290</v>
      </c>
      <c r="B61" s="307" t="s">
        <v>291</v>
      </c>
      <c r="C61" s="308"/>
      <c r="D61" s="113">
        <v>2.6898892105000498</v>
      </c>
      <c r="E61" s="115">
        <v>1078</v>
      </c>
      <c r="F61" s="114">
        <v>1089</v>
      </c>
      <c r="G61" s="114">
        <v>1103</v>
      </c>
      <c r="H61" s="114">
        <v>1053</v>
      </c>
      <c r="I61" s="140">
        <v>1064</v>
      </c>
      <c r="J61" s="115">
        <v>14</v>
      </c>
      <c r="K61" s="116">
        <v>1.3157894736842106</v>
      </c>
    </row>
    <row r="62" spans="1:11" ht="14.1" customHeight="1" x14ac:dyDescent="0.2">
      <c r="A62" s="306" t="s">
        <v>292</v>
      </c>
      <c r="B62" s="307" t="s">
        <v>293</v>
      </c>
      <c r="C62" s="308"/>
      <c r="D62" s="113">
        <v>4.5688192434374688</v>
      </c>
      <c r="E62" s="115">
        <v>1831</v>
      </c>
      <c r="F62" s="114">
        <v>1827</v>
      </c>
      <c r="G62" s="114">
        <v>1798</v>
      </c>
      <c r="H62" s="114">
        <v>1786</v>
      </c>
      <c r="I62" s="140">
        <v>1729</v>
      </c>
      <c r="J62" s="115">
        <v>102</v>
      </c>
      <c r="K62" s="116">
        <v>5.899363794100636</v>
      </c>
    </row>
    <row r="63" spans="1:11" ht="14.1" customHeight="1" x14ac:dyDescent="0.2">
      <c r="A63" s="306"/>
      <c r="B63" s="307" t="s">
        <v>294</v>
      </c>
      <c r="C63" s="308"/>
      <c r="D63" s="113">
        <v>4.0273480387264202</v>
      </c>
      <c r="E63" s="115">
        <v>1614</v>
      </c>
      <c r="F63" s="114">
        <v>1615</v>
      </c>
      <c r="G63" s="114">
        <v>1587</v>
      </c>
      <c r="H63" s="114">
        <v>1577</v>
      </c>
      <c r="I63" s="140">
        <v>1525</v>
      </c>
      <c r="J63" s="115">
        <v>89</v>
      </c>
      <c r="K63" s="116">
        <v>5.8360655737704921</v>
      </c>
    </row>
    <row r="64" spans="1:11" ht="14.1" customHeight="1" x14ac:dyDescent="0.2">
      <c r="A64" s="306" t="s">
        <v>295</v>
      </c>
      <c r="B64" s="307" t="s">
        <v>296</v>
      </c>
      <c r="C64" s="308"/>
      <c r="D64" s="113">
        <v>0.99560834414612231</v>
      </c>
      <c r="E64" s="115">
        <v>399</v>
      </c>
      <c r="F64" s="114">
        <v>395</v>
      </c>
      <c r="G64" s="114">
        <v>388</v>
      </c>
      <c r="H64" s="114">
        <v>389</v>
      </c>
      <c r="I64" s="140">
        <v>386</v>
      </c>
      <c r="J64" s="115">
        <v>13</v>
      </c>
      <c r="K64" s="116">
        <v>3.3678756476683938</v>
      </c>
    </row>
    <row r="65" spans="1:11" ht="14.1" customHeight="1" x14ac:dyDescent="0.2">
      <c r="A65" s="306" t="s">
        <v>297</v>
      </c>
      <c r="B65" s="307" t="s">
        <v>298</v>
      </c>
      <c r="C65" s="308"/>
      <c r="D65" s="113">
        <v>1.1178760355324884</v>
      </c>
      <c r="E65" s="115">
        <v>448</v>
      </c>
      <c r="F65" s="114">
        <v>446</v>
      </c>
      <c r="G65" s="114">
        <v>366</v>
      </c>
      <c r="H65" s="114">
        <v>365</v>
      </c>
      <c r="I65" s="140">
        <v>368</v>
      </c>
      <c r="J65" s="115">
        <v>80</v>
      </c>
      <c r="K65" s="116">
        <v>21.739130434782609</v>
      </c>
    </row>
    <row r="66" spans="1:11" ht="14.1" customHeight="1" x14ac:dyDescent="0.2">
      <c r="A66" s="306">
        <v>82</v>
      </c>
      <c r="B66" s="307" t="s">
        <v>299</v>
      </c>
      <c r="C66" s="308"/>
      <c r="D66" s="113">
        <v>4.491466214193033</v>
      </c>
      <c r="E66" s="115">
        <v>1800</v>
      </c>
      <c r="F66" s="114">
        <v>1806</v>
      </c>
      <c r="G66" s="114">
        <v>1752</v>
      </c>
      <c r="H66" s="114">
        <v>1771</v>
      </c>
      <c r="I66" s="140">
        <v>1794</v>
      </c>
      <c r="J66" s="115">
        <v>6</v>
      </c>
      <c r="K66" s="116">
        <v>0.33444816053511706</v>
      </c>
    </row>
    <row r="67" spans="1:11" ht="14.1" customHeight="1" x14ac:dyDescent="0.2">
      <c r="A67" s="306" t="s">
        <v>300</v>
      </c>
      <c r="B67" s="307" t="s">
        <v>301</v>
      </c>
      <c r="C67" s="308"/>
      <c r="D67" s="113">
        <v>3.36610440163689</v>
      </c>
      <c r="E67" s="115">
        <v>1349</v>
      </c>
      <c r="F67" s="114">
        <v>1347</v>
      </c>
      <c r="G67" s="114">
        <v>1289</v>
      </c>
      <c r="H67" s="114">
        <v>1293</v>
      </c>
      <c r="I67" s="140">
        <v>1303</v>
      </c>
      <c r="J67" s="115">
        <v>46</v>
      </c>
      <c r="K67" s="116">
        <v>3.5303146584804299</v>
      </c>
    </row>
    <row r="68" spans="1:11" ht="14.1" customHeight="1" x14ac:dyDescent="0.2">
      <c r="A68" s="306" t="s">
        <v>302</v>
      </c>
      <c r="B68" s="307" t="s">
        <v>303</v>
      </c>
      <c r="C68" s="308"/>
      <c r="D68" s="113">
        <v>0.55394749975047408</v>
      </c>
      <c r="E68" s="115">
        <v>222</v>
      </c>
      <c r="F68" s="114">
        <v>224</v>
      </c>
      <c r="G68" s="114">
        <v>223</v>
      </c>
      <c r="H68" s="114">
        <v>242</v>
      </c>
      <c r="I68" s="140">
        <v>256</v>
      </c>
      <c r="J68" s="115">
        <v>-34</v>
      </c>
      <c r="K68" s="116">
        <v>-13.28125</v>
      </c>
    </row>
    <row r="69" spans="1:11" ht="14.1" customHeight="1" x14ac:dyDescent="0.2">
      <c r="A69" s="306">
        <v>83</v>
      </c>
      <c r="B69" s="307" t="s">
        <v>304</v>
      </c>
      <c r="C69" s="308"/>
      <c r="D69" s="113">
        <v>5.8389060784509432</v>
      </c>
      <c r="E69" s="115">
        <v>2340</v>
      </c>
      <c r="F69" s="114">
        <v>2321</v>
      </c>
      <c r="G69" s="114">
        <v>2278</v>
      </c>
      <c r="H69" s="114">
        <v>2168</v>
      </c>
      <c r="I69" s="140">
        <v>2166</v>
      </c>
      <c r="J69" s="115">
        <v>174</v>
      </c>
      <c r="K69" s="116">
        <v>8.0332409972299175</v>
      </c>
    </row>
    <row r="70" spans="1:11" ht="14.1" customHeight="1" x14ac:dyDescent="0.2">
      <c r="A70" s="306" t="s">
        <v>305</v>
      </c>
      <c r="B70" s="307" t="s">
        <v>306</v>
      </c>
      <c r="C70" s="308"/>
      <c r="D70" s="113">
        <v>4.7734304820840405</v>
      </c>
      <c r="E70" s="115">
        <v>1913</v>
      </c>
      <c r="F70" s="114">
        <v>1899</v>
      </c>
      <c r="G70" s="114">
        <v>1859</v>
      </c>
      <c r="H70" s="114">
        <v>1765</v>
      </c>
      <c r="I70" s="140">
        <v>1763</v>
      </c>
      <c r="J70" s="115">
        <v>150</v>
      </c>
      <c r="K70" s="116">
        <v>8.5082246171298923</v>
      </c>
    </row>
    <row r="71" spans="1:11" ht="14.1" customHeight="1" x14ac:dyDescent="0.2">
      <c r="A71" s="306"/>
      <c r="B71" s="307" t="s">
        <v>307</v>
      </c>
      <c r="C71" s="308"/>
      <c r="D71" s="113">
        <v>3.0192633995408724</v>
      </c>
      <c r="E71" s="115">
        <v>1210</v>
      </c>
      <c r="F71" s="114">
        <v>1213</v>
      </c>
      <c r="G71" s="114">
        <v>1187</v>
      </c>
      <c r="H71" s="114">
        <v>1144</v>
      </c>
      <c r="I71" s="140">
        <v>1133</v>
      </c>
      <c r="J71" s="115">
        <v>77</v>
      </c>
      <c r="K71" s="116">
        <v>6.7961165048543686</v>
      </c>
    </row>
    <row r="72" spans="1:11" ht="14.1" customHeight="1" x14ac:dyDescent="0.2">
      <c r="A72" s="306">
        <v>84</v>
      </c>
      <c r="B72" s="307" t="s">
        <v>308</v>
      </c>
      <c r="C72" s="308"/>
      <c r="D72" s="113">
        <v>1.4023355624313805</v>
      </c>
      <c r="E72" s="115">
        <v>562</v>
      </c>
      <c r="F72" s="114">
        <v>552</v>
      </c>
      <c r="G72" s="114">
        <v>548</v>
      </c>
      <c r="H72" s="114">
        <v>533</v>
      </c>
      <c r="I72" s="140">
        <v>547</v>
      </c>
      <c r="J72" s="115">
        <v>15</v>
      </c>
      <c r="K72" s="116">
        <v>2.7422303473491771</v>
      </c>
    </row>
    <row r="73" spans="1:11" ht="14.1" customHeight="1" x14ac:dyDescent="0.2">
      <c r="A73" s="306" t="s">
        <v>309</v>
      </c>
      <c r="B73" s="307" t="s">
        <v>310</v>
      </c>
      <c r="C73" s="308"/>
      <c r="D73" s="113">
        <v>0.52899490967162388</v>
      </c>
      <c r="E73" s="115">
        <v>212</v>
      </c>
      <c r="F73" s="114">
        <v>198</v>
      </c>
      <c r="G73" s="114">
        <v>195</v>
      </c>
      <c r="H73" s="114">
        <v>190</v>
      </c>
      <c r="I73" s="140">
        <v>198</v>
      </c>
      <c r="J73" s="115">
        <v>14</v>
      </c>
      <c r="K73" s="116">
        <v>7.0707070707070709</v>
      </c>
    </row>
    <row r="74" spans="1:11" ht="14.1" customHeight="1" x14ac:dyDescent="0.2">
      <c r="A74" s="306" t="s">
        <v>311</v>
      </c>
      <c r="B74" s="307" t="s">
        <v>312</v>
      </c>
      <c r="C74" s="308"/>
      <c r="D74" s="113">
        <v>0.30691685796985729</v>
      </c>
      <c r="E74" s="115">
        <v>123</v>
      </c>
      <c r="F74" s="114">
        <v>129</v>
      </c>
      <c r="G74" s="114">
        <v>126</v>
      </c>
      <c r="H74" s="114">
        <v>119</v>
      </c>
      <c r="I74" s="140">
        <v>126</v>
      </c>
      <c r="J74" s="115">
        <v>-3</v>
      </c>
      <c r="K74" s="116">
        <v>-2.3809523809523809</v>
      </c>
    </row>
    <row r="75" spans="1:11" ht="14.1" customHeight="1" x14ac:dyDescent="0.2">
      <c r="A75" s="306" t="s">
        <v>313</v>
      </c>
      <c r="B75" s="307" t="s">
        <v>314</v>
      </c>
      <c r="C75" s="308"/>
      <c r="D75" s="113">
        <v>0.13224872741790597</v>
      </c>
      <c r="E75" s="115">
        <v>53</v>
      </c>
      <c r="F75" s="114">
        <v>50</v>
      </c>
      <c r="G75" s="114">
        <v>51</v>
      </c>
      <c r="H75" s="114">
        <v>52</v>
      </c>
      <c r="I75" s="140">
        <v>55</v>
      </c>
      <c r="J75" s="115">
        <v>-2</v>
      </c>
      <c r="K75" s="116">
        <v>-3.6363636363636362</v>
      </c>
    </row>
    <row r="76" spans="1:11" ht="14.1" customHeight="1" x14ac:dyDescent="0.2">
      <c r="A76" s="306">
        <v>91</v>
      </c>
      <c r="B76" s="307" t="s">
        <v>315</v>
      </c>
      <c r="C76" s="308"/>
      <c r="D76" s="113">
        <v>0.74358718434973547</v>
      </c>
      <c r="E76" s="115">
        <v>298</v>
      </c>
      <c r="F76" s="114">
        <v>296</v>
      </c>
      <c r="G76" s="114">
        <v>298</v>
      </c>
      <c r="H76" s="114">
        <v>299</v>
      </c>
      <c r="I76" s="140">
        <v>300</v>
      </c>
      <c r="J76" s="115">
        <v>-2</v>
      </c>
      <c r="K76" s="116">
        <v>-0.66666666666666663</v>
      </c>
    </row>
    <row r="77" spans="1:11" ht="14.1" customHeight="1" x14ac:dyDescent="0.2">
      <c r="A77" s="306">
        <v>92</v>
      </c>
      <c r="B77" s="307" t="s">
        <v>316</v>
      </c>
      <c r="C77" s="308"/>
      <c r="D77" s="113">
        <v>1.2151911368400039</v>
      </c>
      <c r="E77" s="115">
        <v>487</v>
      </c>
      <c r="F77" s="114">
        <v>499</v>
      </c>
      <c r="G77" s="114">
        <v>499</v>
      </c>
      <c r="H77" s="114">
        <v>503</v>
      </c>
      <c r="I77" s="140">
        <v>511</v>
      </c>
      <c r="J77" s="115">
        <v>-24</v>
      </c>
      <c r="K77" s="116">
        <v>-4.6966731898238745</v>
      </c>
    </row>
    <row r="78" spans="1:11" ht="14.1" customHeight="1" x14ac:dyDescent="0.2">
      <c r="A78" s="306">
        <v>93</v>
      </c>
      <c r="B78" s="307" t="s">
        <v>317</v>
      </c>
      <c r="C78" s="308"/>
      <c r="D78" s="113">
        <v>0.12725820940213595</v>
      </c>
      <c r="E78" s="115">
        <v>51</v>
      </c>
      <c r="F78" s="114">
        <v>48</v>
      </c>
      <c r="G78" s="114">
        <v>46</v>
      </c>
      <c r="H78" s="114">
        <v>45</v>
      </c>
      <c r="I78" s="140">
        <v>46</v>
      </c>
      <c r="J78" s="115">
        <v>5</v>
      </c>
      <c r="K78" s="116">
        <v>10.869565217391305</v>
      </c>
    </row>
    <row r="79" spans="1:11" ht="14.1" customHeight="1" x14ac:dyDescent="0.2">
      <c r="A79" s="306">
        <v>94</v>
      </c>
      <c r="B79" s="307" t="s">
        <v>318</v>
      </c>
      <c r="C79" s="308"/>
      <c r="D79" s="113">
        <v>0.17217287154406627</v>
      </c>
      <c r="E79" s="115">
        <v>69</v>
      </c>
      <c r="F79" s="114">
        <v>74</v>
      </c>
      <c r="G79" s="114">
        <v>82</v>
      </c>
      <c r="H79" s="114">
        <v>67</v>
      </c>
      <c r="I79" s="140">
        <v>73</v>
      </c>
      <c r="J79" s="115">
        <v>-4</v>
      </c>
      <c r="K79" s="116">
        <v>-5.4794520547945202</v>
      </c>
    </row>
    <row r="80" spans="1:11" ht="14.1" customHeight="1" x14ac:dyDescent="0.2">
      <c r="A80" s="306" t="s">
        <v>319</v>
      </c>
      <c r="B80" s="307" t="s">
        <v>320</v>
      </c>
      <c r="C80" s="308"/>
      <c r="D80" s="113">
        <v>7.4857770236550552E-3</v>
      </c>
      <c r="E80" s="115">
        <v>3</v>
      </c>
      <c r="F80" s="114">
        <v>4</v>
      </c>
      <c r="G80" s="114">
        <v>5</v>
      </c>
      <c r="H80" s="114">
        <v>4</v>
      </c>
      <c r="I80" s="140">
        <v>4</v>
      </c>
      <c r="J80" s="115">
        <v>-1</v>
      </c>
      <c r="K80" s="116">
        <v>-25</v>
      </c>
    </row>
    <row r="81" spans="1:11" ht="14.1" customHeight="1" x14ac:dyDescent="0.2">
      <c r="A81" s="310" t="s">
        <v>321</v>
      </c>
      <c r="B81" s="311" t="s">
        <v>224</v>
      </c>
      <c r="C81" s="312"/>
      <c r="D81" s="125">
        <v>0.27447849086735204</v>
      </c>
      <c r="E81" s="143">
        <v>110</v>
      </c>
      <c r="F81" s="144">
        <v>109</v>
      </c>
      <c r="G81" s="144">
        <v>101</v>
      </c>
      <c r="H81" s="144">
        <v>74</v>
      </c>
      <c r="I81" s="145">
        <v>68</v>
      </c>
      <c r="J81" s="143">
        <v>42</v>
      </c>
      <c r="K81" s="146">
        <v>61.764705882352942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10697</v>
      </c>
      <c r="E12" s="114">
        <v>11126</v>
      </c>
      <c r="F12" s="114">
        <v>11223</v>
      </c>
      <c r="G12" s="114">
        <v>11411</v>
      </c>
      <c r="H12" s="140">
        <v>11150</v>
      </c>
      <c r="I12" s="115">
        <v>-453</v>
      </c>
      <c r="J12" s="116">
        <v>-4.0627802690582957</v>
      </c>
      <c r="K12"/>
      <c r="L12"/>
      <c r="M12"/>
      <c r="N12"/>
      <c r="O12"/>
      <c r="P12"/>
    </row>
    <row r="13" spans="1:16" s="110" customFormat="1" ht="14.45" customHeight="1" x14ac:dyDescent="0.2">
      <c r="A13" s="120" t="s">
        <v>105</v>
      </c>
      <c r="B13" s="119" t="s">
        <v>106</v>
      </c>
      <c r="C13" s="113">
        <v>38.150883425259416</v>
      </c>
      <c r="D13" s="115">
        <v>4081</v>
      </c>
      <c r="E13" s="114">
        <v>4193</v>
      </c>
      <c r="F13" s="114">
        <v>4298</v>
      </c>
      <c r="G13" s="114">
        <v>4351</v>
      </c>
      <c r="H13" s="140">
        <v>4203</v>
      </c>
      <c r="I13" s="115">
        <v>-122</v>
      </c>
      <c r="J13" s="116">
        <v>-2.902688555793481</v>
      </c>
      <c r="K13"/>
      <c r="L13"/>
      <c r="M13"/>
      <c r="N13"/>
      <c r="O13"/>
      <c r="P13"/>
    </row>
    <row r="14" spans="1:16" s="110" customFormat="1" ht="14.45" customHeight="1" x14ac:dyDescent="0.2">
      <c r="A14" s="120"/>
      <c r="B14" s="119" t="s">
        <v>107</v>
      </c>
      <c r="C14" s="113">
        <v>61.849116574740584</v>
      </c>
      <c r="D14" s="115">
        <v>6616</v>
      </c>
      <c r="E14" s="114">
        <v>6933</v>
      </c>
      <c r="F14" s="114">
        <v>6925</v>
      </c>
      <c r="G14" s="114">
        <v>7060</v>
      </c>
      <c r="H14" s="140">
        <v>6947</v>
      </c>
      <c r="I14" s="115">
        <v>-331</v>
      </c>
      <c r="J14" s="116">
        <v>-4.7646466100475022</v>
      </c>
      <c r="K14"/>
      <c r="L14"/>
      <c r="M14"/>
      <c r="N14"/>
      <c r="O14"/>
      <c r="P14"/>
    </row>
    <row r="15" spans="1:16" s="110" customFormat="1" ht="14.45" customHeight="1" x14ac:dyDescent="0.2">
      <c r="A15" s="118" t="s">
        <v>105</v>
      </c>
      <c r="B15" s="121" t="s">
        <v>108</v>
      </c>
      <c r="C15" s="113">
        <v>13.031691128353744</v>
      </c>
      <c r="D15" s="115">
        <v>1394</v>
      </c>
      <c r="E15" s="114">
        <v>1494</v>
      </c>
      <c r="F15" s="114">
        <v>1480</v>
      </c>
      <c r="G15" s="114">
        <v>1611</v>
      </c>
      <c r="H15" s="140">
        <v>1461</v>
      </c>
      <c r="I15" s="115">
        <v>-67</v>
      </c>
      <c r="J15" s="116">
        <v>-4.5859000684462696</v>
      </c>
      <c r="K15"/>
      <c r="L15"/>
      <c r="M15"/>
      <c r="N15"/>
      <c r="O15"/>
      <c r="P15"/>
    </row>
    <row r="16" spans="1:16" s="110" customFormat="1" ht="14.45" customHeight="1" x14ac:dyDescent="0.2">
      <c r="A16" s="118"/>
      <c r="B16" s="121" t="s">
        <v>109</v>
      </c>
      <c r="C16" s="113">
        <v>47.106665420211272</v>
      </c>
      <c r="D16" s="115">
        <v>5039</v>
      </c>
      <c r="E16" s="114">
        <v>5292</v>
      </c>
      <c r="F16" s="114">
        <v>5374</v>
      </c>
      <c r="G16" s="114">
        <v>5475</v>
      </c>
      <c r="H16" s="140">
        <v>5413</v>
      </c>
      <c r="I16" s="115">
        <v>-374</v>
      </c>
      <c r="J16" s="116">
        <v>-6.9092924441160166</v>
      </c>
      <c r="K16"/>
      <c r="L16"/>
      <c r="M16"/>
      <c r="N16"/>
      <c r="O16"/>
      <c r="P16"/>
    </row>
    <row r="17" spans="1:16" s="110" customFormat="1" ht="14.45" customHeight="1" x14ac:dyDescent="0.2">
      <c r="A17" s="118"/>
      <c r="B17" s="121" t="s">
        <v>110</v>
      </c>
      <c r="C17" s="113">
        <v>22.800785266897261</v>
      </c>
      <c r="D17" s="115">
        <v>2439</v>
      </c>
      <c r="E17" s="114">
        <v>2477</v>
      </c>
      <c r="F17" s="114">
        <v>2520</v>
      </c>
      <c r="G17" s="114">
        <v>2473</v>
      </c>
      <c r="H17" s="140">
        <v>2457</v>
      </c>
      <c r="I17" s="115">
        <v>-18</v>
      </c>
      <c r="J17" s="116">
        <v>-0.73260073260073255</v>
      </c>
      <c r="K17"/>
      <c r="L17"/>
      <c r="M17"/>
      <c r="N17"/>
      <c r="O17"/>
      <c r="P17"/>
    </row>
    <row r="18" spans="1:16" s="110" customFormat="1" ht="14.45" customHeight="1" x14ac:dyDescent="0.2">
      <c r="A18" s="120"/>
      <c r="B18" s="121" t="s">
        <v>111</v>
      </c>
      <c r="C18" s="113">
        <v>17.060858184537722</v>
      </c>
      <c r="D18" s="115">
        <v>1825</v>
      </c>
      <c r="E18" s="114">
        <v>1863</v>
      </c>
      <c r="F18" s="114">
        <v>1849</v>
      </c>
      <c r="G18" s="114">
        <v>1852</v>
      </c>
      <c r="H18" s="140">
        <v>1819</v>
      </c>
      <c r="I18" s="115">
        <v>6</v>
      </c>
      <c r="J18" s="116">
        <v>0.32985156679494226</v>
      </c>
      <c r="K18"/>
      <c r="L18"/>
      <c r="M18"/>
      <c r="N18"/>
      <c r="O18"/>
      <c r="P18"/>
    </row>
    <row r="19" spans="1:16" s="110" customFormat="1" ht="14.45" customHeight="1" x14ac:dyDescent="0.2">
      <c r="A19" s="120"/>
      <c r="B19" s="121" t="s">
        <v>112</v>
      </c>
      <c r="C19" s="113">
        <v>1.6546695335140693</v>
      </c>
      <c r="D19" s="115">
        <v>177</v>
      </c>
      <c r="E19" s="114">
        <v>179</v>
      </c>
      <c r="F19" s="114">
        <v>168</v>
      </c>
      <c r="G19" s="114">
        <v>149</v>
      </c>
      <c r="H19" s="140">
        <v>148</v>
      </c>
      <c r="I19" s="115">
        <v>29</v>
      </c>
      <c r="J19" s="116">
        <v>19.594594594594593</v>
      </c>
      <c r="K19"/>
      <c r="L19"/>
      <c r="M19"/>
      <c r="N19"/>
      <c r="O19"/>
      <c r="P19"/>
    </row>
    <row r="20" spans="1:16" s="110" customFormat="1" ht="14.45" customHeight="1" x14ac:dyDescent="0.2">
      <c r="A20" s="120" t="s">
        <v>113</v>
      </c>
      <c r="B20" s="119" t="s">
        <v>116</v>
      </c>
      <c r="C20" s="113">
        <v>94.699448443488834</v>
      </c>
      <c r="D20" s="115">
        <v>10130</v>
      </c>
      <c r="E20" s="114">
        <v>10497</v>
      </c>
      <c r="F20" s="114">
        <v>10591</v>
      </c>
      <c r="G20" s="114">
        <v>10747</v>
      </c>
      <c r="H20" s="140">
        <v>10509</v>
      </c>
      <c r="I20" s="115">
        <v>-379</v>
      </c>
      <c r="J20" s="116">
        <v>-3.6064325815967266</v>
      </c>
      <c r="K20"/>
      <c r="L20"/>
      <c r="M20"/>
      <c r="N20"/>
      <c r="O20"/>
      <c r="P20"/>
    </row>
    <row r="21" spans="1:16" s="110" customFormat="1" ht="14.45" customHeight="1" x14ac:dyDescent="0.2">
      <c r="A21" s="123"/>
      <c r="B21" s="124" t="s">
        <v>117</v>
      </c>
      <c r="C21" s="125">
        <v>5.0761895858651958</v>
      </c>
      <c r="D21" s="143">
        <v>543</v>
      </c>
      <c r="E21" s="144">
        <v>603</v>
      </c>
      <c r="F21" s="144">
        <v>608</v>
      </c>
      <c r="G21" s="144">
        <v>637</v>
      </c>
      <c r="H21" s="145">
        <v>615</v>
      </c>
      <c r="I21" s="143">
        <v>-72</v>
      </c>
      <c r="J21" s="146">
        <v>-11.707317073170731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12014</v>
      </c>
      <c r="E56" s="114">
        <v>12519</v>
      </c>
      <c r="F56" s="114">
        <v>12599</v>
      </c>
      <c r="G56" s="114">
        <v>12801</v>
      </c>
      <c r="H56" s="140">
        <v>12600</v>
      </c>
      <c r="I56" s="115">
        <v>-586</v>
      </c>
      <c r="J56" s="116">
        <v>-4.6507936507936511</v>
      </c>
      <c r="K56"/>
      <c r="L56"/>
      <c r="M56"/>
      <c r="N56"/>
      <c r="O56"/>
      <c r="P56"/>
    </row>
    <row r="57" spans="1:16" s="110" customFormat="1" ht="14.45" customHeight="1" x14ac:dyDescent="0.2">
      <c r="A57" s="120" t="s">
        <v>105</v>
      </c>
      <c r="B57" s="119" t="s">
        <v>106</v>
      </c>
      <c r="C57" s="113">
        <v>39.811886132845011</v>
      </c>
      <c r="D57" s="115">
        <v>4783</v>
      </c>
      <c r="E57" s="114">
        <v>4940</v>
      </c>
      <c r="F57" s="114">
        <v>5011</v>
      </c>
      <c r="G57" s="114">
        <v>5054</v>
      </c>
      <c r="H57" s="140">
        <v>4938</v>
      </c>
      <c r="I57" s="115">
        <v>-155</v>
      </c>
      <c r="J57" s="116">
        <v>-3.1389226407452409</v>
      </c>
    </row>
    <row r="58" spans="1:16" s="110" customFormat="1" ht="14.45" customHeight="1" x14ac:dyDescent="0.2">
      <c r="A58" s="120"/>
      <c r="B58" s="119" t="s">
        <v>107</v>
      </c>
      <c r="C58" s="113">
        <v>60.188113867154989</v>
      </c>
      <c r="D58" s="115">
        <v>7231</v>
      </c>
      <c r="E58" s="114">
        <v>7579</v>
      </c>
      <c r="F58" s="114">
        <v>7588</v>
      </c>
      <c r="G58" s="114">
        <v>7747</v>
      </c>
      <c r="H58" s="140">
        <v>7662</v>
      </c>
      <c r="I58" s="115">
        <v>-431</v>
      </c>
      <c r="J58" s="116">
        <v>-5.6251631427825632</v>
      </c>
    </row>
    <row r="59" spans="1:16" s="110" customFormat="1" ht="14.45" customHeight="1" x14ac:dyDescent="0.2">
      <c r="A59" s="118" t="s">
        <v>105</v>
      </c>
      <c r="B59" s="121" t="s">
        <v>108</v>
      </c>
      <c r="C59" s="113">
        <v>13.609122690194773</v>
      </c>
      <c r="D59" s="115">
        <v>1635</v>
      </c>
      <c r="E59" s="114">
        <v>1763</v>
      </c>
      <c r="F59" s="114">
        <v>1739</v>
      </c>
      <c r="G59" s="114">
        <v>1916</v>
      </c>
      <c r="H59" s="140">
        <v>1801</v>
      </c>
      <c r="I59" s="115">
        <v>-166</v>
      </c>
      <c r="J59" s="116">
        <v>-9.2171016102165471</v>
      </c>
    </row>
    <row r="60" spans="1:16" s="110" customFormat="1" ht="14.45" customHeight="1" x14ac:dyDescent="0.2">
      <c r="A60" s="118"/>
      <c r="B60" s="121" t="s">
        <v>109</v>
      </c>
      <c r="C60" s="113">
        <v>46.687198268686529</v>
      </c>
      <c r="D60" s="115">
        <v>5609</v>
      </c>
      <c r="E60" s="114">
        <v>5881</v>
      </c>
      <c r="F60" s="114">
        <v>5949</v>
      </c>
      <c r="G60" s="114">
        <v>6028</v>
      </c>
      <c r="H60" s="140">
        <v>6017</v>
      </c>
      <c r="I60" s="115">
        <v>-408</v>
      </c>
      <c r="J60" s="116">
        <v>-6.7807877679906934</v>
      </c>
    </row>
    <row r="61" spans="1:16" s="110" customFormat="1" ht="14.45" customHeight="1" x14ac:dyDescent="0.2">
      <c r="A61" s="118"/>
      <c r="B61" s="121" t="s">
        <v>110</v>
      </c>
      <c r="C61" s="113">
        <v>22.25736640585983</v>
      </c>
      <c r="D61" s="115">
        <v>2674</v>
      </c>
      <c r="E61" s="114">
        <v>2737</v>
      </c>
      <c r="F61" s="114">
        <v>2773</v>
      </c>
      <c r="G61" s="114">
        <v>2730</v>
      </c>
      <c r="H61" s="140">
        <v>2702</v>
      </c>
      <c r="I61" s="115">
        <v>-28</v>
      </c>
      <c r="J61" s="116">
        <v>-1.0362694300518134</v>
      </c>
    </row>
    <row r="62" spans="1:16" s="110" customFormat="1" ht="14.45" customHeight="1" x14ac:dyDescent="0.2">
      <c r="A62" s="120"/>
      <c r="B62" s="121" t="s">
        <v>111</v>
      </c>
      <c r="C62" s="113">
        <v>17.446312635258863</v>
      </c>
      <c r="D62" s="115">
        <v>2096</v>
      </c>
      <c r="E62" s="114">
        <v>2138</v>
      </c>
      <c r="F62" s="114">
        <v>2138</v>
      </c>
      <c r="G62" s="114">
        <v>2127</v>
      </c>
      <c r="H62" s="140">
        <v>2080</v>
      </c>
      <c r="I62" s="115">
        <v>16</v>
      </c>
      <c r="J62" s="116">
        <v>0.76923076923076927</v>
      </c>
    </row>
    <row r="63" spans="1:16" s="110" customFormat="1" ht="14.45" customHeight="1" x14ac:dyDescent="0.2">
      <c r="A63" s="120"/>
      <c r="B63" s="121" t="s">
        <v>112</v>
      </c>
      <c r="C63" s="113">
        <v>1.6564008656567337</v>
      </c>
      <c r="D63" s="115">
        <v>199</v>
      </c>
      <c r="E63" s="114">
        <v>207</v>
      </c>
      <c r="F63" s="114">
        <v>206</v>
      </c>
      <c r="G63" s="114">
        <v>187</v>
      </c>
      <c r="H63" s="140">
        <v>172</v>
      </c>
      <c r="I63" s="115">
        <v>27</v>
      </c>
      <c r="J63" s="116">
        <v>15.697674418604651</v>
      </c>
    </row>
    <row r="64" spans="1:16" s="110" customFormat="1" ht="14.45" customHeight="1" x14ac:dyDescent="0.2">
      <c r="A64" s="120" t="s">
        <v>113</v>
      </c>
      <c r="B64" s="119" t="s">
        <v>116</v>
      </c>
      <c r="C64" s="113">
        <v>94.747794240053267</v>
      </c>
      <c r="D64" s="115">
        <v>11383</v>
      </c>
      <c r="E64" s="114">
        <v>11830</v>
      </c>
      <c r="F64" s="114">
        <v>11951</v>
      </c>
      <c r="G64" s="114">
        <v>12111</v>
      </c>
      <c r="H64" s="140">
        <v>11907</v>
      </c>
      <c r="I64" s="115">
        <v>-524</v>
      </c>
      <c r="J64" s="116">
        <v>-4.4007726547409085</v>
      </c>
    </row>
    <row r="65" spans="1:10" s="110" customFormat="1" ht="14.45" customHeight="1" x14ac:dyDescent="0.2">
      <c r="A65" s="123"/>
      <c r="B65" s="124" t="s">
        <v>117</v>
      </c>
      <c r="C65" s="125">
        <v>5.0690860662560349</v>
      </c>
      <c r="D65" s="143">
        <v>609</v>
      </c>
      <c r="E65" s="144">
        <v>665</v>
      </c>
      <c r="F65" s="144">
        <v>628</v>
      </c>
      <c r="G65" s="144">
        <v>666</v>
      </c>
      <c r="H65" s="145">
        <v>669</v>
      </c>
      <c r="I65" s="143">
        <v>-60</v>
      </c>
      <c r="J65" s="146">
        <v>-8.9686098654708513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10697</v>
      </c>
      <c r="G11" s="114">
        <v>11126</v>
      </c>
      <c r="H11" s="114">
        <v>11223</v>
      </c>
      <c r="I11" s="114">
        <v>11411</v>
      </c>
      <c r="J11" s="140">
        <v>11150</v>
      </c>
      <c r="K11" s="114">
        <v>-453</v>
      </c>
      <c r="L11" s="116">
        <v>-4.0627802690582957</v>
      </c>
    </row>
    <row r="12" spans="1:17" s="110" customFormat="1" ht="24" customHeight="1" x14ac:dyDescent="0.2">
      <c r="A12" s="604" t="s">
        <v>185</v>
      </c>
      <c r="B12" s="605"/>
      <c r="C12" s="605"/>
      <c r="D12" s="606"/>
      <c r="E12" s="113">
        <v>38.150883425259416</v>
      </c>
      <c r="F12" s="115">
        <v>4081</v>
      </c>
      <c r="G12" s="114">
        <v>4193</v>
      </c>
      <c r="H12" s="114">
        <v>4298</v>
      </c>
      <c r="I12" s="114">
        <v>4351</v>
      </c>
      <c r="J12" s="140">
        <v>4203</v>
      </c>
      <c r="K12" s="114">
        <v>-122</v>
      </c>
      <c r="L12" s="116">
        <v>-2.902688555793481</v>
      </c>
    </row>
    <row r="13" spans="1:17" s="110" customFormat="1" ht="15" customHeight="1" x14ac:dyDescent="0.2">
      <c r="A13" s="120"/>
      <c r="B13" s="612" t="s">
        <v>107</v>
      </c>
      <c r="C13" s="612"/>
      <c r="E13" s="113">
        <v>61.849116574740584</v>
      </c>
      <c r="F13" s="115">
        <v>6616</v>
      </c>
      <c r="G13" s="114">
        <v>6933</v>
      </c>
      <c r="H13" s="114">
        <v>6925</v>
      </c>
      <c r="I13" s="114">
        <v>7060</v>
      </c>
      <c r="J13" s="140">
        <v>6947</v>
      </c>
      <c r="K13" s="114">
        <v>-331</v>
      </c>
      <c r="L13" s="116">
        <v>-4.7646466100475022</v>
      </c>
    </row>
    <row r="14" spans="1:17" s="110" customFormat="1" ht="22.5" customHeight="1" x14ac:dyDescent="0.2">
      <c r="A14" s="604" t="s">
        <v>186</v>
      </c>
      <c r="B14" s="605"/>
      <c r="C14" s="605"/>
      <c r="D14" s="606"/>
      <c r="E14" s="113">
        <v>13.031691128353744</v>
      </c>
      <c r="F14" s="115">
        <v>1394</v>
      </c>
      <c r="G14" s="114">
        <v>1494</v>
      </c>
      <c r="H14" s="114">
        <v>1480</v>
      </c>
      <c r="I14" s="114">
        <v>1611</v>
      </c>
      <c r="J14" s="140">
        <v>1461</v>
      </c>
      <c r="K14" s="114">
        <v>-67</v>
      </c>
      <c r="L14" s="116">
        <v>-4.5859000684462696</v>
      </c>
    </row>
    <row r="15" spans="1:17" s="110" customFormat="1" ht="15" customHeight="1" x14ac:dyDescent="0.2">
      <c r="A15" s="120"/>
      <c r="B15" s="119"/>
      <c r="C15" s="258" t="s">
        <v>106</v>
      </c>
      <c r="E15" s="113">
        <v>47.919655667144909</v>
      </c>
      <c r="F15" s="115">
        <v>668</v>
      </c>
      <c r="G15" s="114">
        <v>683</v>
      </c>
      <c r="H15" s="114">
        <v>688</v>
      </c>
      <c r="I15" s="114">
        <v>737</v>
      </c>
      <c r="J15" s="140">
        <v>651</v>
      </c>
      <c r="K15" s="114">
        <v>17</v>
      </c>
      <c r="L15" s="116">
        <v>2.6113671274961598</v>
      </c>
    </row>
    <row r="16" spans="1:17" s="110" customFormat="1" ht="15" customHeight="1" x14ac:dyDescent="0.2">
      <c r="A16" s="120"/>
      <c r="B16" s="119"/>
      <c r="C16" s="258" t="s">
        <v>107</v>
      </c>
      <c r="E16" s="113">
        <v>52.080344332855091</v>
      </c>
      <c r="F16" s="115">
        <v>726</v>
      </c>
      <c r="G16" s="114">
        <v>811</v>
      </c>
      <c r="H16" s="114">
        <v>792</v>
      </c>
      <c r="I16" s="114">
        <v>874</v>
      </c>
      <c r="J16" s="140">
        <v>810</v>
      </c>
      <c r="K16" s="114">
        <v>-84</v>
      </c>
      <c r="L16" s="116">
        <v>-10.37037037037037</v>
      </c>
    </row>
    <row r="17" spans="1:12" s="110" customFormat="1" ht="15" customHeight="1" x14ac:dyDescent="0.2">
      <c r="A17" s="120"/>
      <c r="B17" s="121" t="s">
        <v>109</v>
      </c>
      <c r="C17" s="258"/>
      <c r="E17" s="113">
        <v>47.106665420211272</v>
      </c>
      <c r="F17" s="115">
        <v>5039</v>
      </c>
      <c r="G17" s="114">
        <v>5292</v>
      </c>
      <c r="H17" s="114">
        <v>5374</v>
      </c>
      <c r="I17" s="114">
        <v>5475</v>
      </c>
      <c r="J17" s="140">
        <v>5413</v>
      </c>
      <c r="K17" s="114">
        <v>-374</v>
      </c>
      <c r="L17" s="116">
        <v>-6.9092924441160166</v>
      </c>
    </row>
    <row r="18" spans="1:12" s="110" customFormat="1" ht="15" customHeight="1" x14ac:dyDescent="0.2">
      <c r="A18" s="120"/>
      <c r="B18" s="119"/>
      <c r="C18" s="258" t="s">
        <v>106</v>
      </c>
      <c r="E18" s="113">
        <v>31.077594760865249</v>
      </c>
      <c r="F18" s="115">
        <v>1566</v>
      </c>
      <c r="G18" s="114">
        <v>1641</v>
      </c>
      <c r="H18" s="114">
        <v>1712</v>
      </c>
      <c r="I18" s="114">
        <v>1726</v>
      </c>
      <c r="J18" s="140">
        <v>1703</v>
      </c>
      <c r="K18" s="114">
        <v>-137</v>
      </c>
      <c r="L18" s="116">
        <v>-8.0446271285965949</v>
      </c>
    </row>
    <row r="19" spans="1:12" s="110" customFormat="1" ht="15" customHeight="1" x14ac:dyDescent="0.2">
      <c r="A19" s="120"/>
      <c r="B19" s="119"/>
      <c r="C19" s="258" t="s">
        <v>107</v>
      </c>
      <c r="E19" s="113">
        <v>68.922405239134747</v>
      </c>
      <c r="F19" s="115">
        <v>3473</v>
      </c>
      <c r="G19" s="114">
        <v>3651</v>
      </c>
      <c r="H19" s="114">
        <v>3662</v>
      </c>
      <c r="I19" s="114">
        <v>3749</v>
      </c>
      <c r="J19" s="140">
        <v>3710</v>
      </c>
      <c r="K19" s="114">
        <v>-237</v>
      </c>
      <c r="L19" s="116">
        <v>-6.388140161725067</v>
      </c>
    </row>
    <row r="20" spans="1:12" s="110" customFormat="1" ht="15" customHeight="1" x14ac:dyDescent="0.2">
      <c r="A20" s="120"/>
      <c r="B20" s="121" t="s">
        <v>110</v>
      </c>
      <c r="C20" s="258"/>
      <c r="E20" s="113">
        <v>22.800785266897261</v>
      </c>
      <c r="F20" s="115">
        <v>2439</v>
      </c>
      <c r="G20" s="114">
        <v>2477</v>
      </c>
      <c r="H20" s="114">
        <v>2520</v>
      </c>
      <c r="I20" s="114">
        <v>2473</v>
      </c>
      <c r="J20" s="140">
        <v>2457</v>
      </c>
      <c r="K20" s="114">
        <v>-18</v>
      </c>
      <c r="L20" s="116">
        <v>-0.73260073260073255</v>
      </c>
    </row>
    <row r="21" spans="1:12" s="110" customFormat="1" ht="15" customHeight="1" x14ac:dyDescent="0.2">
      <c r="A21" s="120"/>
      <c r="B21" s="119"/>
      <c r="C21" s="258" t="s">
        <v>106</v>
      </c>
      <c r="E21" s="113">
        <v>32.841328413284131</v>
      </c>
      <c r="F21" s="115">
        <v>801</v>
      </c>
      <c r="G21" s="114">
        <v>803</v>
      </c>
      <c r="H21" s="114">
        <v>821</v>
      </c>
      <c r="I21" s="114">
        <v>803</v>
      </c>
      <c r="J21" s="140">
        <v>797</v>
      </c>
      <c r="K21" s="114">
        <v>4</v>
      </c>
      <c r="L21" s="116">
        <v>0.50188205771643668</v>
      </c>
    </row>
    <row r="22" spans="1:12" s="110" customFormat="1" ht="15" customHeight="1" x14ac:dyDescent="0.2">
      <c r="A22" s="120"/>
      <c r="B22" s="119"/>
      <c r="C22" s="258" t="s">
        <v>107</v>
      </c>
      <c r="E22" s="113">
        <v>67.158671586715869</v>
      </c>
      <c r="F22" s="115">
        <v>1638</v>
      </c>
      <c r="G22" s="114">
        <v>1674</v>
      </c>
      <c r="H22" s="114">
        <v>1699</v>
      </c>
      <c r="I22" s="114">
        <v>1670</v>
      </c>
      <c r="J22" s="140">
        <v>1660</v>
      </c>
      <c r="K22" s="114">
        <v>-22</v>
      </c>
      <c r="L22" s="116">
        <v>-1.3253012048192772</v>
      </c>
    </row>
    <row r="23" spans="1:12" s="110" customFormat="1" ht="15" customHeight="1" x14ac:dyDescent="0.2">
      <c r="A23" s="120"/>
      <c r="B23" s="121" t="s">
        <v>111</v>
      </c>
      <c r="C23" s="258"/>
      <c r="E23" s="113">
        <v>17.060858184537722</v>
      </c>
      <c r="F23" s="115">
        <v>1825</v>
      </c>
      <c r="G23" s="114">
        <v>1863</v>
      </c>
      <c r="H23" s="114">
        <v>1849</v>
      </c>
      <c r="I23" s="114">
        <v>1852</v>
      </c>
      <c r="J23" s="140">
        <v>1819</v>
      </c>
      <c r="K23" s="114">
        <v>6</v>
      </c>
      <c r="L23" s="116">
        <v>0.32985156679494226</v>
      </c>
    </row>
    <row r="24" spans="1:12" s="110" customFormat="1" ht="15" customHeight="1" x14ac:dyDescent="0.2">
      <c r="A24" s="120"/>
      <c r="B24" s="119"/>
      <c r="C24" s="258" t="s">
        <v>106</v>
      </c>
      <c r="E24" s="113">
        <v>57.315068493150683</v>
      </c>
      <c r="F24" s="115">
        <v>1046</v>
      </c>
      <c r="G24" s="114">
        <v>1066</v>
      </c>
      <c r="H24" s="114">
        <v>1077</v>
      </c>
      <c r="I24" s="114">
        <v>1085</v>
      </c>
      <c r="J24" s="140">
        <v>1052</v>
      </c>
      <c r="K24" s="114">
        <v>-6</v>
      </c>
      <c r="L24" s="116">
        <v>-0.57034220532319391</v>
      </c>
    </row>
    <row r="25" spans="1:12" s="110" customFormat="1" ht="15" customHeight="1" x14ac:dyDescent="0.2">
      <c r="A25" s="120"/>
      <c r="B25" s="119"/>
      <c r="C25" s="258" t="s">
        <v>107</v>
      </c>
      <c r="E25" s="113">
        <v>42.684931506849317</v>
      </c>
      <c r="F25" s="115">
        <v>779</v>
      </c>
      <c r="G25" s="114">
        <v>797</v>
      </c>
      <c r="H25" s="114">
        <v>772</v>
      </c>
      <c r="I25" s="114">
        <v>767</v>
      </c>
      <c r="J25" s="140">
        <v>767</v>
      </c>
      <c r="K25" s="114">
        <v>12</v>
      </c>
      <c r="L25" s="116">
        <v>1.5645371577574967</v>
      </c>
    </row>
    <row r="26" spans="1:12" s="110" customFormat="1" ht="15" customHeight="1" x14ac:dyDescent="0.2">
      <c r="A26" s="120"/>
      <c r="C26" s="121" t="s">
        <v>187</v>
      </c>
      <c r="D26" s="110" t="s">
        <v>188</v>
      </c>
      <c r="E26" s="113">
        <v>1.6546695335140693</v>
      </c>
      <c r="F26" s="115">
        <v>177</v>
      </c>
      <c r="G26" s="114">
        <v>179</v>
      </c>
      <c r="H26" s="114">
        <v>168</v>
      </c>
      <c r="I26" s="114">
        <v>149</v>
      </c>
      <c r="J26" s="140">
        <v>148</v>
      </c>
      <c r="K26" s="114">
        <v>29</v>
      </c>
      <c r="L26" s="116">
        <v>19.594594594594593</v>
      </c>
    </row>
    <row r="27" spans="1:12" s="110" customFormat="1" ht="15" customHeight="1" x14ac:dyDescent="0.2">
      <c r="A27" s="120"/>
      <c r="B27" s="119"/>
      <c r="D27" s="259" t="s">
        <v>106</v>
      </c>
      <c r="E27" s="113">
        <v>47.457627118644069</v>
      </c>
      <c r="F27" s="115">
        <v>84</v>
      </c>
      <c r="G27" s="114">
        <v>87</v>
      </c>
      <c r="H27" s="114">
        <v>88</v>
      </c>
      <c r="I27" s="114">
        <v>85</v>
      </c>
      <c r="J27" s="140">
        <v>77</v>
      </c>
      <c r="K27" s="114">
        <v>7</v>
      </c>
      <c r="L27" s="116">
        <v>9.0909090909090917</v>
      </c>
    </row>
    <row r="28" spans="1:12" s="110" customFormat="1" ht="15" customHeight="1" x14ac:dyDescent="0.2">
      <c r="A28" s="120"/>
      <c r="B28" s="119"/>
      <c r="D28" s="259" t="s">
        <v>107</v>
      </c>
      <c r="E28" s="113">
        <v>52.542372881355931</v>
      </c>
      <c r="F28" s="115">
        <v>93</v>
      </c>
      <c r="G28" s="114">
        <v>92</v>
      </c>
      <c r="H28" s="114">
        <v>80</v>
      </c>
      <c r="I28" s="114">
        <v>64</v>
      </c>
      <c r="J28" s="140">
        <v>71</v>
      </c>
      <c r="K28" s="114">
        <v>22</v>
      </c>
      <c r="L28" s="116">
        <v>30.985915492957748</v>
      </c>
    </row>
    <row r="29" spans="1:12" s="110" customFormat="1" ht="24" customHeight="1" x14ac:dyDescent="0.2">
      <c r="A29" s="604" t="s">
        <v>189</v>
      </c>
      <c r="B29" s="605"/>
      <c r="C29" s="605"/>
      <c r="D29" s="606"/>
      <c r="E29" s="113">
        <v>94.699448443488834</v>
      </c>
      <c r="F29" s="115">
        <v>10130</v>
      </c>
      <c r="G29" s="114">
        <v>10497</v>
      </c>
      <c r="H29" s="114">
        <v>10591</v>
      </c>
      <c r="I29" s="114">
        <v>10747</v>
      </c>
      <c r="J29" s="140">
        <v>10509</v>
      </c>
      <c r="K29" s="114">
        <v>-379</v>
      </c>
      <c r="L29" s="116">
        <v>-3.6064325815967266</v>
      </c>
    </row>
    <row r="30" spans="1:12" s="110" customFormat="1" ht="15" customHeight="1" x14ac:dyDescent="0.2">
      <c r="A30" s="120"/>
      <c r="B30" s="119"/>
      <c r="C30" s="258" t="s">
        <v>106</v>
      </c>
      <c r="E30" s="113">
        <v>37.986179664363277</v>
      </c>
      <c r="F30" s="115">
        <v>3848</v>
      </c>
      <c r="G30" s="114">
        <v>3925</v>
      </c>
      <c r="H30" s="114">
        <v>4003</v>
      </c>
      <c r="I30" s="114">
        <v>4036</v>
      </c>
      <c r="J30" s="140">
        <v>3896</v>
      </c>
      <c r="K30" s="114">
        <v>-48</v>
      </c>
      <c r="L30" s="116">
        <v>-1.2320328542094456</v>
      </c>
    </row>
    <row r="31" spans="1:12" s="110" customFormat="1" ht="15" customHeight="1" x14ac:dyDescent="0.2">
      <c r="A31" s="120"/>
      <c r="B31" s="119"/>
      <c r="C31" s="258" t="s">
        <v>107</v>
      </c>
      <c r="E31" s="113">
        <v>62.013820335636723</v>
      </c>
      <c r="F31" s="115">
        <v>6282</v>
      </c>
      <c r="G31" s="114">
        <v>6572</v>
      </c>
      <c r="H31" s="114">
        <v>6588</v>
      </c>
      <c r="I31" s="114">
        <v>6711</v>
      </c>
      <c r="J31" s="140">
        <v>6613</v>
      </c>
      <c r="K31" s="114">
        <v>-331</v>
      </c>
      <c r="L31" s="116">
        <v>-5.0052926054740663</v>
      </c>
    </row>
    <row r="32" spans="1:12" s="110" customFormat="1" ht="15" customHeight="1" x14ac:dyDescent="0.2">
      <c r="A32" s="120"/>
      <c r="B32" s="119" t="s">
        <v>117</v>
      </c>
      <c r="C32" s="258"/>
      <c r="E32" s="113">
        <v>5.0761895858651958</v>
      </c>
      <c r="F32" s="114">
        <v>543</v>
      </c>
      <c r="G32" s="114">
        <v>603</v>
      </c>
      <c r="H32" s="114">
        <v>608</v>
      </c>
      <c r="I32" s="114">
        <v>637</v>
      </c>
      <c r="J32" s="140">
        <v>615</v>
      </c>
      <c r="K32" s="114">
        <v>-72</v>
      </c>
      <c r="L32" s="116">
        <v>-11.707317073170731</v>
      </c>
    </row>
    <row r="33" spans="1:12" s="110" customFormat="1" ht="15" customHeight="1" x14ac:dyDescent="0.2">
      <c r="A33" s="120"/>
      <c r="B33" s="119"/>
      <c r="C33" s="258" t="s">
        <v>106</v>
      </c>
      <c r="E33" s="113">
        <v>41.436464088397791</v>
      </c>
      <c r="F33" s="114">
        <v>225</v>
      </c>
      <c r="G33" s="114">
        <v>259</v>
      </c>
      <c r="H33" s="114">
        <v>285</v>
      </c>
      <c r="I33" s="114">
        <v>305</v>
      </c>
      <c r="J33" s="140">
        <v>297</v>
      </c>
      <c r="K33" s="114">
        <v>-72</v>
      </c>
      <c r="L33" s="116">
        <v>-24.242424242424242</v>
      </c>
    </row>
    <row r="34" spans="1:12" s="110" customFormat="1" ht="15" customHeight="1" x14ac:dyDescent="0.2">
      <c r="A34" s="120"/>
      <c r="B34" s="119"/>
      <c r="C34" s="258" t="s">
        <v>107</v>
      </c>
      <c r="E34" s="113">
        <v>58.563535911602209</v>
      </c>
      <c r="F34" s="114">
        <v>318</v>
      </c>
      <c r="G34" s="114">
        <v>344</v>
      </c>
      <c r="H34" s="114">
        <v>323</v>
      </c>
      <c r="I34" s="114">
        <v>332</v>
      </c>
      <c r="J34" s="140">
        <v>318</v>
      </c>
      <c r="K34" s="114">
        <v>0</v>
      </c>
      <c r="L34" s="116">
        <v>0</v>
      </c>
    </row>
    <row r="35" spans="1:12" s="110" customFormat="1" ht="24" customHeight="1" x14ac:dyDescent="0.2">
      <c r="A35" s="604" t="s">
        <v>192</v>
      </c>
      <c r="B35" s="605"/>
      <c r="C35" s="605"/>
      <c r="D35" s="606"/>
      <c r="E35" s="113">
        <v>14.602224922875573</v>
      </c>
      <c r="F35" s="114">
        <v>1562</v>
      </c>
      <c r="G35" s="114">
        <v>1655</v>
      </c>
      <c r="H35" s="114">
        <v>1645</v>
      </c>
      <c r="I35" s="114">
        <v>1750</v>
      </c>
      <c r="J35" s="114">
        <v>1629</v>
      </c>
      <c r="K35" s="318">
        <v>-67</v>
      </c>
      <c r="L35" s="319">
        <v>-4.1129527317372618</v>
      </c>
    </row>
    <row r="36" spans="1:12" s="110" customFormat="1" ht="15" customHeight="1" x14ac:dyDescent="0.2">
      <c r="A36" s="120"/>
      <c r="B36" s="119"/>
      <c r="C36" s="258" t="s">
        <v>106</v>
      </c>
      <c r="E36" s="113">
        <v>41.677336747759284</v>
      </c>
      <c r="F36" s="114">
        <v>651</v>
      </c>
      <c r="G36" s="114">
        <v>661</v>
      </c>
      <c r="H36" s="114">
        <v>659</v>
      </c>
      <c r="I36" s="114">
        <v>712</v>
      </c>
      <c r="J36" s="114">
        <v>648</v>
      </c>
      <c r="K36" s="318">
        <v>3</v>
      </c>
      <c r="L36" s="116">
        <v>0.46296296296296297</v>
      </c>
    </row>
    <row r="37" spans="1:12" s="110" customFormat="1" ht="15" customHeight="1" x14ac:dyDescent="0.2">
      <c r="A37" s="120"/>
      <c r="B37" s="119"/>
      <c r="C37" s="258" t="s">
        <v>107</v>
      </c>
      <c r="E37" s="113">
        <v>58.322663252240716</v>
      </c>
      <c r="F37" s="114">
        <v>911</v>
      </c>
      <c r="G37" s="114">
        <v>994</v>
      </c>
      <c r="H37" s="114">
        <v>986</v>
      </c>
      <c r="I37" s="114">
        <v>1038</v>
      </c>
      <c r="J37" s="140">
        <v>981</v>
      </c>
      <c r="K37" s="114">
        <v>-70</v>
      </c>
      <c r="L37" s="116">
        <v>-7.1355759429153922</v>
      </c>
    </row>
    <row r="38" spans="1:12" s="110" customFormat="1" ht="15" customHeight="1" x14ac:dyDescent="0.2">
      <c r="A38" s="120"/>
      <c r="B38" s="119" t="s">
        <v>328</v>
      </c>
      <c r="C38" s="258"/>
      <c r="E38" s="113">
        <v>58.773487893801999</v>
      </c>
      <c r="F38" s="114">
        <v>6287</v>
      </c>
      <c r="G38" s="114">
        <v>6436</v>
      </c>
      <c r="H38" s="114">
        <v>6465</v>
      </c>
      <c r="I38" s="114">
        <v>6468</v>
      </c>
      <c r="J38" s="140">
        <v>6359</v>
      </c>
      <c r="K38" s="114">
        <v>-72</v>
      </c>
      <c r="L38" s="116">
        <v>-1.1322534989778268</v>
      </c>
    </row>
    <row r="39" spans="1:12" s="110" customFormat="1" ht="15" customHeight="1" x14ac:dyDescent="0.2">
      <c r="A39" s="120"/>
      <c r="B39" s="119"/>
      <c r="C39" s="258" t="s">
        <v>106</v>
      </c>
      <c r="E39" s="113">
        <v>38.98520757117862</v>
      </c>
      <c r="F39" s="115">
        <v>2451</v>
      </c>
      <c r="G39" s="114">
        <v>2483</v>
      </c>
      <c r="H39" s="114">
        <v>2522</v>
      </c>
      <c r="I39" s="114">
        <v>2523</v>
      </c>
      <c r="J39" s="140">
        <v>2440</v>
      </c>
      <c r="K39" s="114">
        <v>11</v>
      </c>
      <c r="L39" s="116">
        <v>0.45081967213114754</v>
      </c>
    </row>
    <row r="40" spans="1:12" s="110" customFormat="1" ht="15" customHeight="1" x14ac:dyDescent="0.2">
      <c r="A40" s="120"/>
      <c r="B40" s="119"/>
      <c r="C40" s="258" t="s">
        <v>107</v>
      </c>
      <c r="E40" s="113">
        <v>61.01479242882138</v>
      </c>
      <c r="F40" s="115">
        <v>3836</v>
      </c>
      <c r="G40" s="114">
        <v>3953</v>
      </c>
      <c r="H40" s="114">
        <v>3943</v>
      </c>
      <c r="I40" s="114">
        <v>3945</v>
      </c>
      <c r="J40" s="140">
        <v>3919</v>
      </c>
      <c r="K40" s="114">
        <v>-83</v>
      </c>
      <c r="L40" s="116">
        <v>-2.1178872161265629</v>
      </c>
    </row>
    <row r="41" spans="1:12" s="110" customFormat="1" ht="15" customHeight="1" x14ac:dyDescent="0.2">
      <c r="A41" s="120"/>
      <c r="B41" s="320" t="s">
        <v>516</v>
      </c>
      <c r="C41" s="258"/>
      <c r="E41" s="113">
        <v>4.6181172291296626</v>
      </c>
      <c r="F41" s="115">
        <v>494</v>
      </c>
      <c r="G41" s="114">
        <v>510</v>
      </c>
      <c r="H41" s="114">
        <v>500</v>
      </c>
      <c r="I41" s="114">
        <v>516</v>
      </c>
      <c r="J41" s="140">
        <v>489</v>
      </c>
      <c r="K41" s="114">
        <v>5</v>
      </c>
      <c r="L41" s="116">
        <v>1.0224948875255624</v>
      </c>
    </row>
    <row r="42" spans="1:12" s="110" customFormat="1" ht="15" customHeight="1" x14ac:dyDescent="0.2">
      <c r="A42" s="120"/>
      <c r="B42" s="119"/>
      <c r="C42" s="268" t="s">
        <v>106</v>
      </c>
      <c r="D42" s="182"/>
      <c r="E42" s="113">
        <v>41.295546558704451</v>
      </c>
      <c r="F42" s="115">
        <v>204</v>
      </c>
      <c r="G42" s="114">
        <v>210</v>
      </c>
      <c r="H42" s="114">
        <v>214</v>
      </c>
      <c r="I42" s="114">
        <v>208</v>
      </c>
      <c r="J42" s="140">
        <v>201</v>
      </c>
      <c r="K42" s="114">
        <v>3</v>
      </c>
      <c r="L42" s="116">
        <v>1.4925373134328359</v>
      </c>
    </row>
    <row r="43" spans="1:12" s="110" customFormat="1" ht="15" customHeight="1" x14ac:dyDescent="0.2">
      <c r="A43" s="120"/>
      <c r="B43" s="119"/>
      <c r="C43" s="268" t="s">
        <v>107</v>
      </c>
      <c r="D43" s="182"/>
      <c r="E43" s="113">
        <v>58.704453441295549</v>
      </c>
      <c r="F43" s="115">
        <v>290</v>
      </c>
      <c r="G43" s="114">
        <v>300</v>
      </c>
      <c r="H43" s="114">
        <v>286</v>
      </c>
      <c r="I43" s="114">
        <v>308</v>
      </c>
      <c r="J43" s="140">
        <v>288</v>
      </c>
      <c r="K43" s="114">
        <v>2</v>
      </c>
      <c r="L43" s="116">
        <v>0.69444444444444442</v>
      </c>
    </row>
    <row r="44" spans="1:12" s="110" customFormat="1" ht="15" customHeight="1" x14ac:dyDescent="0.2">
      <c r="A44" s="120"/>
      <c r="B44" s="119" t="s">
        <v>205</v>
      </c>
      <c r="C44" s="268"/>
      <c r="D44" s="182"/>
      <c r="E44" s="113">
        <v>22.006169954192764</v>
      </c>
      <c r="F44" s="115">
        <v>2354</v>
      </c>
      <c r="G44" s="114">
        <v>2525</v>
      </c>
      <c r="H44" s="114">
        <v>2613</v>
      </c>
      <c r="I44" s="114">
        <v>2677</v>
      </c>
      <c r="J44" s="140">
        <v>2673</v>
      </c>
      <c r="K44" s="114">
        <v>-319</v>
      </c>
      <c r="L44" s="116">
        <v>-11.934156378600823</v>
      </c>
    </row>
    <row r="45" spans="1:12" s="110" customFormat="1" ht="15" customHeight="1" x14ac:dyDescent="0.2">
      <c r="A45" s="120"/>
      <c r="B45" s="119"/>
      <c r="C45" s="268" t="s">
        <v>106</v>
      </c>
      <c r="D45" s="182"/>
      <c r="E45" s="113">
        <v>32.922684791843672</v>
      </c>
      <c r="F45" s="115">
        <v>775</v>
      </c>
      <c r="G45" s="114">
        <v>839</v>
      </c>
      <c r="H45" s="114">
        <v>903</v>
      </c>
      <c r="I45" s="114">
        <v>908</v>
      </c>
      <c r="J45" s="140">
        <v>914</v>
      </c>
      <c r="K45" s="114">
        <v>-139</v>
      </c>
      <c r="L45" s="116">
        <v>-15.207877461706783</v>
      </c>
    </row>
    <row r="46" spans="1:12" s="110" customFormat="1" ht="15" customHeight="1" x14ac:dyDescent="0.2">
      <c r="A46" s="123"/>
      <c r="B46" s="124"/>
      <c r="C46" s="260" t="s">
        <v>107</v>
      </c>
      <c r="D46" s="261"/>
      <c r="E46" s="125">
        <v>67.077315208156335</v>
      </c>
      <c r="F46" s="143">
        <v>1579</v>
      </c>
      <c r="G46" s="144">
        <v>1686</v>
      </c>
      <c r="H46" s="144">
        <v>1710</v>
      </c>
      <c r="I46" s="144">
        <v>1769</v>
      </c>
      <c r="J46" s="145">
        <v>1759</v>
      </c>
      <c r="K46" s="144">
        <v>-180</v>
      </c>
      <c r="L46" s="146">
        <v>-10.233086981239341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10697</v>
      </c>
      <c r="E11" s="114">
        <v>11126</v>
      </c>
      <c r="F11" s="114">
        <v>11223</v>
      </c>
      <c r="G11" s="114">
        <v>11411</v>
      </c>
      <c r="H11" s="140">
        <v>11150</v>
      </c>
      <c r="I11" s="115">
        <v>-453</v>
      </c>
      <c r="J11" s="116">
        <v>-4.0627802690582957</v>
      </c>
    </row>
    <row r="12" spans="1:15" s="110" customFormat="1" ht="24.95" customHeight="1" x14ac:dyDescent="0.2">
      <c r="A12" s="193" t="s">
        <v>132</v>
      </c>
      <c r="B12" s="194" t="s">
        <v>133</v>
      </c>
      <c r="C12" s="113">
        <v>5.9268953912311861</v>
      </c>
      <c r="D12" s="115">
        <v>634</v>
      </c>
      <c r="E12" s="114">
        <v>625</v>
      </c>
      <c r="F12" s="114">
        <v>639</v>
      </c>
      <c r="G12" s="114">
        <v>632</v>
      </c>
      <c r="H12" s="140">
        <v>614</v>
      </c>
      <c r="I12" s="115">
        <v>20</v>
      </c>
      <c r="J12" s="116">
        <v>3.2573289902280131</v>
      </c>
    </row>
    <row r="13" spans="1:15" s="110" customFormat="1" ht="24.95" customHeight="1" x14ac:dyDescent="0.2">
      <c r="A13" s="193" t="s">
        <v>134</v>
      </c>
      <c r="B13" s="199" t="s">
        <v>214</v>
      </c>
      <c r="C13" s="113">
        <v>0.45807235673553331</v>
      </c>
      <c r="D13" s="115">
        <v>49</v>
      </c>
      <c r="E13" s="114">
        <v>47</v>
      </c>
      <c r="F13" s="114" t="s">
        <v>513</v>
      </c>
      <c r="G13" s="114">
        <v>57</v>
      </c>
      <c r="H13" s="140">
        <v>52</v>
      </c>
      <c r="I13" s="115">
        <v>-3</v>
      </c>
      <c r="J13" s="116">
        <v>-5.7692307692307692</v>
      </c>
    </row>
    <row r="14" spans="1:15" s="287" customFormat="1" ht="24.95" customHeight="1" x14ac:dyDescent="0.2">
      <c r="A14" s="193" t="s">
        <v>215</v>
      </c>
      <c r="B14" s="199" t="s">
        <v>137</v>
      </c>
      <c r="C14" s="113">
        <v>6.403664578853884</v>
      </c>
      <c r="D14" s="115">
        <v>685</v>
      </c>
      <c r="E14" s="114">
        <v>694</v>
      </c>
      <c r="F14" s="114">
        <v>695</v>
      </c>
      <c r="G14" s="114">
        <v>705</v>
      </c>
      <c r="H14" s="140">
        <v>697</v>
      </c>
      <c r="I14" s="115">
        <v>-12</v>
      </c>
      <c r="J14" s="116">
        <v>-1.7216642754662841</v>
      </c>
      <c r="K14" s="110"/>
      <c r="L14" s="110"/>
      <c r="M14" s="110"/>
      <c r="N14" s="110"/>
      <c r="O14" s="110"/>
    </row>
    <row r="15" spans="1:15" s="110" customFormat="1" ht="24.95" customHeight="1" x14ac:dyDescent="0.2">
      <c r="A15" s="193" t="s">
        <v>216</v>
      </c>
      <c r="B15" s="199" t="s">
        <v>217</v>
      </c>
      <c r="C15" s="113">
        <v>1.8977283350472094</v>
      </c>
      <c r="D15" s="115">
        <v>203</v>
      </c>
      <c r="E15" s="114">
        <v>206</v>
      </c>
      <c r="F15" s="114">
        <v>213</v>
      </c>
      <c r="G15" s="114">
        <v>216</v>
      </c>
      <c r="H15" s="140">
        <v>212</v>
      </c>
      <c r="I15" s="115">
        <v>-9</v>
      </c>
      <c r="J15" s="116">
        <v>-4.2452830188679247</v>
      </c>
    </row>
    <row r="16" spans="1:15" s="287" customFormat="1" ht="24.95" customHeight="1" x14ac:dyDescent="0.2">
      <c r="A16" s="193" t="s">
        <v>218</v>
      </c>
      <c r="B16" s="199" t="s">
        <v>141</v>
      </c>
      <c r="C16" s="113">
        <v>3.0475834346078341</v>
      </c>
      <c r="D16" s="115">
        <v>326</v>
      </c>
      <c r="E16" s="114">
        <v>339</v>
      </c>
      <c r="F16" s="114">
        <v>333</v>
      </c>
      <c r="G16" s="114">
        <v>334</v>
      </c>
      <c r="H16" s="140">
        <v>321</v>
      </c>
      <c r="I16" s="115">
        <v>5</v>
      </c>
      <c r="J16" s="116">
        <v>1.557632398753894</v>
      </c>
      <c r="K16" s="110"/>
      <c r="L16" s="110"/>
      <c r="M16" s="110"/>
      <c r="N16" s="110"/>
      <c r="O16" s="110"/>
    </row>
    <row r="17" spans="1:15" s="110" customFormat="1" ht="24.95" customHeight="1" x14ac:dyDescent="0.2">
      <c r="A17" s="193" t="s">
        <v>142</v>
      </c>
      <c r="B17" s="199" t="s">
        <v>220</v>
      </c>
      <c r="C17" s="113">
        <v>1.4583528091988407</v>
      </c>
      <c r="D17" s="115">
        <v>156</v>
      </c>
      <c r="E17" s="114">
        <v>149</v>
      </c>
      <c r="F17" s="114">
        <v>149</v>
      </c>
      <c r="G17" s="114">
        <v>155</v>
      </c>
      <c r="H17" s="140">
        <v>164</v>
      </c>
      <c r="I17" s="115">
        <v>-8</v>
      </c>
      <c r="J17" s="116">
        <v>-4.8780487804878048</v>
      </c>
    </row>
    <row r="18" spans="1:15" s="287" customFormat="1" ht="24.95" customHeight="1" x14ac:dyDescent="0.2">
      <c r="A18" s="201" t="s">
        <v>144</v>
      </c>
      <c r="B18" s="202" t="s">
        <v>145</v>
      </c>
      <c r="C18" s="113">
        <v>5.0107506777601198</v>
      </c>
      <c r="D18" s="115">
        <v>536</v>
      </c>
      <c r="E18" s="114">
        <v>527</v>
      </c>
      <c r="F18" s="114" t="s">
        <v>513</v>
      </c>
      <c r="G18" s="114">
        <v>518</v>
      </c>
      <c r="H18" s="140">
        <v>503</v>
      </c>
      <c r="I18" s="115">
        <v>33</v>
      </c>
      <c r="J18" s="116">
        <v>6.5606361829025843</v>
      </c>
      <c r="K18" s="110"/>
      <c r="L18" s="110"/>
      <c r="M18" s="110"/>
      <c r="N18" s="110"/>
      <c r="O18" s="110"/>
    </row>
    <row r="19" spans="1:15" s="110" customFormat="1" ht="24.95" customHeight="1" x14ac:dyDescent="0.2">
      <c r="A19" s="193" t="s">
        <v>146</v>
      </c>
      <c r="B19" s="199" t="s">
        <v>147</v>
      </c>
      <c r="C19" s="113">
        <v>16.135365055623073</v>
      </c>
      <c r="D19" s="115">
        <v>1726</v>
      </c>
      <c r="E19" s="114">
        <v>1814</v>
      </c>
      <c r="F19" s="114">
        <v>1818</v>
      </c>
      <c r="G19" s="114">
        <v>1892</v>
      </c>
      <c r="H19" s="140">
        <v>1831</v>
      </c>
      <c r="I19" s="115">
        <v>-105</v>
      </c>
      <c r="J19" s="116">
        <v>-5.7345712725286733</v>
      </c>
    </row>
    <row r="20" spans="1:15" s="287" customFormat="1" ht="24.95" customHeight="1" x14ac:dyDescent="0.2">
      <c r="A20" s="193" t="s">
        <v>148</v>
      </c>
      <c r="B20" s="199" t="s">
        <v>149</v>
      </c>
      <c r="C20" s="113">
        <v>3.7674114237636722</v>
      </c>
      <c r="D20" s="115">
        <v>403</v>
      </c>
      <c r="E20" s="114">
        <v>401</v>
      </c>
      <c r="F20" s="114">
        <v>410</v>
      </c>
      <c r="G20" s="114">
        <v>394</v>
      </c>
      <c r="H20" s="140">
        <v>390</v>
      </c>
      <c r="I20" s="115">
        <v>13</v>
      </c>
      <c r="J20" s="116">
        <v>3.3333333333333335</v>
      </c>
      <c r="K20" s="110"/>
      <c r="L20" s="110"/>
      <c r="M20" s="110"/>
      <c r="N20" s="110"/>
      <c r="O20" s="110"/>
    </row>
    <row r="21" spans="1:15" s="110" customFormat="1" ht="24.95" customHeight="1" x14ac:dyDescent="0.2">
      <c r="A21" s="201" t="s">
        <v>150</v>
      </c>
      <c r="B21" s="202" t="s">
        <v>151</v>
      </c>
      <c r="C21" s="113">
        <v>10.189772833504721</v>
      </c>
      <c r="D21" s="115">
        <v>1090</v>
      </c>
      <c r="E21" s="114">
        <v>1265</v>
      </c>
      <c r="F21" s="114">
        <v>1248</v>
      </c>
      <c r="G21" s="114">
        <v>1335</v>
      </c>
      <c r="H21" s="140">
        <v>1263</v>
      </c>
      <c r="I21" s="115">
        <v>-173</v>
      </c>
      <c r="J21" s="116">
        <v>-13.697545526524149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8.2266055903524347</v>
      </c>
      <c r="D24" s="115">
        <v>880</v>
      </c>
      <c r="E24" s="114">
        <v>908</v>
      </c>
      <c r="F24" s="114">
        <v>899</v>
      </c>
      <c r="G24" s="114">
        <v>907</v>
      </c>
      <c r="H24" s="140">
        <v>887</v>
      </c>
      <c r="I24" s="115">
        <v>-7</v>
      </c>
      <c r="J24" s="116">
        <v>-0.78917700112739575</v>
      </c>
    </row>
    <row r="25" spans="1:15" s="110" customFormat="1" ht="24.95" customHeight="1" x14ac:dyDescent="0.2">
      <c r="A25" s="193" t="s">
        <v>222</v>
      </c>
      <c r="B25" s="204" t="s">
        <v>159</v>
      </c>
      <c r="C25" s="113">
        <v>9.3484154435823132</v>
      </c>
      <c r="D25" s="115">
        <v>1000</v>
      </c>
      <c r="E25" s="114">
        <v>1088</v>
      </c>
      <c r="F25" s="114">
        <v>1159</v>
      </c>
      <c r="G25" s="114">
        <v>1145</v>
      </c>
      <c r="H25" s="140">
        <v>1106</v>
      </c>
      <c r="I25" s="115">
        <v>-106</v>
      </c>
      <c r="J25" s="116">
        <v>-9.5840867992766725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3.5243526222305319</v>
      </c>
      <c r="D27" s="115">
        <v>377</v>
      </c>
      <c r="E27" s="114">
        <v>378</v>
      </c>
      <c r="F27" s="114">
        <v>388</v>
      </c>
      <c r="G27" s="114">
        <v>389</v>
      </c>
      <c r="H27" s="140">
        <v>377</v>
      </c>
      <c r="I27" s="115">
        <v>0</v>
      </c>
      <c r="J27" s="116">
        <v>0</v>
      </c>
    </row>
    <row r="28" spans="1:15" s="110" customFormat="1" ht="24.95" customHeight="1" x14ac:dyDescent="0.2">
      <c r="A28" s="193" t="s">
        <v>163</v>
      </c>
      <c r="B28" s="199" t="s">
        <v>164</v>
      </c>
      <c r="C28" s="113">
        <v>2.2529681219033373</v>
      </c>
      <c r="D28" s="115">
        <v>241</v>
      </c>
      <c r="E28" s="114">
        <v>245</v>
      </c>
      <c r="F28" s="114">
        <v>244</v>
      </c>
      <c r="G28" s="114">
        <v>248</v>
      </c>
      <c r="H28" s="140">
        <v>248</v>
      </c>
      <c r="I28" s="115">
        <v>-7</v>
      </c>
      <c r="J28" s="116">
        <v>-2.8225806451612905</v>
      </c>
    </row>
    <row r="29" spans="1:15" s="110" customFormat="1" ht="24.95" customHeight="1" x14ac:dyDescent="0.2">
      <c r="A29" s="193">
        <v>86</v>
      </c>
      <c r="B29" s="199" t="s">
        <v>165</v>
      </c>
      <c r="C29" s="113">
        <v>5.3846872955034124</v>
      </c>
      <c r="D29" s="115">
        <v>576</v>
      </c>
      <c r="E29" s="114">
        <v>573</v>
      </c>
      <c r="F29" s="114">
        <v>566</v>
      </c>
      <c r="G29" s="114">
        <v>577</v>
      </c>
      <c r="H29" s="140">
        <v>573</v>
      </c>
      <c r="I29" s="115">
        <v>3</v>
      </c>
      <c r="J29" s="116">
        <v>0.52356020942408377</v>
      </c>
    </row>
    <row r="30" spans="1:15" s="110" customFormat="1" ht="24.95" customHeight="1" x14ac:dyDescent="0.2">
      <c r="A30" s="193">
        <v>87.88</v>
      </c>
      <c r="B30" s="204" t="s">
        <v>166</v>
      </c>
      <c r="C30" s="113">
        <v>7.1982798915583812</v>
      </c>
      <c r="D30" s="115">
        <v>770</v>
      </c>
      <c r="E30" s="114">
        <v>769</v>
      </c>
      <c r="F30" s="114">
        <v>778</v>
      </c>
      <c r="G30" s="114">
        <v>791</v>
      </c>
      <c r="H30" s="140">
        <v>768</v>
      </c>
      <c r="I30" s="115">
        <v>2</v>
      </c>
      <c r="J30" s="116">
        <v>0.26041666666666669</v>
      </c>
    </row>
    <row r="31" spans="1:15" s="110" customFormat="1" ht="24.95" customHeight="1" x14ac:dyDescent="0.2">
      <c r="A31" s="193" t="s">
        <v>167</v>
      </c>
      <c r="B31" s="199" t="s">
        <v>168</v>
      </c>
      <c r="C31" s="113">
        <v>12.788632326820604</v>
      </c>
      <c r="D31" s="115">
        <v>1368</v>
      </c>
      <c r="E31" s="114">
        <v>1428</v>
      </c>
      <c r="F31" s="114">
        <v>1442</v>
      </c>
      <c r="G31" s="114">
        <v>1466</v>
      </c>
      <c r="H31" s="140">
        <v>1467</v>
      </c>
      <c r="I31" s="115">
        <v>-99</v>
      </c>
      <c r="J31" s="116">
        <v>-6.7484662576687118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5.9268953912311861</v>
      </c>
      <c r="D34" s="115">
        <v>634</v>
      </c>
      <c r="E34" s="114">
        <v>625</v>
      </c>
      <c r="F34" s="114">
        <v>639</v>
      </c>
      <c r="G34" s="114">
        <v>632</v>
      </c>
      <c r="H34" s="140">
        <v>614</v>
      </c>
      <c r="I34" s="115">
        <v>20</v>
      </c>
      <c r="J34" s="116">
        <v>3.2573289902280131</v>
      </c>
    </row>
    <row r="35" spans="1:10" s="110" customFormat="1" ht="24.95" customHeight="1" x14ac:dyDescent="0.2">
      <c r="A35" s="292" t="s">
        <v>171</v>
      </c>
      <c r="B35" s="293" t="s">
        <v>172</v>
      </c>
      <c r="C35" s="113">
        <v>11.872487613349538</v>
      </c>
      <c r="D35" s="115">
        <v>1270</v>
      </c>
      <c r="E35" s="114">
        <v>1268</v>
      </c>
      <c r="F35" s="114">
        <v>1274</v>
      </c>
      <c r="G35" s="114">
        <v>1280</v>
      </c>
      <c r="H35" s="140">
        <v>1252</v>
      </c>
      <c r="I35" s="115">
        <v>18</v>
      </c>
      <c r="J35" s="116">
        <v>1.4376996805111821</v>
      </c>
    </row>
    <row r="36" spans="1:10" s="110" customFormat="1" ht="24.95" customHeight="1" x14ac:dyDescent="0.2">
      <c r="A36" s="294" t="s">
        <v>173</v>
      </c>
      <c r="B36" s="295" t="s">
        <v>174</v>
      </c>
      <c r="C36" s="125">
        <v>82.191268579975699</v>
      </c>
      <c r="D36" s="143">
        <v>8792</v>
      </c>
      <c r="E36" s="144">
        <v>9232</v>
      </c>
      <c r="F36" s="144">
        <v>9309</v>
      </c>
      <c r="G36" s="144">
        <v>9498</v>
      </c>
      <c r="H36" s="145">
        <v>9283</v>
      </c>
      <c r="I36" s="143">
        <v>-491</v>
      </c>
      <c r="J36" s="146">
        <v>-5.2892383927609607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10697</v>
      </c>
      <c r="F11" s="264">
        <v>11126</v>
      </c>
      <c r="G11" s="264">
        <v>11223</v>
      </c>
      <c r="H11" s="264">
        <v>11411</v>
      </c>
      <c r="I11" s="265">
        <v>11150</v>
      </c>
      <c r="J11" s="263">
        <v>-453</v>
      </c>
      <c r="K11" s="266">
        <v>-4.0627802690582957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42.974665794147889</v>
      </c>
      <c r="E13" s="115">
        <v>4597</v>
      </c>
      <c r="F13" s="114">
        <v>4765</v>
      </c>
      <c r="G13" s="114">
        <v>4856</v>
      </c>
      <c r="H13" s="114">
        <v>4915</v>
      </c>
      <c r="I13" s="140">
        <v>4752</v>
      </c>
      <c r="J13" s="115">
        <v>-155</v>
      </c>
      <c r="K13" s="116">
        <v>-3.2617845117845117</v>
      </c>
    </row>
    <row r="14" spans="1:15" ht="15.95" customHeight="1" x14ac:dyDescent="0.2">
      <c r="A14" s="306" t="s">
        <v>230</v>
      </c>
      <c r="B14" s="307"/>
      <c r="C14" s="308"/>
      <c r="D14" s="113">
        <v>43.385996073665517</v>
      </c>
      <c r="E14" s="115">
        <v>4641</v>
      </c>
      <c r="F14" s="114">
        <v>4868</v>
      </c>
      <c r="G14" s="114">
        <v>4867</v>
      </c>
      <c r="H14" s="114">
        <v>4982</v>
      </c>
      <c r="I14" s="140">
        <v>4901</v>
      </c>
      <c r="J14" s="115">
        <v>-260</v>
      </c>
      <c r="K14" s="116">
        <v>-5.3050397877984086</v>
      </c>
    </row>
    <row r="15" spans="1:15" ht="15.95" customHeight="1" x14ac:dyDescent="0.2">
      <c r="A15" s="306" t="s">
        <v>231</v>
      </c>
      <c r="B15" s="307"/>
      <c r="C15" s="308"/>
      <c r="D15" s="113">
        <v>5.0481443395344492</v>
      </c>
      <c r="E15" s="115">
        <v>540</v>
      </c>
      <c r="F15" s="114">
        <v>569</v>
      </c>
      <c r="G15" s="114">
        <v>581</v>
      </c>
      <c r="H15" s="114">
        <v>575</v>
      </c>
      <c r="I15" s="140">
        <v>570</v>
      </c>
      <c r="J15" s="115">
        <v>-30</v>
      </c>
      <c r="K15" s="116">
        <v>-5.2631578947368425</v>
      </c>
    </row>
    <row r="16" spans="1:15" ht="15.95" customHeight="1" x14ac:dyDescent="0.2">
      <c r="A16" s="306" t="s">
        <v>232</v>
      </c>
      <c r="B16" s="307"/>
      <c r="C16" s="308"/>
      <c r="D16" s="113">
        <v>3.2999906515845563</v>
      </c>
      <c r="E16" s="115">
        <v>353</v>
      </c>
      <c r="F16" s="114">
        <v>350</v>
      </c>
      <c r="G16" s="114">
        <v>346</v>
      </c>
      <c r="H16" s="114">
        <v>347</v>
      </c>
      <c r="I16" s="140">
        <v>352</v>
      </c>
      <c r="J16" s="115">
        <v>1</v>
      </c>
      <c r="K16" s="116">
        <v>0.28409090909090912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5.0761895858651958</v>
      </c>
      <c r="E18" s="115">
        <v>543</v>
      </c>
      <c r="F18" s="114">
        <v>536</v>
      </c>
      <c r="G18" s="114">
        <v>548</v>
      </c>
      <c r="H18" s="114">
        <v>532</v>
      </c>
      <c r="I18" s="140">
        <v>521</v>
      </c>
      <c r="J18" s="115">
        <v>22</v>
      </c>
      <c r="K18" s="116">
        <v>4.2226487523992322</v>
      </c>
    </row>
    <row r="19" spans="1:11" ht="14.1" customHeight="1" x14ac:dyDescent="0.2">
      <c r="A19" s="306" t="s">
        <v>235</v>
      </c>
      <c r="B19" s="307" t="s">
        <v>236</v>
      </c>
      <c r="C19" s="308"/>
      <c r="D19" s="113">
        <v>4.2348321959427873</v>
      </c>
      <c r="E19" s="115">
        <v>453</v>
      </c>
      <c r="F19" s="114">
        <v>451</v>
      </c>
      <c r="G19" s="114">
        <v>470</v>
      </c>
      <c r="H19" s="114">
        <v>453</v>
      </c>
      <c r="I19" s="140">
        <v>448</v>
      </c>
      <c r="J19" s="115">
        <v>5</v>
      </c>
      <c r="K19" s="116">
        <v>1.1160714285714286</v>
      </c>
    </row>
    <row r="20" spans="1:11" ht="14.1" customHeight="1" x14ac:dyDescent="0.2">
      <c r="A20" s="306">
        <v>12</v>
      </c>
      <c r="B20" s="307" t="s">
        <v>237</v>
      </c>
      <c r="C20" s="308"/>
      <c r="D20" s="113">
        <v>1.8135925960549686</v>
      </c>
      <c r="E20" s="115">
        <v>194</v>
      </c>
      <c r="F20" s="114">
        <v>198</v>
      </c>
      <c r="G20" s="114">
        <v>225</v>
      </c>
      <c r="H20" s="114">
        <v>226</v>
      </c>
      <c r="I20" s="140">
        <v>193</v>
      </c>
      <c r="J20" s="115">
        <v>1</v>
      </c>
      <c r="K20" s="116">
        <v>0.51813471502590669</v>
      </c>
    </row>
    <row r="21" spans="1:11" ht="14.1" customHeight="1" x14ac:dyDescent="0.2">
      <c r="A21" s="306">
        <v>21</v>
      </c>
      <c r="B21" s="307" t="s">
        <v>238</v>
      </c>
      <c r="C21" s="308"/>
      <c r="D21" s="113">
        <v>0.10283256987940544</v>
      </c>
      <c r="E21" s="115">
        <v>11</v>
      </c>
      <c r="F21" s="114">
        <v>7</v>
      </c>
      <c r="G21" s="114">
        <v>10</v>
      </c>
      <c r="H21" s="114">
        <v>10</v>
      </c>
      <c r="I21" s="140">
        <v>8</v>
      </c>
      <c r="J21" s="115">
        <v>3</v>
      </c>
      <c r="K21" s="116">
        <v>37.5</v>
      </c>
    </row>
    <row r="22" spans="1:11" ht="14.1" customHeight="1" x14ac:dyDescent="0.2">
      <c r="A22" s="306">
        <v>22</v>
      </c>
      <c r="B22" s="307" t="s">
        <v>239</v>
      </c>
      <c r="C22" s="308"/>
      <c r="D22" s="113">
        <v>1.0563709451248013</v>
      </c>
      <c r="E22" s="115">
        <v>113</v>
      </c>
      <c r="F22" s="114">
        <v>121</v>
      </c>
      <c r="G22" s="114">
        <v>123</v>
      </c>
      <c r="H22" s="114">
        <v>128</v>
      </c>
      <c r="I22" s="140">
        <v>140</v>
      </c>
      <c r="J22" s="115">
        <v>-27</v>
      </c>
      <c r="K22" s="116">
        <v>-19.285714285714285</v>
      </c>
    </row>
    <row r="23" spans="1:11" ht="14.1" customHeight="1" x14ac:dyDescent="0.2">
      <c r="A23" s="306">
        <v>23</v>
      </c>
      <c r="B23" s="307" t="s">
        <v>240</v>
      </c>
      <c r="C23" s="308"/>
      <c r="D23" s="113">
        <v>0.29914929419463399</v>
      </c>
      <c r="E23" s="115">
        <v>32</v>
      </c>
      <c r="F23" s="114">
        <v>34</v>
      </c>
      <c r="G23" s="114">
        <v>25</v>
      </c>
      <c r="H23" s="114">
        <v>28</v>
      </c>
      <c r="I23" s="140">
        <v>28</v>
      </c>
      <c r="J23" s="115">
        <v>4</v>
      </c>
      <c r="K23" s="116">
        <v>14.285714285714286</v>
      </c>
    </row>
    <row r="24" spans="1:11" ht="14.1" customHeight="1" x14ac:dyDescent="0.2">
      <c r="A24" s="306">
        <v>24</v>
      </c>
      <c r="B24" s="307" t="s">
        <v>241</v>
      </c>
      <c r="C24" s="308"/>
      <c r="D24" s="113">
        <v>0.57025334205852107</v>
      </c>
      <c r="E24" s="115">
        <v>61</v>
      </c>
      <c r="F24" s="114">
        <v>64</v>
      </c>
      <c r="G24" s="114">
        <v>60</v>
      </c>
      <c r="H24" s="114">
        <v>68</v>
      </c>
      <c r="I24" s="140">
        <v>60</v>
      </c>
      <c r="J24" s="115">
        <v>1</v>
      </c>
      <c r="K24" s="116">
        <v>1.6666666666666667</v>
      </c>
    </row>
    <row r="25" spans="1:11" ht="14.1" customHeight="1" x14ac:dyDescent="0.2">
      <c r="A25" s="306">
        <v>25</v>
      </c>
      <c r="B25" s="307" t="s">
        <v>242</v>
      </c>
      <c r="C25" s="308"/>
      <c r="D25" s="113">
        <v>1.1592035150042068</v>
      </c>
      <c r="E25" s="115">
        <v>124</v>
      </c>
      <c r="F25" s="114">
        <v>130</v>
      </c>
      <c r="G25" s="114">
        <v>139</v>
      </c>
      <c r="H25" s="114">
        <v>159</v>
      </c>
      <c r="I25" s="140">
        <v>163</v>
      </c>
      <c r="J25" s="115">
        <v>-39</v>
      </c>
      <c r="K25" s="116">
        <v>-23.926380368098158</v>
      </c>
    </row>
    <row r="26" spans="1:11" ht="14.1" customHeight="1" x14ac:dyDescent="0.2">
      <c r="A26" s="306">
        <v>26</v>
      </c>
      <c r="B26" s="307" t="s">
        <v>243</v>
      </c>
      <c r="C26" s="308"/>
      <c r="D26" s="113">
        <v>0.69178274282509111</v>
      </c>
      <c r="E26" s="115">
        <v>74</v>
      </c>
      <c r="F26" s="114">
        <v>68</v>
      </c>
      <c r="G26" s="114">
        <v>67</v>
      </c>
      <c r="H26" s="114">
        <v>64</v>
      </c>
      <c r="I26" s="140">
        <v>60</v>
      </c>
      <c r="J26" s="115">
        <v>14</v>
      </c>
      <c r="K26" s="116">
        <v>23.333333333333332</v>
      </c>
    </row>
    <row r="27" spans="1:11" ht="14.1" customHeight="1" x14ac:dyDescent="0.2">
      <c r="A27" s="306">
        <v>27</v>
      </c>
      <c r="B27" s="307" t="s">
        <v>244</v>
      </c>
      <c r="C27" s="308"/>
      <c r="D27" s="113">
        <v>0.33654295596896328</v>
      </c>
      <c r="E27" s="115">
        <v>36</v>
      </c>
      <c r="F27" s="114">
        <v>38</v>
      </c>
      <c r="G27" s="114">
        <v>36</v>
      </c>
      <c r="H27" s="114">
        <v>39</v>
      </c>
      <c r="I27" s="140">
        <v>36</v>
      </c>
      <c r="J27" s="115">
        <v>0</v>
      </c>
      <c r="K27" s="116">
        <v>0</v>
      </c>
    </row>
    <row r="28" spans="1:11" ht="14.1" customHeight="1" x14ac:dyDescent="0.2">
      <c r="A28" s="306">
        <v>28</v>
      </c>
      <c r="B28" s="307" t="s">
        <v>245</v>
      </c>
      <c r="C28" s="308"/>
      <c r="D28" s="113">
        <v>0.17761989342806395</v>
      </c>
      <c r="E28" s="115">
        <v>19</v>
      </c>
      <c r="F28" s="114">
        <v>22</v>
      </c>
      <c r="G28" s="114">
        <v>21</v>
      </c>
      <c r="H28" s="114">
        <v>21</v>
      </c>
      <c r="I28" s="140">
        <v>17</v>
      </c>
      <c r="J28" s="115">
        <v>2</v>
      </c>
      <c r="K28" s="116">
        <v>11.764705882352942</v>
      </c>
    </row>
    <row r="29" spans="1:11" ht="14.1" customHeight="1" x14ac:dyDescent="0.2">
      <c r="A29" s="306">
        <v>29</v>
      </c>
      <c r="B29" s="307" t="s">
        <v>246</v>
      </c>
      <c r="C29" s="308"/>
      <c r="D29" s="113">
        <v>2.6269047396466298</v>
      </c>
      <c r="E29" s="115">
        <v>281</v>
      </c>
      <c r="F29" s="114">
        <v>320</v>
      </c>
      <c r="G29" s="114">
        <v>297</v>
      </c>
      <c r="H29" s="114">
        <v>315</v>
      </c>
      <c r="I29" s="140">
        <v>305</v>
      </c>
      <c r="J29" s="115">
        <v>-24</v>
      </c>
      <c r="K29" s="116">
        <v>-7.8688524590163933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2.2623165373469196</v>
      </c>
      <c r="E31" s="115">
        <v>242</v>
      </c>
      <c r="F31" s="114">
        <v>283</v>
      </c>
      <c r="G31" s="114">
        <v>269</v>
      </c>
      <c r="H31" s="114">
        <v>286</v>
      </c>
      <c r="I31" s="140">
        <v>271</v>
      </c>
      <c r="J31" s="115">
        <v>-29</v>
      </c>
      <c r="K31" s="116">
        <v>-10.701107011070111</v>
      </c>
    </row>
    <row r="32" spans="1:11" ht="14.1" customHeight="1" x14ac:dyDescent="0.2">
      <c r="A32" s="306">
        <v>31</v>
      </c>
      <c r="B32" s="307" t="s">
        <v>251</v>
      </c>
      <c r="C32" s="308"/>
      <c r="D32" s="113">
        <v>8.4135738992240819E-2</v>
      </c>
      <c r="E32" s="115">
        <v>9</v>
      </c>
      <c r="F32" s="114">
        <v>8</v>
      </c>
      <c r="G32" s="114">
        <v>9</v>
      </c>
      <c r="H32" s="114">
        <v>13</v>
      </c>
      <c r="I32" s="140">
        <v>10</v>
      </c>
      <c r="J32" s="115">
        <v>-1</v>
      </c>
      <c r="K32" s="116">
        <v>-10</v>
      </c>
    </row>
    <row r="33" spans="1:11" ht="14.1" customHeight="1" x14ac:dyDescent="0.2">
      <c r="A33" s="306">
        <v>32</v>
      </c>
      <c r="B33" s="307" t="s">
        <v>252</v>
      </c>
      <c r="C33" s="308"/>
      <c r="D33" s="113">
        <v>0.95353837524539586</v>
      </c>
      <c r="E33" s="115">
        <v>102</v>
      </c>
      <c r="F33" s="114">
        <v>103</v>
      </c>
      <c r="G33" s="114">
        <v>104</v>
      </c>
      <c r="H33" s="114">
        <v>104</v>
      </c>
      <c r="I33" s="140">
        <v>92</v>
      </c>
      <c r="J33" s="115">
        <v>10</v>
      </c>
      <c r="K33" s="116">
        <v>10.869565217391305</v>
      </c>
    </row>
    <row r="34" spans="1:11" ht="14.1" customHeight="1" x14ac:dyDescent="0.2">
      <c r="A34" s="306">
        <v>33</v>
      </c>
      <c r="B34" s="307" t="s">
        <v>253</v>
      </c>
      <c r="C34" s="308"/>
      <c r="D34" s="113">
        <v>0.37393661774329251</v>
      </c>
      <c r="E34" s="115">
        <v>40</v>
      </c>
      <c r="F34" s="114">
        <v>42</v>
      </c>
      <c r="G34" s="114">
        <v>45</v>
      </c>
      <c r="H34" s="114">
        <v>44</v>
      </c>
      <c r="I34" s="140">
        <v>45</v>
      </c>
      <c r="J34" s="115">
        <v>-5</v>
      </c>
      <c r="K34" s="116">
        <v>-11.111111111111111</v>
      </c>
    </row>
    <row r="35" spans="1:11" ht="14.1" customHeight="1" x14ac:dyDescent="0.2">
      <c r="A35" s="306">
        <v>34</v>
      </c>
      <c r="B35" s="307" t="s">
        <v>254</v>
      </c>
      <c r="C35" s="308"/>
      <c r="D35" s="113">
        <v>5.4407777881649064</v>
      </c>
      <c r="E35" s="115">
        <v>582</v>
      </c>
      <c r="F35" s="114">
        <v>606</v>
      </c>
      <c r="G35" s="114">
        <v>604</v>
      </c>
      <c r="H35" s="114">
        <v>620</v>
      </c>
      <c r="I35" s="140">
        <v>619</v>
      </c>
      <c r="J35" s="115">
        <v>-37</v>
      </c>
      <c r="K35" s="116">
        <v>-5.9773828756058158</v>
      </c>
    </row>
    <row r="36" spans="1:11" ht="14.1" customHeight="1" x14ac:dyDescent="0.2">
      <c r="A36" s="306">
        <v>41</v>
      </c>
      <c r="B36" s="307" t="s">
        <v>255</v>
      </c>
      <c r="C36" s="308"/>
      <c r="D36" s="113">
        <v>5.6090492661493879E-2</v>
      </c>
      <c r="E36" s="115">
        <v>6</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v>6</v>
      </c>
      <c r="G37" s="114">
        <v>5</v>
      </c>
      <c r="H37" s="114">
        <v>5</v>
      </c>
      <c r="I37" s="140">
        <v>5</v>
      </c>
      <c r="J37" s="115" t="s">
        <v>513</v>
      </c>
      <c r="K37" s="116" t="s">
        <v>513</v>
      </c>
    </row>
    <row r="38" spans="1:11" ht="14.1" customHeight="1" x14ac:dyDescent="0.2">
      <c r="A38" s="306">
        <v>43</v>
      </c>
      <c r="B38" s="307" t="s">
        <v>257</v>
      </c>
      <c r="C38" s="308"/>
      <c r="D38" s="113">
        <v>0.35523978685612789</v>
      </c>
      <c r="E38" s="115">
        <v>38</v>
      </c>
      <c r="F38" s="114">
        <v>43</v>
      </c>
      <c r="G38" s="114">
        <v>39</v>
      </c>
      <c r="H38" s="114">
        <v>45</v>
      </c>
      <c r="I38" s="140">
        <v>44</v>
      </c>
      <c r="J38" s="115">
        <v>-6</v>
      </c>
      <c r="K38" s="116">
        <v>-13.636363636363637</v>
      </c>
    </row>
    <row r="39" spans="1:11" ht="14.1" customHeight="1" x14ac:dyDescent="0.2">
      <c r="A39" s="306">
        <v>51</v>
      </c>
      <c r="B39" s="307" t="s">
        <v>258</v>
      </c>
      <c r="C39" s="308"/>
      <c r="D39" s="113">
        <v>5.3098999719547537</v>
      </c>
      <c r="E39" s="115">
        <v>568</v>
      </c>
      <c r="F39" s="114">
        <v>571</v>
      </c>
      <c r="G39" s="114">
        <v>567</v>
      </c>
      <c r="H39" s="114">
        <v>540</v>
      </c>
      <c r="I39" s="140">
        <v>546</v>
      </c>
      <c r="J39" s="115">
        <v>22</v>
      </c>
      <c r="K39" s="116">
        <v>4.0293040293040292</v>
      </c>
    </row>
    <row r="40" spans="1:11" ht="14.1" customHeight="1" x14ac:dyDescent="0.2">
      <c r="A40" s="306" t="s">
        <v>259</v>
      </c>
      <c r="B40" s="307" t="s">
        <v>260</v>
      </c>
      <c r="C40" s="308"/>
      <c r="D40" s="113">
        <v>4.4591941665887633</v>
      </c>
      <c r="E40" s="115">
        <v>477</v>
      </c>
      <c r="F40" s="114">
        <v>482</v>
      </c>
      <c r="G40" s="114">
        <v>474</v>
      </c>
      <c r="H40" s="114">
        <v>467</v>
      </c>
      <c r="I40" s="140">
        <v>477</v>
      </c>
      <c r="J40" s="115">
        <v>0</v>
      </c>
      <c r="K40" s="116">
        <v>0</v>
      </c>
    </row>
    <row r="41" spans="1:11" ht="14.1" customHeight="1" x14ac:dyDescent="0.2">
      <c r="A41" s="306"/>
      <c r="B41" s="307" t="s">
        <v>261</v>
      </c>
      <c r="C41" s="308"/>
      <c r="D41" s="113">
        <v>2.2529681219033373</v>
      </c>
      <c r="E41" s="115">
        <v>241</v>
      </c>
      <c r="F41" s="114">
        <v>254</v>
      </c>
      <c r="G41" s="114">
        <v>253</v>
      </c>
      <c r="H41" s="114">
        <v>249</v>
      </c>
      <c r="I41" s="140">
        <v>250</v>
      </c>
      <c r="J41" s="115">
        <v>-9</v>
      </c>
      <c r="K41" s="116">
        <v>-3.6</v>
      </c>
    </row>
    <row r="42" spans="1:11" ht="14.1" customHeight="1" x14ac:dyDescent="0.2">
      <c r="A42" s="306">
        <v>52</v>
      </c>
      <c r="B42" s="307" t="s">
        <v>262</v>
      </c>
      <c r="C42" s="308"/>
      <c r="D42" s="113">
        <v>5.8521080676825274</v>
      </c>
      <c r="E42" s="115">
        <v>626</v>
      </c>
      <c r="F42" s="114">
        <v>618</v>
      </c>
      <c r="G42" s="114">
        <v>622</v>
      </c>
      <c r="H42" s="114">
        <v>619</v>
      </c>
      <c r="I42" s="140">
        <v>627</v>
      </c>
      <c r="J42" s="115">
        <v>-1</v>
      </c>
      <c r="K42" s="116">
        <v>-0.15948963317384371</v>
      </c>
    </row>
    <row r="43" spans="1:11" ht="14.1" customHeight="1" x14ac:dyDescent="0.2">
      <c r="A43" s="306" t="s">
        <v>263</v>
      </c>
      <c r="B43" s="307" t="s">
        <v>264</v>
      </c>
      <c r="C43" s="308"/>
      <c r="D43" s="113">
        <v>5.5062166962699823</v>
      </c>
      <c r="E43" s="115">
        <v>589</v>
      </c>
      <c r="F43" s="114">
        <v>579</v>
      </c>
      <c r="G43" s="114">
        <v>578</v>
      </c>
      <c r="H43" s="114">
        <v>576</v>
      </c>
      <c r="I43" s="140">
        <v>589</v>
      </c>
      <c r="J43" s="115">
        <v>0</v>
      </c>
      <c r="K43" s="116">
        <v>0</v>
      </c>
    </row>
    <row r="44" spans="1:11" ht="14.1" customHeight="1" x14ac:dyDescent="0.2">
      <c r="A44" s="306">
        <v>53</v>
      </c>
      <c r="B44" s="307" t="s">
        <v>265</v>
      </c>
      <c r="C44" s="308"/>
      <c r="D44" s="113">
        <v>1.4490043937552586</v>
      </c>
      <c r="E44" s="115">
        <v>155</v>
      </c>
      <c r="F44" s="114">
        <v>171</v>
      </c>
      <c r="G44" s="114">
        <v>172</v>
      </c>
      <c r="H44" s="114">
        <v>176</v>
      </c>
      <c r="I44" s="140">
        <v>163</v>
      </c>
      <c r="J44" s="115">
        <v>-8</v>
      </c>
      <c r="K44" s="116">
        <v>-4.9079754601226995</v>
      </c>
    </row>
    <row r="45" spans="1:11" ht="14.1" customHeight="1" x14ac:dyDescent="0.2">
      <c r="A45" s="306" t="s">
        <v>266</v>
      </c>
      <c r="B45" s="307" t="s">
        <v>267</v>
      </c>
      <c r="C45" s="308"/>
      <c r="D45" s="113">
        <v>1.3835654856501822</v>
      </c>
      <c r="E45" s="115">
        <v>148</v>
      </c>
      <c r="F45" s="114">
        <v>164</v>
      </c>
      <c r="G45" s="114">
        <v>166</v>
      </c>
      <c r="H45" s="114">
        <v>170</v>
      </c>
      <c r="I45" s="140">
        <v>154</v>
      </c>
      <c r="J45" s="115">
        <v>-6</v>
      </c>
      <c r="K45" s="116">
        <v>-3.8961038961038961</v>
      </c>
    </row>
    <row r="46" spans="1:11" ht="14.1" customHeight="1" x14ac:dyDescent="0.2">
      <c r="A46" s="306">
        <v>54</v>
      </c>
      <c r="B46" s="307" t="s">
        <v>268</v>
      </c>
      <c r="C46" s="308"/>
      <c r="D46" s="113">
        <v>15.826867345984855</v>
      </c>
      <c r="E46" s="115">
        <v>1693</v>
      </c>
      <c r="F46" s="114">
        <v>1741</v>
      </c>
      <c r="G46" s="114">
        <v>1822</v>
      </c>
      <c r="H46" s="114">
        <v>1823</v>
      </c>
      <c r="I46" s="140">
        <v>1766</v>
      </c>
      <c r="J46" s="115">
        <v>-73</v>
      </c>
      <c r="K46" s="116">
        <v>-4.1336353340883356</v>
      </c>
    </row>
    <row r="47" spans="1:11" ht="14.1" customHeight="1" x14ac:dyDescent="0.2">
      <c r="A47" s="306">
        <v>61</v>
      </c>
      <c r="B47" s="307" t="s">
        <v>269</v>
      </c>
      <c r="C47" s="308"/>
      <c r="D47" s="113">
        <v>0.76657006637374969</v>
      </c>
      <c r="E47" s="115">
        <v>82</v>
      </c>
      <c r="F47" s="114">
        <v>82</v>
      </c>
      <c r="G47" s="114">
        <v>81</v>
      </c>
      <c r="H47" s="114">
        <v>82</v>
      </c>
      <c r="I47" s="140">
        <v>85</v>
      </c>
      <c r="J47" s="115">
        <v>-3</v>
      </c>
      <c r="K47" s="116">
        <v>-3.5294117647058822</v>
      </c>
    </row>
    <row r="48" spans="1:11" ht="14.1" customHeight="1" x14ac:dyDescent="0.2">
      <c r="A48" s="306">
        <v>62</v>
      </c>
      <c r="B48" s="307" t="s">
        <v>270</v>
      </c>
      <c r="C48" s="308"/>
      <c r="D48" s="113">
        <v>9.3110217818079839</v>
      </c>
      <c r="E48" s="115">
        <v>996</v>
      </c>
      <c r="F48" s="114">
        <v>1086</v>
      </c>
      <c r="G48" s="114">
        <v>1086</v>
      </c>
      <c r="H48" s="114">
        <v>1145</v>
      </c>
      <c r="I48" s="140">
        <v>1068</v>
      </c>
      <c r="J48" s="115">
        <v>-72</v>
      </c>
      <c r="K48" s="116">
        <v>-6.7415730337078648</v>
      </c>
    </row>
    <row r="49" spans="1:11" ht="14.1" customHeight="1" x14ac:dyDescent="0.2">
      <c r="A49" s="306">
        <v>63</v>
      </c>
      <c r="B49" s="307" t="s">
        <v>271</v>
      </c>
      <c r="C49" s="308"/>
      <c r="D49" s="113">
        <v>7.7311395718425731</v>
      </c>
      <c r="E49" s="115">
        <v>827</v>
      </c>
      <c r="F49" s="114">
        <v>964</v>
      </c>
      <c r="G49" s="114">
        <v>976</v>
      </c>
      <c r="H49" s="114">
        <v>1029</v>
      </c>
      <c r="I49" s="140">
        <v>974</v>
      </c>
      <c r="J49" s="115">
        <v>-147</v>
      </c>
      <c r="K49" s="116">
        <v>-15.092402464065708</v>
      </c>
    </row>
    <row r="50" spans="1:11" ht="14.1" customHeight="1" x14ac:dyDescent="0.2">
      <c r="A50" s="306" t="s">
        <v>272</v>
      </c>
      <c r="B50" s="307" t="s">
        <v>273</v>
      </c>
      <c r="C50" s="308"/>
      <c r="D50" s="113">
        <v>0.35523978685612789</v>
      </c>
      <c r="E50" s="115">
        <v>38</v>
      </c>
      <c r="F50" s="114">
        <v>35</v>
      </c>
      <c r="G50" s="114">
        <v>31</v>
      </c>
      <c r="H50" s="114">
        <v>34</v>
      </c>
      <c r="I50" s="140">
        <v>31</v>
      </c>
      <c r="J50" s="115">
        <v>7</v>
      </c>
      <c r="K50" s="116">
        <v>22.580645161290324</v>
      </c>
    </row>
    <row r="51" spans="1:11" ht="14.1" customHeight="1" x14ac:dyDescent="0.2">
      <c r="A51" s="306" t="s">
        <v>274</v>
      </c>
      <c r="B51" s="307" t="s">
        <v>275</v>
      </c>
      <c r="C51" s="308"/>
      <c r="D51" s="113">
        <v>6.6654202112741894</v>
      </c>
      <c r="E51" s="115">
        <v>713</v>
      </c>
      <c r="F51" s="114">
        <v>847</v>
      </c>
      <c r="G51" s="114">
        <v>856</v>
      </c>
      <c r="H51" s="114">
        <v>909</v>
      </c>
      <c r="I51" s="140">
        <v>859</v>
      </c>
      <c r="J51" s="115">
        <v>-146</v>
      </c>
      <c r="K51" s="116">
        <v>-16.996507566938302</v>
      </c>
    </row>
    <row r="52" spans="1:11" ht="14.1" customHeight="1" x14ac:dyDescent="0.2">
      <c r="A52" s="306">
        <v>71</v>
      </c>
      <c r="B52" s="307" t="s">
        <v>276</v>
      </c>
      <c r="C52" s="308"/>
      <c r="D52" s="113">
        <v>13.228007852668972</v>
      </c>
      <c r="E52" s="115">
        <v>1415</v>
      </c>
      <c r="F52" s="114">
        <v>1429</v>
      </c>
      <c r="G52" s="114">
        <v>1422</v>
      </c>
      <c r="H52" s="114">
        <v>1407</v>
      </c>
      <c r="I52" s="140">
        <v>1387</v>
      </c>
      <c r="J52" s="115">
        <v>28</v>
      </c>
      <c r="K52" s="116">
        <v>2.0187454938716654</v>
      </c>
    </row>
    <row r="53" spans="1:11" ht="14.1" customHeight="1" x14ac:dyDescent="0.2">
      <c r="A53" s="306" t="s">
        <v>277</v>
      </c>
      <c r="B53" s="307" t="s">
        <v>278</v>
      </c>
      <c r="C53" s="308"/>
      <c r="D53" s="113">
        <v>1.0563709451248013</v>
      </c>
      <c r="E53" s="115">
        <v>113</v>
      </c>
      <c r="F53" s="114">
        <v>112</v>
      </c>
      <c r="G53" s="114">
        <v>116</v>
      </c>
      <c r="H53" s="114">
        <v>112</v>
      </c>
      <c r="I53" s="140">
        <v>106</v>
      </c>
      <c r="J53" s="115">
        <v>7</v>
      </c>
      <c r="K53" s="116">
        <v>6.6037735849056602</v>
      </c>
    </row>
    <row r="54" spans="1:11" ht="14.1" customHeight="1" x14ac:dyDescent="0.2">
      <c r="A54" s="306" t="s">
        <v>279</v>
      </c>
      <c r="B54" s="307" t="s">
        <v>280</v>
      </c>
      <c r="C54" s="308"/>
      <c r="D54" s="113">
        <v>10.975039730765635</v>
      </c>
      <c r="E54" s="115">
        <v>1174</v>
      </c>
      <c r="F54" s="114">
        <v>1191</v>
      </c>
      <c r="G54" s="114">
        <v>1181</v>
      </c>
      <c r="H54" s="114">
        <v>1177</v>
      </c>
      <c r="I54" s="140">
        <v>1160</v>
      </c>
      <c r="J54" s="115">
        <v>14</v>
      </c>
      <c r="K54" s="116">
        <v>1.2068965517241379</v>
      </c>
    </row>
    <row r="55" spans="1:11" ht="14.1" customHeight="1" x14ac:dyDescent="0.2">
      <c r="A55" s="306">
        <v>72</v>
      </c>
      <c r="B55" s="307" t="s">
        <v>281</v>
      </c>
      <c r="C55" s="308"/>
      <c r="D55" s="113">
        <v>1.5050948864167524</v>
      </c>
      <c r="E55" s="115">
        <v>161</v>
      </c>
      <c r="F55" s="114">
        <v>163</v>
      </c>
      <c r="G55" s="114">
        <v>164</v>
      </c>
      <c r="H55" s="114">
        <v>167</v>
      </c>
      <c r="I55" s="140">
        <v>178</v>
      </c>
      <c r="J55" s="115">
        <v>-17</v>
      </c>
      <c r="K55" s="116">
        <v>-9.5505617977528097</v>
      </c>
    </row>
    <row r="56" spans="1:11" ht="14.1" customHeight="1" x14ac:dyDescent="0.2">
      <c r="A56" s="306" t="s">
        <v>282</v>
      </c>
      <c r="B56" s="307" t="s">
        <v>283</v>
      </c>
      <c r="C56" s="308"/>
      <c r="D56" s="113">
        <v>0.32719454052538094</v>
      </c>
      <c r="E56" s="115">
        <v>35</v>
      </c>
      <c r="F56" s="114">
        <v>30</v>
      </c>
      <c r="G56" s="114">
        <v>31</v>
      </c>
      <c r="H56" s="114">
        <v>28</v>
      </c>
      <c r="I56" s="140">
        <v>30</v>
      </c>
      <c r="J56" s="115">
        <v>5</v>
      </c>
      <c r="K56" s="116">
        <v>16.666666666666668</v>
      </c>
    </row>
    <row r="57" spans="1:11" ht="14.1" customHeight="1" x14ac:dyDescent="0.2">
      <c r="A57" s="306" t="s">
        <v>284</v>
      </c>
      <c r="B57" s="307" t="s">
        <v>285</v>
      </c>
      <c r="C57" s="308"/>
      <c r="D57" s="113">
        <v>0.86005422080957272</v>
      </c>
      <c r="E57" s="115">
        <v>92</v>
      </c>
      <c r="F57" s="114">
        <v>95</v>
      </c>
      <c r="G57" s="114">
        <v>92</v>
      </c>
      <c r="H57" s="114">
        <v>98</v>
      </c>
      <c r="I57" s="140">
        <v>102</v>
      </c>
      <c r="J57" s="115">
        <v>-10</v>
      </c>
      <c r="K57" s="116">
        <v>-9.8039215686274517</v>
      </c>
    </row>
    <row r="58" spans="1:11" ht="14.1" customHeight="1" x14ac:dyDescent="0.2">
      <c r="A58" s="306">
        <v>73</v>
      </c>
      <c r="B58" s="307" t="s">
        <v>286</v>
      </c>
      <c r="C58" s="308"/>
      <c r="D58" s="113">
        <v>0.92549312891464897</v>
      </c>
      <c r="E58" s="115">
        <v>99</v>
      </c>
      <c r="F58" s="114">
        <v>104</v>
      </c>
      <c r="G58" s="114">
        <v>109</v>
      </c>
      <c r="H58" s="114">
        <v>115</v>
      </c>
      <c r="I58" s="140">
        <v>117</v>
      </c>
      <c r="J58" s="115">
        <v>-18</v>
      </c>
      <c r="K58" s="116">
        <v>-15.384615384615385</v>
      </c>
    </row>
    <row r="59" spans="1:11" ht="14.1" customHeight="1" x14ac:dyDescent="0.2">
      <c r="A59" s="306" t="s">
        <v>287</v>
      </c>
      <c r="B59" s="307" t="s">
        <v>288</v>
      </c>
      <c r="C59" s="308"/>
      <c r="D59" s="113">
        <v>0.70113115826867345</v>
      </c>
      <c r="E59" s="115">
        <v>75</v>
      </c>
      <c r="F59" s="114">
        <v>76</v>
      </c>
      <c r="G59" s="114">
        <v>79</v>
      </c>
      <c r="H59" s="114">
        <v>86</v>
      </c>
      <c r="I59" s="140">
        <v>86</v>
      </c>
      <c r="J59" s="115">
        <v>-11</v>
      </c>
      <c r="K59" s="116">
        <v>-12.790697674418604</v>
      </c>
    </row>
    <row r="60" spans="1:11" ht="14.1" customHeight="1" x14ac:dyDescent="0.2">
      <c r="A60" s="306">
        <v>81</v>
      </c>
      <c r="B60" s="307" t="s">
        <v>289</v>
      </c>
      <c r="C60" s="308"/>
      <c r="D60" s="113">
        <v>4.0478638870711414</v>
      </c>
      <c r="E60" s="115">
        <v>433</v>
      </c>
      <c r="F60" s="114">
        <v>439</v>
      </c>
      <c r="G60" s="114">
        <v>429</v>
      </c>
      <c r="H60" s="114">
        <v>432</v>
      </c>
      <c r="I60" s="140">
        <v>442</v>
      </c>
      <c r="J60" s="115">
        <v>-9</v>
      </c>
      <c r="K60" s="116">
        <v>-2.0361990950226243</v>
      </c>
    </row>
    <row r="61" spans="1:11" ht="14.1" customHeight="1" x14ac:dyDescent="0.2">
      <c r="A61" s="306" t="s">
        <v>290</v>
      </c>
      <c r="B61" s="307" t="s">
        <v>291</v>
      </c>
      <c r="C61" s="308"/>
      <c r="D61" s="113">
        <v>1.3929139010937646</v>
      </c>
      <c r="E61" s="115">
        <v>149</v>
      </c>
      <c r="F61" s="114">
        <v>150</v>
      </c>
      <c r="G61" s="114">
        <v>143</v>
      </c>
      <c r="H61" s="114">
        <v>144</v>
      </c>
      <c r="I61" s="140">
        <v>148</v>
      </c>
      <c r="J61" s="115">
        <v>1</v>
      </c>
      <c r="K61" s="116">
        <v>0.67567567567567566</v>
      </c>
    </row>
    <row r="62" spans="1:11" ht="14.1" customHeight="1" x14ac:dyDescent="0.2">
      <c r="A62" s="306" t="s">
        <v>292</v>
      </c>
      <c r="B62" s="307" t="s">
        <v>293</v>
      </c>
      <c r="C62" s="308"/>
      <c r="D62" s="113">
        <v>1.5144433018603347</v>
      </c>
      <c r="E62" s="115">
        <v>162</v>
      </c>
      <c r="F62" s="114">
        <v>169</v>
      </c>
      <c r="G62" s="114">
        <v>171</v>
      </c>
      <c r="H62" s="114">
        <v>167</v>
      </c>
      <c r="I62" s="140">
        <v>174</v>
      </c>
      <c r="J62" s="115">
        <v>-12</v>
      </c>
      <c r="K62" s="116">
        <v>-6.8965517241379306</v>
      </c>
    </row>
    <row r="63" spans="1:11" ht="14.1" customHeight="1" x14ac:dyDescent="0.2">
      <c r="A63" s="306"/>
      <c r="B63" s="307" t="s">
        <v>294</v>
      </c>
      <c r="C63" s="308"/>
      <c r="D63" s="113">
        <v>1.3835654856501822</v>
      </c>
      <c r="E63" s="115">
        <v>148</v>
      </c>
      <c r="F63" s="114">
        <v>156</v>
      </c>
      <c r="G63" s="114">
        <v>158</v>
      </c>
      <c r="H63" s="114">
        <v>153</v>
      </c>
      <c r="I63" s="140">
        <v>161</v>
      </c>
      <c r="J63" s="115">
        <v>-13</v>
      </c>
      <c r="K63" s="116">
        <v>-8.0745341614906838</v>
      </c>
    </row>
    <row r="64" spans="1:11" ht="14.1" customHeight="1" x14ac:dyDescent="0.2">
      <c r="A64" s="306" t="s">
        <v>295</v>
      </c>
      <c r="B64" s="307" t="s">
        <v>296</v>
      </c>
      <c r="C64" s="308"/>
      <c r="D64" s="113">
        <v>8.4135738992240819E-2</v>
      </c>
      <c r="E64" s="115">
        <v>9</v>
      </c>
      <c r="F64" s="114">
        <v>9</v>
      </c>
      <c r="G64" s="114">
        <v>11</v>
      </c>
      <c r="H64" s="114">
        <v>9</v>
      </c>
      <c r="I64" s="140">
        <v>8</v>
      </c>
      <c r="J64" s="115">
        <v>1</v>
      </c>
      <c r="K64" s="116">
        <v>12.5</v>
      </c>
    </row>
    <row r="65" spans="1:11" ht="14.1" customHeight="1" x14ac:dyDescent="0.2">
      <c r="A65" s="306" t="s">
        <v>297</v>
      </c>
      <c r="B65" s="307" t="s">
        <v>298</v>
      </c>
      <c r="C65" s="308"/>
      <c r="D65" s="113">
        <v>0.75722165093016736</v>
      </c>
      <c r="E65" s="115">
        <v>81</v>
      </c>
      <c r="F65" s="114">
        <v>85</v>
      </c>
      <c r="G65" s="114">
        <v>81</v>
      </c>
      <c r="H65" s="114">
        <v>82</v>
      </c>
      <c r="I65" s="140">
        <v>80</v>
      </c>
      <c r="J65" s="115">
        <v>1</v>
      </c>
      <c r="K65" s="116">
        <v>1.25</v>
      </c>
    </row>
    <row r="66" spans="1:11" ht="14.1" customHeight="1" x14ac:dyDescent="0.2">
      <c r="A66" s="306">
        <v>82</v>
      </c>
      <c r="B66" s="307" t="s">
        <v>299</v>
      </c>
      <c r="C66" s="308"/>
      <c r="D66" s="113">
        <v>2.1127418902496027</v>
      </c>
      <c r="E66" s="115">
        <v>226</v>
      </c>
      <c r="F66" s="114">
        <v>237</v>
      </c>
      <c r="G66" s="114">
        <v>244</v>
      </c>
      <c r="H66" s="114">
        <v>249</v>
      </c>
      <c r="I66" s="140">
        <v>262</v>
      </c>
      <c r="J66" s="115">
        <v>-36</v>
      </c>
      <c r="K66" s="116">
        <v>-13.740458015267176</v>
      </c>
    </row>
    <row r="67" spans="1:11" ht="14.1" customHeight="1" x14ac:dyDescent="0.2">
      <c r="A67" s="306" t="s">
        <v>300</v>
      </c>
      <c r="B67" s="307" t="s">
        <v>301</v>
      </c>
      <c r="C67" s="308"/>
      <c r="D67" s="113">
        <v>1.2152940076657006</v>
      </c>
      <c r="E67" s="115">
        <v>130</v>
      </c>
      <c r="F67" s="114">
        <v>127</v>
      </c>
      <c r="G67" s="114">
        <v>131</v>
      </c>
      <c r="H67" s="114">
        <v>138</v>
      </c>
      <c r="I67" s="140">
        <v>150</v>
      </c>
      <c r="J67" s="115">
        <v>-20</v>
      </c>
      <c r="K67" s="116">
        <v>-13.333333333333334</v>
      </c>
    </row>
    <row r="68" spans="1:11" ht="14.1" customHeight="1" x14ac:dyDescent="0.2">
      <c r="A68" s="306" t="s">
        <v>302</v>
      </c>
      <c r="B68" s="307" t="s">
        <v>303</v>
      </c>
      <c r="C68" s="308"/>
      <c r="D68" s="113">
        <v>0.5515565111713564</v>
      </c>
      <c r="E68" s="115">
        <v>59</v>
      </c>
      <c r="F68" s="114">
        <v>71</v>
      </c>
      <c r="G68" s="114">
        <v>76</v>
      </c>
      <c r="H68" s="114">
        <v>76</v>
      </c>
      <c r="I68" s="140">
        <v>81</v>
      </c>
      <c r="J68" s="115">
        <v>-22</v>
      </c>
      <c r="K68" s="116">
        <v>-27.160493827160494</v>
      </c>
    </row>
    <row r="69" spans="1:11" ht="14.1" customHeight="1" x14ac:dyDescent="0.2">
      <c r="A69" s="306">
        <v>83</v>
      </c>
      <c r="B69" s="307" t="s">
        <v>304</v>
      </c>
      <c r="C69" s="308"/>
      <c r="D69" s="113">
        <v>2.8512667102926055</v>
      </c>
      <c r="E69" s="115">
        <v>305</v>
      </c>
      <c r="F69" s="114">
        <v>302</v>
      </c>
      <c r="G69" s="114">
        <v>302</v>
      </c>
      <c r="H69" s="114">
        <v>312</v>
      </c>
      <c r="I69" s="140">
        <v>302</v>
      </c>
      <c r="J69" s="115">
        <v>3</v>
      </c>
      <c r="K69" s="116">
        <v>0.99337748344370858</v>
      </c>
    </row>
    <row r="70" spans="1:11" ht="14.1" customHeight="1" x14ac:dyDescent="0.2">
      <c r="A70" s="306" t="s">
        <v>305</v>
      </c>
      <c r="B70" s="307" t="s">
        <v>306</v>
      </c>
      <c r="C70" s="308"/>
      <c r="D70" s="113">
        <v>1.9725156585958681</v>
      </c>
      <c r="E70" s="115">
        <v>211</v>
      </c>
      <c r="F70" s="114">
        <v>208</v>
      </c>
      <c r="G70" s="114">
        <v>207</v>
      </c>
      <c r="H70" s="114">
        <v>217</v>
      </c>
      <c r="I70" s="140">
        <v>206</v>
      </c>
      <c r="J70" s="115">
        <v>5</v>
      </c>
      <c r="K70" s="116">
        <v>2.4271844660194173</v>
      </c>
    </row>
    <row r="71" spans="1:11" ht="14.1" customHeight="1" x14ac:dyDescent="0.2">
      <c r="A71" s="306"/>
      <c r="B71" s="307" t="s">
        <v>307</v>
      </c>
      <c r="C71" s="308"/>
      <c r="D71" s="113">
        <v>1.5050948864167524</v>
      </c>
      <c r="E71" s="115">
        <v>161</v>
      </c>
      <c r="F71" s="114">
        <v>160</v>
      </c>
      <c r="G71" s="114">
        <v>162</v>
      </c>
      <c r="H71" s="114">
        <v>170</v>
      </c>
      <c r="I71" s="140">
        <v>164</v>
      </c>
      <c r="J71" s="115">
        <v>-3</v>
      </c>
      <c r="K71" s="116">
        <v>-1.8292682926829269</v>
      </c>
    </row>
    <row r="72" spans="1:11" ht="14.1" customHeight="1" x14ac:dyDescent="0.2">
      <c r="A72" s="306">
        <v>84</v>
      </c>
      <c r="B72" s="307" t="s">
        <v>308</v>
      </c>
      <c r="C72" s="308"/>
      <c r="D72" s="113">
        <v>1.5424885481910817</v>
      </c>
      <c r="E72" s="115">
        <v>165</v>
      </c>
      <c r="F72" s="114">
        <v>169</v>
      </c>
      <c r="G72" s="114">
        <v>167</v>
      </c>
      <c r="H72" s="114">
        <v>171</v>
      </c>
      <c r="I72" s="140">
        <v>168</v>
      </c>
      <c r="J72" s="115">
        <v>-3</v>
      </c>
      <c r="K72" s="116">
        <v>-1.7857142857142858</v>
      </c>
    </row>
    <row r="73" spans="1:11" ht="14.1" customHeight="1" x14ac:dyDescent="0.2">
      <c r="A73" s="306" t="s">
        <v>309</v>
      </c>
      <c r="B73" s="307" t="s">
        <v>310</v>
      </c>
      <c r="C73" s="308"/>
      <c r="D73" s="113">
        <v>0.14022623165373468</v>
      </c>
      <c r="E73" s="115">
        <v>15</v>
      </c>
      <c r="F73" s="114">
        <v>13</v>
      </c>
      <c r="G73" s="114">
        <v>13</v>
      </c>
      <c r="H73" s="114">
        <v>17</v>
      </c>
      <c r="I73" s="140">
        <v>17</v>
      </c>
      <c r="J73" s="115">
        <v>-2</v>
      </c>
      <c r="K73" s="116">
        <v>-11.764705882352942</v>
      </c>
    </row>
    <row r="74" spans="1:11" ht="14.1" customHeight="1" x14ac:dyDescent="0.2">
      <c r="A74" s="306" t="s">
        <v>311</v>
      </c>
      <c r="B74" s="307" t="s">
        <v>312</v>
      </c>
      <c r="C74" s="308"/>
      <c r="D74" s="113">
        <v>7.4787323548658496E-2</v>
      </c>
      <c r="E74" s="115">
        <v>8</v>
      </c>
      <c r="F74" s="114">
        <v>8</v>
      </c>
      <c r="G74" s="114">
        <v>7</v>
      </c>
      <c r="H74" s="114">
        <v>10</v>
      </c>
      <c r="I74" s="140">
        <v>9</v>
      </c>
      <c r="J74" s="115">
        <v>-1</v>
      </c>
      <c r="K74" s="116">
        <v>-11.111111111111111</v>
      </c>
    </row>
    <row r="75" spans="1:11" ht="14.1" customHeight="1" x14ac:dyDescent="0.2">
      <c r="A75" s="306" t="s">
        <v>313</v>
      </c>
      <c r="B75" s="307" t="s">
        <v>314</v>
      </c>
      <c r="C75" s="308"/>
      <c r="D75" s="113" t="s">
        <v>513</v>
      </c>
      <c r="E75" s="115" t="s">
        <v>513</v>
      </c>
      <c r="F75" s="114" t="s">
        <v>513</v>
      </c>
      <c r="G75" s="114" t="s">
        <v>513</v>
      </c>
      <c r="H75" s="114">
        <v>3</v>
      </c>
      <c r="I75" s="140" t="s">
        <v>513</v>
      </c>
      <c r="J75" s="115" t="s">
        <v>513</v>
      </c>
      <c r="K75" s="116" t="s">
        <v>513</v>
      </c>
    </row>
    <row r="76" spans="1:11" ht="14.1" customHeight="1" x14ac:dyDescent="0.2">
      <c r="A76" s="306">
        <v>91</v>
      </c>
      <c r="B76" s="307" t="s">
        <v>315</v>
      </c>
      <c r="C76" s="308"/>
      <c r="D76" s="113">
        <v>0.14022623165373468</v>
      </c>
      <c r="E76" s="115">
        <v>15</v>
      </c>
      <c r="F76" s="114">
        <v>12</v>
      </c>
      <c r="G76" s="114">
        <v>10</v>
      </c>
      <c r="H76" s="114">
        <v>9</v>
      </c>
      <c r="I76" s="140">
        <v>10</v>
      </c>
      <c r="J76" s="115">
        <v>5</v>
      </c>
      <c r="K76" s="116">
        <v>50</v>
      </c>
    </row>
    <row r="77" spans="1:11" ht="14.1" customHeight="1" x14ac:dyDescent="0.2">
      <c r="A77" s="306">
        <v>92</v>
      </c>
      <c r="B77" s="307" t="s">
        <v>316</v>
      </c>
      <c r="C77" s="308"/>
      <c r="D77" s="113">
        <v>0.21501355520239318</v>
      </c>
      <c r="E77" s="115">
        <v>23</v>
      </c>
      <c r="F77" s="114">
        <v>24</v>
      </c>
      <c r="G77" s="114">
        <v>29</v>
      </c>
      <c r="H77" s="114">
        <v>30</v>
      </c>
      <c r="I77" s="140">
        <v>30</v>
      </c>
      <c r="J77" s="115">
        <v>-7</v>
      </c>
      <c r="K77" s="116">
        <v>-23.333333333333332</v>
      </c>
    </row>
    <row r="78" spans="1:11" ht="14.1" customHeight="1" x14ac:dyDescent="0.2">
      <c r="A78" s="306">
        <v>93</v>
      </c>
      <c r="B78" s="307" t="s">
        <v>317</v>
      </c>
      <c r="C78" s="308"/>
      <c r="D78" s="113">
        <v>0.12152940076657007</v>
      </c>
      <c r="E78" s="115">
        <v>13</v>
      </c>
      <c r="F78" s="114">
        <v>15</v>
      </c>
      <c r="G78" s="114">
        <v>17</v>
      </c>
      <c r="H78" s="114">
        <v>17</v>
      </c>
      <c r="I78" s="140">
        <v>20</v>
      </c>
      <c r="J78" s="115">
        <v>-7</v>
      </c>
      <c r="K78" s="116">
        <v>-35</v>
      </c>
    </row>
    <row r="79" spans="1:11" ht="14.1" customHeight="1" x14ac:dyDescent="0.2">
      <c r="A79" s="306">
        <v>94</v>
      </c>
      <c r="B79" s="307" t="s">
        <v>318</v>
      </c>
      <c r="C79" s="308"/>
      <c r="D79" s="113">
        <v>0.5515565111713564</v>
      </c>
      <c r="E79" s="115">
        <v>59</v>
      </c>
      <c r="F79" s="114">
        <v>74</v>
      </c>
      <c r="G79" s="114">
        <v>68</v>
      </c>
      <c r="H79" s="114">
        <v>70</v>
      </c>
      <c r="I79" s="140">
        <v>79</v>
      </c>
      <c r="J79" s="115">
        <v>-20</v>
      </c>
      <c r="K79" s="116">
        <v>-25.316455696202532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5.291203141067589</v>
      </c>
      <c r="E81" s="143">
        <v>566</v>
      </c>
      <c r="F81" s="144">
        <v>574</v>
      </c>
      <c r="G81" s="144">
        <v>573</v>
      </c>
      <c r="H81" s="144">
        <v>592</v>
      </c>
      <c r="I81" s="145">
        <v>575</v>
      </c>
      <c r="J81" s="143">
        <v>-9</v>
      </c>
      <c r="K81" s="146">
        <v>-1.5652173913043479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3258</v>
      </c>
      <c r="G12" s="536">
        <v>2404</v>
      </c>
      <c r="H12" s="536">
        <v>3976</v>
      </c>
      <c r="I12" s="536">
        <v>2632</v>
      </c>
      <c r="J12" s="537">
        <v>3248</v>
      </c>
      <c r="K12" s="538">
        <v>10</v>
      </c>
      <c r="L12" s="349">
        <v>0.30788177339901479</v>
      </c>
    </row>
    <row r="13" spans="1:17" s="110" customFormat="1" ht="15" customHeight="1" x14ac:dyDescent="0.2">
      <c r="A13" s="350" t="s">
        <v>344</v>
      </c>
      <c r="B13" s="351" t="s">
        <v>345</v>
      </c>
      <c r="C13" s="347"/>
      <c r="D13" s="347"/>
      <c r="E13" s="348"/>
      <c r="F13" s="536">
        <v>1614</v>
      </c>
      <c r="G13" s="536">
        <v>1175</v>
      </c>
      <c r="H13" s="536">
        <v>2155</v>
      </c>
      <c r="I13" s="536">
        <v>1406</v>
      </c>
      <c r="J13" s="537">
        <v>1678</v>
      </c>
      <c r="K13" s="538">
        <v>-64</v>
      </c>
      <c r="L13" s="349">
        <v>-3.8140643623361146</v>
      </c>
    </row>
    <row r="14" spans="1:17" s="110" customFormat="1" ht="22.5" customHeight="1" x14ac:dyDescent="0.2">
      <c r="A14" s="350"/>
      <c r="B14" s="351" t="s">
        <v>346</v>
      </c>
      <c r="C14" s="347"/>
      <c r="D14" s="347"/>
      <c r="E14" s="348"/>
      <c r="F14" s="536">
        <v>1644</v>
      </c>
      <c r="G14" s="536">
        <v>1229</v>
      </c>
      <c r="H14" s="536">
        <v>1821</v>
      </c>
      <c r="I14" s="536">
        <v>1226</v>
      </c>
      <c r="J14" s="537">
        <v>1570</v>
      </c>
      <c r="K14" s="538">
        <v>74</v>
      </c>
      <c r="L14" s="349">
        <v>4.7133757961783438</v>
      </c>
    </row>
    <row r="15" spans="1:17" s="110" customFormat="1" ht="15" customHeight="1" x14ac:dyDescent="0.2">
      <c r="A15" s="350" t="s">
        <v>347</v>
      </c>
      <c r="B15" s="351" t="s">
        <v>108</v>
      </c>
      <c r="C15" s="347"/>
      <c r="D15" s="347"/>
      <c r="E15" s="348"/>
      <c r="F15" s="536">
        <v>628</v>
      </c>
      <c r="G15" s="536">
        <v>585</v>
      </c>
      <c r="H15" s="536">
        <v>1666</v>
      </c>
      <c r="I15" s="536">
        <v>555</v>
      </c>
      <c r="J15" s="537">
        <v>684</v>
      </c>
      <c r="K15" s="538">
        <v>-56</v>
      </c>
      <c r="L15" s="349">
        <v>-8.1871345029239766</v>
      </c>
    </row>
    <row r="16" spans="1:17" s="110" customFormat="1" ht="15" customHeight="1" x14ac:dyDescent="0.2">
      <c r="A16" s="350"/>
      <c r="B16" s="351" t="s">
        <v>109</v>
      </c>
      <c r="C16" s="347"/>
      <c r="D16" s="347"/>
      <c r="E16" s="348"/>
      <c r="F16" s="536">
        <v>2193</v>
      </c>
      <c r="G16" s="536">
        <v>1555</v>
      </c>
      <c r="H16" s="536">
        <v>1993</v>
      </c>
      <c r="I16" s="536">
        <v>1771</v>
      </c>
      <c r="J16" s="537">
        <v>2150</v>
      </c>
      <c r="K16" s="538">
        <v>43</v>
      </c>
      <c r="L16" s="349">
        <v>2</v>
      </c>
    </row>
    <row r="17" spans="1:12" s="110" customFormat="1" ht="15" customHeight="1" x14ac:dyDescent="0.2">
      <c r="A17" s="350"/>
      <c r="B17" s="351" t="s">
        <v>110</v>
      </c>
      <c r="C17" s="347"/>
      <c r="D17" s="347"/>
      <c r="E17" s="348"/>
      <c r="F17" s="536">
        <v>402</v>
      </c>
      <c r="G17" s="536">
        <v>222</v>
      </c>
      <c r="H17" s="536">
        <v>289</v>
      </c>
      <c r="I17" s="536">
        <v>274</v>
      </c>
      <c r="J17" s="537">
        <v>371</v>
      </c>
      <c r="K17" s="538">
        <v>31</v>
      </c>
      <c r="L17" s="349">
        <v>8.355795148247978</v>
      </c>
    </row>
    <row r="18" spans="1:12" s="110" customFormat="1" ht="15" customHeight="1" x14ac:dyDescent="0.2">
      <c r="A18" s="350"/>
      <c r="B18" s="351" t="s">
        <v>111</v>
      </c>
      <c r="C18" s="347"/>
      <c r="D18" s="347"/>
      <c r="E18" s="348"/>
      <c r="F18" s="536">
        <v>35</v>
      </c>
      <c r="G18" s="536">
        <v>42</v>
      </c>
      <c r="H18" s="536">
        <v>28</v>
      </c>
      <c r="I18" s="536">
        <v>32</v>
      </c>
      <c r="J18" s="537">
        <v>43</v>
      </c>
      <c r="K18" s="538">
        <v>-8</v>
      </c>
      <c r="L18" s="349">
        <v>-18.604651162790699</v>
      </c>
    </row>
    <row r="19" spans="1:12" s="110" customFormat="1" ht="15" customHeight="1" x14ac:dyDescent="0.2">
      <c r="A19" s="118" t="s">
        <v>113</v>
      </c>
      <c r="B19" s="119" t="s">
        <v>181</v>
      </c>
      <c r="C19" s="347"/>
      <c r="D19" s="347"/>
      <c r="E19" s="348"/>
      <c r="F19" s="536">
        <v>1958</v>
      </c>
      <c r="G19" s="536">
        <v>1430</v>
      </c>
      <c r="H19" s="536">
        <v>2752</v>
      </c>
      <c r="I19" s="536">
        <v>1661</v>
      </c>
      <c r="J19" s="537">
        <v>1971</v>
      </c>
      <c r="K19" s="538">
        <v>-13</v>
      </c>
      <c r="L19" s="349">
        <v>-0.65956367326230336</v>
      </c>
    </row>
    <row r="20" spans="1:12" s="110" customFormat="1" ht="15" customHeight="1" x14ac:dyDescent="0.2">
      <c r="A20" s="118"/>
      <c r="B20" s="119" t="s">
        <v>182</v>
      </c>
      <c r="C20" s="347"/>
      <c r="D20" s="347"/>
      <c r="E20" s="348"/>
      <c r="F20" s="536">
        <v>1300</v>
      </c>
      <c r="G20" s="536">
        <v>974</v>
      </c>
      <c r="H20" s="536">
        <v>1224</v>
      </c>
      <c r="I20" s="536">
        <v>971</v>
      </c>
      <c r="J20" s="537">
        <v>1277</v>
      </c>
      <c r="K20" s="538">
        <v>23</v>
      </c>
      <c r="L20" s="349">
        <v>1.8010963194988254</v>
      </c>
    </row>
    <row r="21" spans="1:12" s="110" customFormat="1" ht="15" customHeight="1" x14ac:dyDescent="0.2">
      <c r="A21" s="118" t="s">
        <v>113</v>
      </c>
      <c r="B21" s="119" t="s">
        <v>116</v>
      </c>
      <c r="C21" s="347"/>
      <c r="D21" s="347"/>
      <c r="E21" s="348"/>
      <c r="F21" s="536">
        <v>2758</v>
      </c>
      <c r="G21" s="536">
        <v>1999</v>
      </c>
      <c r="H21" s="536">
        <v>3393</v>
      </c>
      <c r="I21" s="536">
        <v>2198</v>
      </c>
      <c r="J21" s="537">
        <v>2755</v>
      </c>
      <c r="K21" s="538">
        <v>3</v>
      </c>
      <c r="L21" s="349">
        <v>0.10889292196007259</v>
      </c>
    </row>
    <row r="22" spans="1:12" s="110" customFormat="1" ht="15" customHeight="1" x14ac:dyDescent="0.2">
      <c r="A22" s="118"/>
      <c r="B22" s="119" t="s">
        <v>117</v>
      </c>
      <c r="C22" s="347"/>
      <c r="D22" s="347"/>
      <c r="E22" s="348"/>
      <c r="F22" s="536">
        <v>499</v>
      </c>
      <c r="G22" s="536">
        <v>396</v>
      </c>
      <c r="H22" s="536">
        <v>581</v>
      </c>
      <c r="I22" s="536">
        <v>431</v>
      </c>
      <c r="J22" s="537">
        <v>492</v>
      </c>
      <c r="K22" s="538">
        <v>7</v>
      </c>
      <c r="L22" s="349">
        <v>1.4227642276422765</v>
      </c>
    </row>
    <row r="23" spans="1:12" s="110" customFormat="1" ht="15" customHeight="1" x14ac:dyDescent="0.2">
      <c r="A23" s="352" t="s">
        <v>347</v>
      </c>
      <c r="B23" s="353" t="s">
        <v>193</v>
      </c>
      <c r="C23" s="354"/>
      <c r="D23" s="354"/>
      <c r="E23" s="355"/>
      <c r="F23" s="539">
        <v>80</v>
      </c>
      <c r="G23" s="539">
        <v>281</v>
      </c>
      <c r="H23" s="539">
        <v>915</v>
      </c>
      <c r="I23" s="539">
        <v>81</v>
      </c>
      <c r="J23" s="540">
        <v>113</v>
      </c>
      <c r="K23" s="541">
        <v>-33</v>
      </c>
      <c r="L23" s="356">
        <v>-29.20353982300885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27.7</v>
      </c>
      <c r="G25" s="542">
        <v>31.3</v>
      </c>
      <c r="H25" s="542">
        <v>38.700000000000003</v>
      </c>
      <c r="I25" s="542">
        <v>31.1</v>
      </c>
      <c r="J25" s="542">
        <v>32.200000000000003</v>
      </c>
      <c r="K25" s="543" t="s">
        <v>349</v>
      </c>
      <c r="L25" s="364">
        <v>-4.5000000000000036</v>
      </c>
    </row>
    <row r="26" spans="1:12" s="110" customFormat="1" ht="15" customHeight="1" x14ac:dyDescent="0.2">
      <c r="A26" s="365" t="s">
        <v>105</v>
      </c>
      <c r="B26" s="366" t="s">
        <v>345</v>
      </c>
      <c r="C26" s="362"/>
      <c r="D26" s="362"/>
      <c r="E26" s="363"/>
      <c r="F26" s="542">
        <v>25.9</v>
      </c>
      <c r="G26" s="542">
        <v>28.8</v>
      </c>
      <c r="H26" s="542">
        <v>33.4</v>
      </c>
      <c r="I26" s="542">
        <v>27.6</v>
      </c>
      <c r="J26" s="544">
        <v>27.3</v>
      </c>
      <c r="K26" s="543" t="s">
        <v>349</v>
      </c>
      <c r="L26" s="364">
        <v>-1.4000000000000021</v>
      </c>
    </row>
    <row r="27" spans="1:12" s="110" customFormat="1" ht="15" customHeight="1" x14ac:dyDescent="0.2">
      <c r="A27" s="365"/>
      <c r="B27" s="366" t="s">
        <v>346</v>
      </c>
      <c r="C27" s="362"/>
      <c r="D27" s="362"/>
      <c r="E27" s="363"/>
      <c r="F27" s="542">
        <v>29.6</v>
      </c>
      <c r="G27" s="542">
        <v>34</v>
      </c>
      <c r="H27" s="542">
        <v>44.6</v>
      </c>
      <c r="I27" s="542">
        <v>35.200000000000003</v>
      </c>
      <c r="J27" s="542">
        <v>37.5</v>
      </c>
      <c r="K27" s="543" t="s">
        <v>349</v>
      </c>
      <c r="L27" s="364">
        <v>-7.8999999999999986</v>
      </c>
    </row>
    <row r="28" spans="1:12" s="110" customFormat="1" ht="15" customHeight="1" x14ac:dyDescent="0.2">
      <c r="A28" s="365" t="s">
        <v>113</v>
      </c>
      <c r="B28" s="366" t="s">
        <v>108</v>
      </c>
      <c r="C28" s="362"/>
      <c r="D28" s="362"/>
      <c r="E28" s="363"/>
      <c r="F28" s="542">
        <v>41.2</v>
      </c>
      <c r="G28" s="542">
        <v>38.799999999999997</v>
      </c>
      <c r="H28" s="542">
        <v>45.4</v>
      </c>
      <c r="I28" s="542">
        <v>45.8</v>
      </c>
      <c r="J28" s="542">
        <v>41.4</v>
      </c>
      <c r="K28" s="543" t="s">
        <v>349</v>
      </c>
      <c r="L28" s="364">
        <v>-0.19999999999999574</v>
      </c>
    </row>
    <row r="29" spans="1:12" s="110" customFormat="1" ht="11.25" x14ac:dyDescent="0.2">
      <c r="A29" s="365"/>
      <c r="B29" s="366" t="s">
        <v>109</v>
      </c>
      <c r="C29" s="362"/>
      <c r="D29" s="362"/>
      <c r="E29" s="363"/>
      <c r="F29" s="542">
        <v>25.3</v>
      </c>
      <c r="G29" s="542">
        <v>29.4</v>
      </c>
      <c r="H29" s="542">
        <v>36</v>
      </c>
      <c r="I29" s="542">
        <v>26.8</v>
      </c>
      <c r="J29" s="544">
        <v>30.2</v>
      </c>
      <c r="K29" s="543" t="s">
        <v>349</v>
      </c>
      <c r="L29" s="364">
        <v>-4.8999999999999986</v>
      </c>
    </row>
    <row r="30" spans="1:12" s="110" customFormat="1" ht="15" customHeight="1" x14ac:dyDescent="0.2">
      <c r="A30" s="365"/>
      <c r="B30" s="366" t="s">
        <v>110</v>
      </c>
      <c r="C30" s="362"/>
      <c r="D30" s="362"/>
      <c r="E30" s="363"/>
      <c r="F30" s="542">
        <v>22.9</v>
      </c>
      <c r="G30" s="542">
        <v>31.8</v>
      </c>
      <c r="H30" s="542">
        <v>38.5</v>
      </c>
      <c r="I30" s="542">
        <v>32</v>
      </c>
      <c r="J30" s="542">
        <v>29.1</v>
      </c>
      <c r="K30" s="543" t="s">
        <v>349</v>
      </c>
      <c r="L30" s="364">
        <v>-6.2000000000000028</v>
      </c>
    </row>
    <row r="31" spans="1:12" s="110" customFormat="1" ht="15" customHeight="1" x14ac:dyDescent="0.2">
      <c r="A31" s="365"/>
      <c r="B31" s="366" t="s">
        <v>111</v>
      </c>
      <c r="C31" s="362"/>
      <c r="D31" s="362"/>
      <c r="E31" s="363"/>
      <c r="F31" s="542">
        <v>22.9</v>
      </c>
      <c r="G31" s="542">
        <v>35.700000000000003</v>
      </c>
      <c r="H31" s="542">
        <v>53.6</v>
      </c>
      <c r="I31" s="542">
        <v>31.2</v>
      </c>
      <c r="J31" s="542">
        <v>37.200000000000003</v>
      </c>
      <c r="K31" s="543" t="s">
        <v>349</v>
      </c>
      <c r="L31" s="364">
        <v>-14.300000000000004</v>
      </c>
    </row>
    <row r="32" spans="1:12" s="110" customFormat="1" ht="15" customHeight="1" x14ac:dyDescent="0.2">
      <c r="A32" s="367" t="s">
        <v>113</v>
      </c>
      <c r="B32" s="368" t="s">
        <v>181</v>
      </c>
      <c r="C32" s="362"/>
      <c r="D32" s="362"/>
      <c r="E32" s="363"/>
      <c r="F32" s="542">
        <v>25.6</v>
      </c>
      <c r="G32" s="542">
        <v>26.3</v>
      </c>
      <c r="H32" s="542">
        <v>31.5</v>
      </c>
      <c r="I32" s="542">
        <v>27.6</v>
      </c>
      <c r="J32" s="544">
        <v>28.1</v>
      </c>
      <c r="K32" s="543" t="s">
        <v>349</v>
      </c>
      <c r="L32" s="364">
        <v>-2.5</v>
      </c>
    </row>
    <row r="33" spans="1:12" s="110" customFormat="1" ht="15" customHeight="1" x14ac:dyDescent="0.2">
      <c r="A33" s="367"/>
      <c r="B33" s="368" t="s">
        <v>182</v>
      </c>
      <c r="C33" s="362"/>
      <c r="D33" s="362"/>
      <c r="E33" s="363"/>
      <c r="F33" s="542">
        <v>30.9</v>
      </c>
      <c r="G33" s="542">
        <v>37.200000000000003</v>
      </c>
      <c r="H33" s="542">
        <v>49.2</v>
      </c>
      <c r="I33" s="542">
        <v>36.700000000000003</v>
      </c>
      <c r="J33" s="542">
        <v>38.200000000000003</v>
      </c>
      <c r="K33" s="543" t="s">
        <v>349</v>
      </c>
      <c r="L33" s="364">
        <v>-7.3000000000000043</v>
      </c>
    </row>
    <row r="34" spans="1:12" s="369" customFormat="1" ht="15" customHeight="1" x14ac:dyDescent="0.2">
      <c r="A34" s="367" t="s">
        <v>113</v>
      </c>
      <c r="B34" s="368" t="s">
        <v>116</v>
      </c>
      <c r="C34" s="362"/>
      <c r="D34" s="362"/>
      <c r="E34" s="363"/>
      <c r="F34" s="542">
        <v>24.9</v>
      </c>
      <c r="G34" s="542">
        <v>30.1</v>
      </c>
      <c r="H34" s="542">
        <v>36.1</v>
      </c>
      <c r="I34" s="542">
        <v>28.3</v>
      </c>
      <c r="J34" s="542">
        <v>28</v>
      </c>
      <c r="K34" s="543" t="s">
        <v>349</v>
      </c>
      <c r="L34" s="364">
        <v>-3.1000000000000014</v>
      </c>
    </row>
    <row r="35" spans="1:12" s="369" customFormat="1" ht="11.25" x14ac:dyDescent="0.2">
      <c r="A35" s="370"/>
      <c r="B35" s="371" t="s">
        <v>117</v>
      </c>
      <c r="C35" s="372"/>
      <c r="D35" s="372"/>
      <c r="E35" s="373"/>
      <c r="F35" s="545">
        <v>43.6</v>
      </c>
      <c r="G35" s="545">
        <v>37.4</v>
      </c>
      <c r="H35" s="545">
        <v>51.5</v>
      </c>
      <c r="I35" s="545">
        <v>45.5</v>
      </c>
      <c r="J35" s="546">
        <v>55.6</v>
      </c>
      <c r="K35" s="547" t="s">
        <v>349</v>
      </c>
      <c r="L35" s="374">
        <v>-12</v>
      </c>
    </row>
    <row r="36" spans="1:12" s="369" customFormat="1" ht="15.95" customHeight="1" x14ac:dyDescent="0.2">
      <c r="A36" s="375" t="s">
        <v>350</v>
      </c>
      <c r="B36" s="376"/>
      <c r="C36" s="377"/>
      <c r="D36" s="376"/>
      <c r="E36" s="378"/>
      <c r="F36" s="548">
        <v>3164</v>
      </c>
      <c r="G36" s="548">
        <v>2091</v>
      </c>
      <c r="H36" s="548">
        <v>2926</v>
      </c>
      <c r="I36" s="548">
        <v>2535</v>
      </c>
      <c r="J36" s="548">
        <v>3108</v>
      </c>
      <c r="K36" s="549">
        <v>56</v>
      </c>
      <c r="L36" s="380">
        <v>1.8018018018018018</v>
      </c>
    </row>
    <row r="37" spans="1:12" s="369" customFormat="1" ht="15.95" customHeight="1" x14ac:dyDescent="0.2">
      <c r="A37" s="381"/>
      <c r="B37" s="382" t="s">
        <v>113</v>
      </c>
      <c r="C37" s="382" t="s">
        <v>351</v>
      </c>
      <c r="D37" s="382"/>
      <c r="E37" s="383"/>
      <c r="F37" s="548">
        <v>878</v>
      </c>
      <c r="G37" s="548">
        <v>655</v>
      </c>
      <c r="H37" s="548">
        <v>1133</v>
      </c>
      <c r="I37" s="548">
        <v>788</v>
      </c>
      <c r="J37" s="548">
        <v>1002</v>
      </c>
      <c r="K37" s="549">
        <v>-124</v>
      </c>
      <c r="L37" s="380">
        <v>-12.375249500998004</v>
      </c>
    </row>
    <row r="38" spans="1:12" s="369" customFormat="1" ht="15.95" customHeight="1" x14ac:dyDescent="0.2">
      <c r="A38" s="381"/>
      <c r="B38" s="384" t="s">
        <v>105</v>
      </c>
      <c r="C38" s="384" t="s">
        <v>106</v>
      </c>
      <c r="D38" s="385"/>
      <c r="E38" s="383"/>
      <c r="F38" s="548">
        <v>1574</v>
      </c>
      <c r="G38" s="548">
        <v>1066</v>
      </c>
      <c r="H38" s="548">
        <v>1536</v>
      </c>
      <c r="I38" s="548">
        <v>1361</v>
      </c>
      <c r="J38" s="550">
        <v>1598</v>
      </c>
      <c r="K38" s="549">
        <v>-24</v>
      </c>
      <c r="L38" s="380">
        <v>-1.5018773466833542</v>
      </c>
    </row>
    <row r="39" spans="1:12" s="369" customFormat="1" ht="15.95" customHeight="1" x14ac:dyDescent="0.2">
      <c r="A39" s="381"/>
      <c r="B39" s="385"/>
      <c r="C39" s="382" t="s">
        <v>352</v>
      </c>
      <c r="D39" s="385"/>
      <c r="E39" s="383"/>
      <c r="F39" s="548">
        <v>408</v>
      </c>
      <c r="G39" s="548">
        <v>307</v>
      </c>
      <c r="H39" s="548">
        <v>513</v>
      </c>
      <c r="I39" s="548">
        <v>375</v>
      </c>
      <c r="J39" s="548">
        <v>436</v>
      </c>
      <c r="K39" s="549">
        <v>-28</v>
      </c>
      <c r="L39" s="380">
        <v>-6.4220183486238529</v>
      </c>
    </row>
    <row r="40" spans="1:12" s="369" customFormat="1" ht="15.95" customHeight="1" x14ac:dyDescent="0.2">
      <c r="A40" s="381"/>
      <c r="B40" s="384"/>
      <c r="C40" s="384" t="s">
        <v>107</v>
      </c>
      <c r="D40" s="385"/>
      <c r="E40" s="383"/>
      <c r="F40" s="548">
        <v>1590</v>
      </c>
      <c r="G40" s="548">
        <v>1025</v>
      </c>
      <c r="H40" s="548">
        <v>1390</v>
      </c>
      <c r="I40" s="548">
        <v>1174</v>
      </c>
      <c r="J40" s="548">
        <v>1510</v>
      </c>
      <c r="K40" s="549">
        <v>80</v>
      </c>
      <c r="L40" s="380">
        <v>5.298013245033113</v>
      </c>
    </row>
    <row r="41" spans="1:12" s="369" customFormat="1" ht="24" customHeight="1" x14ac:dyDescent="0.2">
      <c r="A41" s="381"/>
      <c r="B41" s="385"/>
      <c r="C41" s="382" t="s">
        <v>352</v>
      </c>
      <c r="D41" s="385"/>
      <c r="E41" s="383"/>
      <c r="F41" s="548">
        <v>470</v>
      </c>
      <c r="G41" s="548">
        <v>348</v>
      </c>
      <c r="H41" s="548">
        <v>620</v>
      </c>
      <c r="I41" s="548">
        <v>413</v>
      </c>
      <c r="J41" s="550">
        <v>566</v>
      </c>
      <c r="K41" s="549">
        <v>-96</v>
      </c>
      <c r="L41" s="380">
        <v>-16.96113074204947</v>
      </c>
    </row>
    <row r="42" spans="1:12" s="110" customFormat="1" ht="15" customHeight="1" x14ac:dyDescent="0.2">
      <c r="A42" s="381"/>
      <c r="B42" s="384" t="s">
        <v>113</v>
      </c>
      <c r="C42" s="384" t="s">
        <v>353</v>
      </c>
      <c r="D42" s="385"/>
      <c r="E42" s="383"/>
      <c r="F42" s="548">
        <v>556</v>
      </c>
      <c r="G42" s="548">
        <v>348</v>
      </c>
      <c r="H42" s="548">
        <v>727</v>
      </c>
      <c r="I42" s="548">
        <v>491</v>
      </c>
      <c r="J42" s="548">
        <v>575</v>
      </c>
      <c r="K42" s="549">
        <v>-19</v>
      </c>
      <c r="L42" s="380">
        <v>-3.3043478260869565</v>
      </c>
    </row>
    <row r="43" spans="1:12" s="110" customFormat="1" ht="15" customHeight="1" x14ac:dyDescent="0.2">
      <c r="A43" s="381"/>
      <c r="B43" s="385"/>
      <c r="C43" s="382" t="s">
        <v>352</v>
      </c>
      <c r="D43" s="385"/>
      <c r="E43" s="383"/>
      <c r="F43" s="548">
        <v>229</v>
      </c>
      <c r="G43" s="548">
        <v>135</v>
      </c>
      <c r="H43" s="548">
        <v>330</v>
      </c>
      <c r="I43" s="548">
        <v>225</v>
      </c>
      <c r="J43" s="548">
        <v>238</v>
      </c>
      <c r="K43" s="549">
        <v>-9</v>
      </c>
      <c r="L43" s="380">
        <v>-3.7815126050420167</v>
      </c>
    </row>
    <row r="44" spans="1:12" s="110" customFormat="1" ht="15" customHeight="1" x14ac:dyDescent="0.2">
      <c r="A44" s="381"/>
      <c r="B44" s="384"/>
      <c r="C44" s="366" t="s">
        <v>109</v>
      </c>
      <c r="D44" s="385"/>
      <c r="E44" s="383"/>
      <c r="F44" s="548">
        <v>2172</v>
      </c>
      <c r="G44" s="548">
        <v>1481</v>
      </c>
      <c r="H44" s="548">
        <v>1883</v>
      </c>
      <c r="I44" s="548">
        <v>1740</v>
      </c>
      <c r="J44" s="550">
        <v>2119</v>
      </c>
      <c r="K44" s="549">
        <v>53</v>
      </c>
      <c r="L44" s="380">
        <v>2.5011798017932989</v>
      </c>
    </row>
    <row r="45" spans="1:12" s="110" customFormat="1" ht="15" customHeight="1" x14ac:dyDescent="0.2">
      <c r="A45" s="381"/>
      <c r="B45" s="385"/>
      <c r="C45" s="382" t="s">
        <v>352</v>
      </c>
      <c r="D45" s="385"/>
      <c r="E45" s="383"/>
      <c r="F45" s="548">
        <v>549</v>
      </c>
      <c r="G45" s="548">
        <v>435</v>
      </c>
      <c r="H45" s="548">
        <v>677</v>
      </c>
      <c r="I45" s="548">
        <v>466</v>
      </c>
      <c r="J45" s="548">
        <v>640</v>
      </c>
      <c r="K45" s="549">
        <v>-91</v>
      </c>
      <c r="L45" s="380">
        <v>-14.21875</v>
      </c>
    </row>
    <row r="46" spans="1:12" s="110" customFormat="1" ht="15" customHeight="1" x14ac:dyDescent="0.2">
      <c r="A46" s="381"/>
      <c r="B46" s="384"/>
      <c r="C46" s="366" t="s">
        <v>110</v>
      </c>
      <c r="D46" s="385"/>
      <c r="E46" s="383"/>
      <c r="F46" s="548">
        <v>401</v>
      </c>
      <c r="G46" s="548">
        <v>220</v>
      </c>
      <c r="H46" s="548">
        <v>288</v>
      </c>
      <c r="I46" s="548">
        <v>272</v>
      </c>
      <c r="J46" s="548">
        <v>371</v>
      </c>
      <c r="K46" s="549">
        <v>30</v>
      </c>
      <c r="L46" s="380">
        <v>8.0862533692722369</v>
      </c>
    </row>
    <row r="47" spans="1:12" s="110" customFormat="1" ht="15" customHeight="1" x14ac:dyDescent="0.2">
      <c r="A47" s="381"/>
      <c r="B47" s="385"/>
      <c r="C47" s="382" t="s">
        <v>352</v>
      </c>
      <c r="D47" s="385"/>
      <c r="E47" s="383"/>
      <c r="F47" s="548">
        <v>92</v>
      </c>
      <c r="G47" s="548">
        <v>70</v>
      </c>
      <c r="H47" s="548">
        <v>111</v>
      </c>
      <c r="I47" s="548">
        <v>87</v>
      </c>
      <c r="J47" s="550">
        <v>108</v>
      </c>
      <c r="K47" s="549">
        <v>-16</v>
      </c>
      <c r="L47" s="380">
        <v>-14.814814814814815</v>
      </c>
    </row>
    <row r="48" spans="1:12" s="110" customFormat="1" ht="15" customHeight="1" x14ac:dyDescent="0.2">
      <c r="A48" s="381"/>
      <c r="B48" s="385"/>
      <c r="C48" s="366" t="s">
        <v>111</v>
      </c>
      <c r="D48" s="386"/>
      <c r="E48" s="387"/>
      <c r="F48" s="548">
        <v>35</v>
      </c>
      <c r="G48" s="548">
        <v>42</v>
      </c>
      <c r="H48" s="548">
        <v>28</v>
      </c>
      <c r="I48" s="548">
        <v>32</v>
      </c>
      <c r="J48" s="548">
        <v>43</v>
      </c>
      <c r="K48" s="549">
        <v>-8</v>
      </c>
      <c r="L48" s="380">
        <v>-18.604651162790699</v>
      </c>
    </row>
    <row r="49" spans="1:12" s="110" customFormat="1" ht="15" customHeight="1" x14ac:dyDescent="0.2">
      <c r="A49" s="381"/>
      <c r="B49" s="385"/>
      <c r="C49" s="382" t="s">
        <v>352</v>
      </c>
      <c r="D49" s="385"/>
      <c r="E49" s="383"/>
      <c r="F49" s="548">
        <v>8</v>
      </c>
      <c r="G49" s="548">
        <v>15</v>
      </c>
      <c r="H49" s="548">
        <v>15</v>
      </c>
      <c r="I49" s="548">
        <v>10</v>
      </c>
      <c r="J49" s="548">
        <v>16</v>
      </c>
      <c r="K49" s="549">
        <v>-8</v>
      </c>
      <c r="L49" s="380">
        <v>-50</v>
      </c>
    </row>
    <row r="50" spans="1:12" s="110" customFormat="1" ht="15" customHeight="1" x14ac:dyDescent="0.2">
      <c r="A50" s="381"/>
      <c r="B50" s="384" t="s">
        <v>113</v>
      </c>
      <c r="C50" s="382" t="s">
        <v>181</v>
      </c>
      <c r="D50" s="385"/>
      <c r="E50" s="383"/>
      <c r="F50" s="548">
        <v>1870</v>
      </c>
      <c r="G50" s="548">
        <v>1131</v>
      </c>
      <c r="H50" s="548">
        <v>1737</v>
      </c>
      <c r="I50" s="548">
        <v>1570</v>
      </c>
      <c r="J50" s="550">
        <v>1844</v>
      </c>
      <c r="K50" s="549">
        <v>26</v>
      </c>
      <c r="L50" s="380">
        <v>1.4099783080260304</v>
      </c>
    </row>
    <row r="51" spans="1:12" s="110" customFormat="1" ht="15" customHeight="1" x14ac:dyDescent="0.2">
      <c r="A51" s="381"/>
      <c r="B51" s="385"/>
      <c r="C51" s="382" t="s">
        <v>352</v>
      </c>
      <c r="D51" s="385"/>
      <c r="E51" s="383"/>
      <c r="F51" s="548">
        <v>478</v>
      </c>
      <c r="G51" s="548">
        <v>298</v>
      </c>
      <c r="H51" s="548">
        <v>548</v>
      </c>
      <c r="I51" s="548">
        <v>434</v>
      </c>
      <c r="J51" s="548">
        <v>519</v>
      </c>
      <c r="K51" s="549">
        <v>-41</v>
      </c>
      <c r="L51" s="380">
        <v>-7.8998073217726397</v>
      </c>
    </row>
    <row r="52" spans="1:12" s="110" customFormat="1" ht="15" customHeight="1" x14ac:dyDescent="0.2">
      <c r="A52" s="381"/>
      <c r="B52" s="384"/>
      <c r="C52" s="382" t="s">
        <v>182</v>
      </c>
      <c r="D52" s="385"/>
      <c r="E52" s="383"/>
      <c r="F52" s="548">
        <v>1294</v>
      </c>
      <c r="G52" s="548">
        <v>960</v>
      </c>
      <c r="H52" s="548">
        <v>1189</v>
      </c>
      <c r="I52" s="548">
        <v>965</v>
      </c>
      <c r="J52" s="548">
        <v>1264</v>
      </c>
      <c r="K52" s="549">
        <v>30</v>
      </c>
      <c r="L52" s="380">
        <v>2.3734177215189876</v>
      </c>
    </row>
    <row r="53" spans="1:12" s="269" customFormat="1" ht="11.25" customHeight="1" x14ac:dyDescent="0.2">
      <c r="A53" s="381"/>
      <c r="B53" s="385"/>
      <c r="C53" s="382" t="s">
        <v>352</v>
      </c>
      <c r="D53" s="385"/>
      <c r="E53" s="383"/>
      <c r="F53" s="548">
        <v>400</v>
      </c>
      <c r="G53" s="548">
        <v>357</v>
      </c>
      <c r="H53" s="548">
        <v>585</v>
      </c>
      <c r="I53" s="548">
        <v>354</v>
      </c>
      <c r="J53" s="550">
        <v>483</v>
      </c>
      <c r="K53" s="549">
        <v>-83</v>
      </c>
      <c r="L53" s="380">
        <v>-17.184265010351968</v>
      </c>
    </row>
    <row r="54" spans="1:12" s="151" customFormat="1" ht="12.75" customHeight="1" x14ac:dyDescent="0.2">
      <c r="A54" s="381"/>
      <c r="B54" s="384" t="s">
        <v>113</v>
      </c>
      <c r="C54" s="384" t="s">
        <v>116</v>
      </c>
      <c r="D54" s="385"/>
      <c r="E54" s="383"/>
      <c r="F54" s="548">
        <v>2674</v>
      </c>
      <c r="G54" s="548">
        <v>1708</v>
      </c>
      <c r="H54" s="548">
        <v>2421</v>
      </c>
      <c r="I54" s="548">
        <v>2112</v>
      </c>
      <c r="J54" s="548">
        <v>2630</v>
      </c>
      <c r="K54" s="549">
        <v>44</v>
      </c>
      <c r="L54" s="380">
        <v>1.6730038022813689</v>
      </c>
    </row>
    <row r="55" spans="1:12" ht="11.25" x14ac:dyDescent="0.2">
      <c r="A55" s="381"/>
      <c r="B55" s="385"/>
      <c r="C55" s="382" t="s">
        <v>352</v>
      </c>
      <c r="D55" s="385"/>
      <c r="E55" s="383"/>
      <c r="F55" s="548">
        <v>665</v>
      </c>
      <c r="G55" s="548">
        <v>514</v>
      </c>
      <c r="H55" s="548">
        <v>874</v>
      </c>
      <c r="I55" s="548">
        <v>597</v>
      </c>
      <c r="J55" s="548">
        <v>736</v>
      </c>
      <c r="K55" s="549">
        <v>-71</v>
      </c>
      <c r="L55" s="380">
        <v>-9.6467391304347831</v>
      </c>
    </row>
    <row r="56" spans="1:12" ht="14.25" customHeight="1" x14ac:dyDescent="0.2">
      <c r="A56" s="381"/>
      <c r="B56" s="385"/>
      <c r="C56" s="384" t="s">
        <v>117</v>
      </c>
      <c r="D56" s="385"/>
      <c r="E56" s="383"/>
      <c r="F56" s="548">
        <v>489</v>
      </c>
      <c r="G56" s="548">
        <v>374</v>
      </c>
      <c r="H56" s="548">
        <v>503</v>
      </c>
      <c r="I56" s="548">
        <v>420</v>
      </c>
      <c r="J56" s="548">
        <v>478</v>
      </c>
      <c r="K56" s="549">
        <v>11</v>
      </c>
      <c r="L56" s="380">
        <v>2.3012552301255229</v>
      </c>
    </row>
    <row r="57" spans="1:12" ht="18.75" customHeight="1" x14ac:dyDescent="0.2">
      <c r="A57" s="388"/>
      <c r="B57" s="389"/>
      <c r="C57" s="390" t="s">
        <v>352</v>
      </c>
      <c r="D57" s="389"/>
      <c r="E57" s="391"/>
      <c r="F57" s="551">
        <v>213</v>
      </c>
      <c r="G57" s="552">
        <v>140</v>
      </c>
      <c r="H57" s="552">
        <v>259</v>
      </c>
      <c r="I57" s="552">
        <v>191</v>
      </c>
      <c r="J57" s="552">
        <v>266</v>
      </c>
      <c r="K57" s="553">
        <f t="shared" ref="K57" si="0">IF(OR(F57=".",J57=".")=TRUE,".",IF(OR(F57="*",J57="*")=TRUE,"*",IF(AND(F57="-",J57="-")=TRUE,"-",IF(AND(ISNUMBER(J57),ISNUMBER(F57))=TRUE,IF(F57-J57=0,0,F57-J57),IF(ISNUMBER(F57)=TRUE,F57,-J57)))))</f>
        <v>-53</v>
      </c>
      <c r="L57" s="392">
        <f t="shared" ref="L57" si="1">IF(K57 =".",".",IF(K57 ="*","*",IF(K57="-","-",IF(K57=0,0,IF(OR(J57="-",J57=".",F57="-",F57=".")=TRUE,"X",IF(J57=0,"0,0",IF(ABS(K57*100/J57)&gt;250,".X",(K57*100/J57))))))))</f>
        <v>-19.924812030075188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3258</v>
      </c>
      <c r="E11" s="114">
        <v>2404</v>
      </c>
      <c r="F11" s="114">
        <v>3976</v>
      </c>
      <c r="G11" s="114">
        <v>2632</v>
      </c>
      <c r="H11" s="140">
        <v>3248</v>
      </c>
      <c r="I11" s="115">
        <v>10</v>
      </c>
      <c r="J11" s="116">
        <v>0.30788177339901479</v>
      </c>
    </row>
    <row r="12" spans="1:15" s="110" customFormat="1" ht="24.95" customHeight="1" x14ac:dyDescent="0.2">
      <c r="A12" s="193" t="s">
        <v>132</v>
      </c>
      <c r="B12" s="194" t="s">
        <v>133</v>
      </c>
      <c r="C12" s="113">
        <v>7.1823204419889501</v>
      </c>
      <c r="D12" s="115">
        <v>234</v>
      </c>
      <c r="E12" s="114">
        <v>100</v>
      </c>
      <c r="F12" s="114">
        <v>249</v>
      </c>
      <c r="G12" s="114">
        <v>149</v>
      </c>
      <c r="H12" s="140">
        <v>233</v>
      </c>
      <c r="I12" s="115">
        <v>1</v>
      </c>
      <c r="J12" s="116">
        <v>0.42918454935622319</v>
      </c>
    </row>
    <row r="13" spans="1:15" s="110" customFormat="1" ht="24.95" customHeight="1" x14ac:dyDescent="0.2">
      <c r="A13" s="193" t="s">
        <v>134</v>
      </c>
      <c r="B13" s="199" t="s">
        <v>214</v>
      </c>
      <c r="C13" s="113">
        <v>1.4119091467157765</v>
      </c>
      <c r="D13" s="115">
        <v>46</v>
      </c>
      <c r="E13" s="114">
        <v>27</v>
      </c>
      <c r="F13" s="114">
        <v>139</v>
      </c>
      <c r="G13" s="114">
        <v>33</v>
      </c>
      <c r="H13" s="140">
        <v>43</v>
      </c>
      <c r="I13" s="115">
        <v>3</v>
      </c>
      <c r="J13" s="116">
        <v>6.9767441860465116</v>
      </c>
    </row>
    <row r="14" spans="1:15" s="287" customFormat="1" ht="24.95" customHeight="1" x14ac:dyDescent="0.2">
      <c r="A14" s="193" t="s">
        <v>215</v>
      </c>
      <c r="B14" s="199" t="s">
        <v>137</v>
      </c>
      <c r="C14" s="113">
        <v>10.681399631675875</v>
      </c>
      <c r="D14" s="115">
        <v>348</v>
      </c>
      <c r="E14" s="114">
        <v>208</v>
      </c>
      <c r="F14" s="114">
        <v>459</v>
      </c>
      <c r="G14" s="114">
        <v>252</v>
      </c>
      <c r="H14" s="140">
        <v>311</v>
      </c>
      <c r="I14" s="115">
        <v>37</v>
      </c>
      <c r="J14" s="116">
        <v>11.897106109324758</v>
      </c>
      <c r="K14" s="110"/>
      <c r="L14" s="110"/>
      <c r="M14" s="110"/>
      <c r="N14" s="110"/>
      <c r="O14" s="110"/>
    </row>
    <row r="15" spans="1:15" s="110" customFormat="1" ht="24.95" customHeight="1" x14ac:dyDescent="0.2">
      <c r="A15" s="193" t="s">
        <v>216</v>
      </c>
      <c r="B15" s="199" t="s">
        <v>217</v>
      </c>
      <c r="C15" s="113">
        <v>2.9772866789441377</v>
      </c>
      <c r="D15" s="115">
        <v>97</v>
      </c>
      <c r="E15" s="114">
        <v>94</v>
      </c>
      <c r="F15" s="114">
        <v>142</v>
      </c>
      <c r="G15" s="114">
        <v>85</v>
      </c>
      <c r="H15" s="140">
        <v>81</v>
      </c>
      <c r="I15" s="115">
        <v>16</v>
      </c>
      <c r="J15" s="116">
        <v>19.753086419753085</v>
      </c>
    </row>
    <row r="16" spans="1:15" s="287" customFormat="1" ht="24.95" customHeight="1" x14ac:dyDescent="0.2">
      <c r="A16" s="193" t="s">
        <v>218</v>
      </c>
      <c r="B16" s="199" t="s">
        <v>141</v>
      </c>
      <c r="C16" s="113">
        <v>5.8011049723756907</v>
      </c>
      <c r="D16" s="115">
        <v>189</v>
      </c>
      <c r="E16" s="114">
        <v>88</v>
      </c>
      <c r="F16" s="114">
        <v>228</v>
      </c>
      <c r="G16" s="114">
        <v>124</v>
      </c>
      <c r="H16" s="140">
        <v>190</v>
      </c>
      <c r="I16" s="115">
        <v>-1</v>
      </c>
      <c r="J16" s="116">
        <v>-0.52631578947368418</v>
      </c>
      <c r="K16" s="110"/>
      <c r="L16" s="110"/>
      <c r="M16" s="110"/>
      <c r="N16" s="110"/>
      <c r="O16" s="110"/>
    </row>
    <row r="17" spans="1:15" s="110" customFormat="1" ht="24.95" customHeight="1" x14ac:dyDescent="0.2">
      <c r="A17" s="193" t="s">
        <v>142</v>
      </c>
      <c r="B17" s="199" t="s">
        <v>220</v>
      </c>
      <c r="C17" s="113">
        <v>1.9030079803560467</v>
      </c>
      <c r="D17" s="115">
        <v>62</v>
      </c>
      <c r="E17" s="114">
        <v>26</v>
      </c>
      <c r="F17" s="114">
        <v>89</v>
      </c>
      <c r="G17" s="114">
        <v>43</v>
      </c>
      <c r="H17" s="140">
        <v>40</v>
      </c>
      <c r="I17" s="115">
        <v>22</v>
      </c>
      <c r="J17" s="116">
        <v>55</v>
      </c>
    </row>
    <row r="18" spans="1:15" s="287" customFormat="1" ht="24.95" customHeight="1" x14ac:dyDescent="0.2">
      <c r="A18" s="201" t="s">
        <v>144</v>
      </c>
      <c r="B18" s="202" t="s">
        <v>145</v>
      </c>
      <c r="C18" s="113">
        <v>8.0110497237569067</v>
      </c>
      <c r="D18" s="115">
        <v>261</v>
      </c>
      <c r="E18" s="114">
        <v>151</v>
      </c>
      <c r="F18" s="114">
        <v>335</v>
      </c>
      <c r="G18" s="114">
        <v>271</v>
      </c>
      <c r="H18" s="140">
        <v>275</v>
      </c>
      <c r="I18" s="115">
        <v>-14</v>
      </c>
      <c r="J18" s="116">
        <v>-5.0909090909090908</v>
      </c>
      <c r="K18" s="110"/>
      <c r="L18" s="110"/>
      <c r="M18" s="110"/>
      <c r="N18" s="110"/>
      <c r="O18" s="110"/>
    </row>
    <row r="19" spans="1:15" s="110" customFormat="1" ht="24.95" customHeight="1" x14ac:dyDescent="0.2">
      <c r="A19" s="193" t="s">
        <v>146</v>
      </c>
      <c r="B19" s="199" t="s">
        <v>147</v>
      </c>
      <c r="C19" s="113">
        <v>18.661755678330262</v>
      </c>
      <c r="D19" s="115">
        <v>608</v>
      </c>
      <c r="E19" s="114">
        <v>313</v>
      </c>
      <c r="F19" s="114">
        <v>601</v>
      </c>
      <c r="G19" s="114">
        <v>367</v>
      </c>
      <c r="H19" s="140">
        <v>512</v>
      </c>
      <c r="I19" s="115">
        <v>96</v>
      </c>
      <c r="J19" s="116">
        <v>18.75</v>
      </c>
    </row>
    <row r="20" spans="1:15" s="287" customFormat="1" ht="24.95" customHeight="1" x14ac:dyDescent="0.2">
      <c r="A20" s="193" t="s">
        <v>148</v>
      </c>
      <c r="B20" s="199" t="s">
        <v>149</v>
      </c>
      <c r="C20" s="113">
        <v>4.4812768569674644</v>
      </c>
      <c r="D20" s="115">
        <v>146</v>
      </c>
      <c r="E20" s="114">
        <v>171</v>
      </c>
      <c r="F20" s="114">
        <v>185</v>
      </c>
      <c r="G20" s="114">
        <v>160</v>
      </c>
      <c r="H20" s="140">
        <v>190</v>
      </c>
      <c r="I20" s="115">
        <v>-44</v>
      </c>
      <c r="J20" s="116">
        <v>-23.157894736842106</v>
      </c>
      <c r="K20" s="110"/>
      <c r="L20" s="110"/>
      <c r="M20" s="110"/>
      <c r="N20" s="110"/>
      <c r="O20" s="110"/>
    </row>
    <row r="21" spans="1:15" s="110" customFormat="1" ht="24.95" customHeight="1" x14ac:dyDescent="0.2">
      <c r="A21" s="201" t="s">
        <v>150</v>
      </c>
      <c r="B21" s="202" t="s">
        <v>151</v>
      </c>
      <c r="C21" s="113">
        <v>3.867403314917127</v>
      </c>
      <c r="D21" s="115">
        <v>126</v>
      </c>
      <c r="E21" s="114">
        <v>102</v>
      </c>
      <c r="F21" s="114">
        <v>145</v>
      </c>
      <c r="G21" s="114">
        <v>157</v>
      </c>
      <c r="H21" s="140">
        <v>167</v>
      </c>
      <c r="I21" s="115">
        <v>-41</v>
      </c>
      <c r="J21" s="116">
        <v>-24.550898203592816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1.7188459177409454</v>
      </c>
      <c r="D23" s="115">
        <v>56</v>
      </c>
      <c r="E23" s="114">
        <v>30</v>
      </c>
      <c r="F23" s="114">
        <v>94</v>
      </c>
      <c r="G23" s="114">
        <v>59</v>
      </c>
      <c r="H23" s="140">
        <v>62</v>
      </c>
      <c r="I23" s="115">
        <v>-6</v>
      </c>
      <c r="J23" s="116">
        <v>-9.67741935483871</v>
      </c>
    </row>
    <row r="24" spans="1:15" s="110" customFormat="1" ht="24.95" customHeight="1" x14ac:dyDescent="0.2">
      <c r="A24" s="193" t="s">
        <v>156</v>
      </c>
      <c r="B24" s="199" t="s">
        <v>221</v>
      </c>
      <c r="C24" s="113">
        <v>7.3357888275015348</v>
      </c>
      <c r="D24" s="115">
        <v>239</v>
      </c>
      <c r="E24" s="114">
        <v>152</v>
      </c>
      <c r="F24" s="114">
        <v>218</v>
      </c>
      <c r="G24" s="114">
        <v>150</v>
      </c>
      <c r="H24" s="140">
        <v>200</v>
      </c>
      <c r="I24" s="115">
        <v>39</v>
      </c>
      <c r="J24" s="116">
        <v>19.5</v>
      </c>
    </row>
    <row r="25" spans="1:15" s="110" customFormat="1" ht="24.95" customHeight="1" x14ac:dyDescent="0.2">
      <c r="A25" s="193" t="s">
        <v>222</v>
      </c>
      <c r="B25" s="204" t="s">
        <v>159</v>
      </c>
      <c r="C25" s="113">
        <v>5.9238796807857579</v>
      </c>
      <c r="D25" s="115">
        <v>193</v>
      </c>
      <c r="E25" s="114">
        <v>165</v>
      </c>
      <c r="F25" s="114">
        <v>295</v>
      </c>
      <c r="G25" s="114">
        <v>213</v>
      </c>
      <c r="H25" s="140">
        <v>265</v>
      </c>
      <c r="I25" s="115">
        <v>-72</v>
      </c>
      <c r="J25" s="116">
        <v>-27.169811320754718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2.6703499079189688</v>
      </c>
      <c r="D27" s="115">
        <v>87</v>
      </c>
      <c r="E27" s="114">
        <v>75</v>
      </c>
      <c r="F27" s="114">
        <v>157</v>
      </c>
      <c r="G27" s="114">
        <v>89</v>
      </c>
      <c r="H27" s="140">
        <v>84</v>
      </c>
      <c r="I27" s="115">
        <v>3</v>
      </c>
      <c r="J27" s="116">
        <v>3.5714285714285716</v>
      </c>
    </row>
    <row r="28" spans="1:15" s="110" customFormat="1" ht="24.95" customHeight="1" x14ac:dyDescent="0.2">
      <c r="A28" s="193" t="s">
        <v>163</v>
      </c>
      <c r="B28" s="199" t="s">
        <v>164</v>
      </c>
      <c r="C28" s="113">
        <v>2.3941068139963169</v>
      </c>
      <c r="D28" s="115">
        <v>78</v>
      </c>
      <c r="E28" s="114">
        <v>34</v>
      </c>
      <c r="F28" s="114">
        <v>124</v>
      </c>
      <c r="G28" s="114">
        <v>24</v>
      </c>
      <c r="H28" s="140">
        <v>85</v>
      </c>
      <c r="I28" s="115">
        <v>-7</v>
      </c>
      <c r="J28" s="116">
        <v>-8.235294117647058</v>
      </c>
    </row>
    <row r="29" spans="1:15" s="110" customFormat="1" ht="24.95" customHeight="1" x14ac:dyDescent="0.2">
      <c r="A29" s="193">
        <v>86</v>
      </c>
      <c r="B29" s="199" t="s">
        <v>165</v>
      </c>
      <c r="C29" s="113">
        <v>4.7268262737875997</v>
      </c>
      <c r="D29" s="115">
        <v>154</v>
      </c>
      <c r="E29" s="114">
        <v>224</v>
      </c>
      <c r="F29" s="114">
        <v>201</v>
      </c>
      <c r="G29" s="114">
        <v>102</v>
      </c>
      <c r="H29" s="140">
        <v>126</v>
      </c>
      <c r="I29" s="115">
        <v>28</v>
      </c>
      <c r="J29" s="116">
        <v>22.222222222222221</v>
      </c>
    </row>
    <row r="30" spans="1:15" s="110" customFormat="1" ht="24.95" customHeight="1" x14ac:dyDescent="0.2">
      <c r="A30" s="193">
        <v>87.88</v>
      </c>
      <c r="B30" s="204" t="s">
        <v>166</v>
      </c>
      <c r="C30" s="113">
        <v>13.87354205033763</v>
      </c>
      <c r="D30" s="115">
        <v>452</v>
      </c>
      <c r="E30" s="114">
        <v>430</v>
      </c>
      <c r="F30" s="114">
        <v>433</v>
      </c>
      <c r="G30" s="114">
        <v>375</v>
      </c>
      <c r="H30" s="140">
        <v>486</v>
      </c>
      <c r="I30" s="115">
        <v>-34</v>
      </c>
      <c r="J30" s="116">
        <v>-6.9958847736625511</v>
      </c>
    </row>
    <row r="31" spans="1:15" s="110" customFormat="1" ht="24.95" customHeight="1" x14ac:dyDescent="0.2">
      <c r="A31" s="193" t="s">
        <v>167</v>
      </c>
      <c r="B31" s="199" t="s">
        <v>168</v>
      </c>
      <c r="C31" s="113">
        <v>4.3278084714548806</v>
      </c>
      <c r="D31" s="115">
        <v>141</v>
      </c>
      <c r="E31" s="114">
        <v>161</v>
      </c>
      <c r="F31" s="114">
        <v>280</v>
      </c>
      <c r="G31" s="114">
        <v>161</v>
      </c>
      <c r="H31" s="140">
        <v>154</v>
      </c>
      <c r="I31" s="115">
        <v>-13</v>
      </c>
      <c r="J31" s="116">
        <v>-8.4415584415584419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7.1823204419889501</v>
      </c>
      <c r="D34" s="115">
        <v>234</v>
      </c>
      <c r="E34" s="114">
        <v>100</v>
      </c>
      <c r="F34" s="114">
        <v>249</v>
      </c>
      <c r="G34" s="114">
        <v>149</v>
      </c>
      <c r="H34" s="140">
        <v>233</v>
      </c>
      <c r="I34" s="115">
        <v>1</v>
      </c>
      <c r="J34" s="116">
        <v>0.42918454935622319</v>
      </c>
    </row>
    <row r="35" spans="1:10" s="110" customFormat="1" ht="24.95" customHeight="1" x14ac:dyDescent="0.2">
      <c r="A35" s="292" t="s">
        <v>171</v>
      </c>
      <c r="B35" s="293" t="s">
        <v>172</v>
      </c>
      <c r="C35" s="113">
        <v>20.104358502148557</v>
      </c>
      <c r="D35" s="115">
        <v>655</v>
      </c>
      <c r="E35" s="114">
        <v>386</v>
      </c>
      <c r="F35" s="114">
        <v>933</v>
      </c>
      <c r="G35" s="114">
        <v>556</v>
      </c>
      <c r="H35" s="140">
        <v>629</v>
      </c>
      <c r="I35" s="115">
        <v>26</v>
      </c>
      <c r="J35" s="116">
        <v>4.1335453100158981</v>
      </c>
    </row>
    <row r="36" spans="1:10" s="110" customFormat="1" ht="24.95" customHeight="1" x14ac:dyDescent="0.2">
      <c r="A36" s="294" t="s">
        <v>173</v>
      </c>
      <c r="B36" s="295" t="s">
        <v>174</v>
      </c>
      <c r="C36" s="125">
        <v>72.682627378759975</v>
      </c>
      <c r="D36" s="143">
        <v>2368</v>
      </c>
      <c r="E36" s="144">
        <v>1918</v>
      </c>
      <c r="F36" s="144">
        <v>2794</v>
      </c>
      <c r="G36" s="144">
        <v>1926</v>
      </c>
      <c r="H36" s="145">
        <v>2386</v>
      </c>
      <c r="I36" s="143">
        <v>-18</v>
      </c>
      <c r="J36" s="146">
        <v>-0.7544006705783739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3258</v>
      </c>
      <c r="F11" s="264">
        <v>2404</v>
      </c>
      <c r="G11" s="264">
        <v>3976</v>
      </c>
      <c r="H11" s="264">
        <v>2632</v>
      </c>
      <c r="I11" s="265">
        <v>3248</v>
      </c>
      <c r="J11" s="263">
        <v>10</v>
      </c>
      <c r="K11" s="266">
        <v>0.30788177339901479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27.747084100675259</v>
      </c>
      <c r="E13" s="115">
        <v>904</v>
      </c>
      <c r="F13" s="114">
        <v>626</v>
      </c>
      <c r="G13" s="114">
        <v>943</v>
      </c>
      <c r="H13" s="114">
        <v>743</v>
      </c>
      <c r="I13" s="140">
        <v>872</v>
      </c>
      <c r="J13" s="115">
        <v>32</v>
      </c>
      <c r="K13" s="116">
        <v>3.669724770642202</v>
      </c>
    </row>
    <row r="14" spans="1:15" ht="15.95" customHeight="1" x14ac:dyDescent="0.2">
      <c r="A14" s="306" t="s">
        <v>230</v>
      </c>
      <c r="B14" s="307"/>
      <c r="C14" s="308"/>
      <c r="D14" s="113">
        <v>55.770411295273171</v>
      </c>
      <c r="E14" s="115">
        <v>1817</v>
      </c>
      <c r="F14" s="114">
        <v>1338</v>
      </c>
      <c r="G14" s="114">
        <v>2494</v>
      </c>
      <c r="H14" s="114">
        <v>1523</v>
      </c>
      <c r="I14" s="140">
        <v>1874</v>
      </c>
      <c r="J14" s="115">
        <v>-57</v>
      </c>
      <c r="K14" s="116">
        <v>-3.0416221985058698</v>
      </c>
    </row>
    <row r="15" spans="1:15" ht="15.95" customHeight="1" x14ac:dyDescent="0.2">
      <c r="A15" s="306" t="s">
        <v>231</v>
      </c>
      <c r="B15" s="307"/>
      <c r="C15" s="308"/>
      <c r="D15" s="113">
        <v>7.6734192756292208</v>
      </c>
      <c r="E15" s="115">
        <v>250</v>
      </c>
      <c r="F15" s="114">
        <v>247</v>
      </c>
      <c r="G15" s="114">
        <v>245</v>
      </c>
      <c r="H15" s="114">
        <v>184</v>
      </c>
      <c r="I15" s="140">
        <v>235</v>
      </c>
      <c r="J15" s="115">
        <v>15</v>
      </c>
      <c r="K15" s="116">
        <v>6.3829787234042552</v>
      </c>
    </row>
    <row r="16" spans="1:15" ht="15.95" customHeight="1" x14ac:dyDescent="0.2">
      <c r="A16" s="306" t="s">
        <v>232</v>
      </c>
      <c r="B16" s="307"/>
      <c r="C16" s="308"/>
      <c r="D16" s="113">
        <v>8.6556169429097611</v>
      </c>
      <c r="E16" s="115">
        <v>282</v>
      </c>
      <c r="F16" s="114">
        <v>180</v>
      </c>
      <c r="G16" s="114">
        <v>263</v>
      </c>
      <c r="H16" s="114">
        <v>173</v>
      </c>
      <c r="I16" s="140">
        <v>251</v>
      </c>
      <c r="J16" s="115">
        <v>31</v>
      </c>
      <c r="K16" s="116">
        <v>12.350597609561753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3.5911602209944751</v>
      </c>
      <c r="E18" s="115">
        <v>117</v>
      </c>
      <c r="F18" s="114">
        <v>79</v>
      </c>
      <c r="G18" s="114">
        <v>188</v>
      </c>
      <c r="H18" s="114">
        <v>102</v>
      </c>
      <c r="I18" s="140">
        <v>107</v>
      </c>
      <c r="J18" s="115">
        <v>10</v>
      </c>
      <c r="K18" s="116">
        <v>9.3457943925233646</v>
      </c>
    </row>
    <row r="19" spans="1:11" ht="14.1" customHeight="1" x14ac:dyDescent="0.2">
      <c r="A19" s="306" t="s">
        <v>235</v>
      </c>
      <c r="B19" s="307" t="s">
        <v>236</v>
      </c>
      <c r="C19" s="308"/>
      <c r="D19" s="113">
        <v>2.7317372621240024</v>
      </c>
      <c r="E19" s="115">
        <v>89</v>
      </c>
      <c r="F19" s="114">
        <v>52</v>
      </c>
      <c r="G19" s="114">
        <v>160</v>
      </c>
      <c r="H19" s="114">
        <v>87</v>
      </c>
      <c r="I19" s="140">
        <v>72</v>
      </c>
      <c r="J19" s="115">
        <v>17</v>
      </c>
      <c r="K19" s="116">
        <v>23.611111111111111</v>
      </c>
    </row>
    <row r="20" spans="1:11" ht="14.1" customHeight="1" x14ac:dyDescent="0.2">
      <c r="A20" s="306">
        <v>12</v>
      </c>
      <c r="B20" s="307" t="s">
        <v>237</v>
      </c>
      <c r="C20" s="308"/>
      <c r="D20" s="113">
        <v>4.573357888275015</v>
      </c>
      <c r="E20" s="115">
        <v>149</v>
      </c>
      <c r="F20" s="114">
        <v>62</v>
      </c>
      <c r="G20" s="114">
        <v>105</v>
      </c>
      <c r="H20" s="114">
        <v>84</v>
      </c>
      <c r="I20" s="140">
        <v>158</v>
      </c>
      <c r="J20" s="115">
        <v>-9</v>
      </c>
      <c r="K20" s="116">
        <v>-5.6962025316455698</v>
      </c>
    </row>
    <row r="21" spans="1:11" ht="14.1" customHeight="1" x14ac:dyDescent="0.2">
      <c r="A21" s="306">
        <v>21</v>
      </c>
      <c r="B21" s="307" t="s">
        <v>238</v>
      </c>
      <c r="C21" s="308"/>
      <c r="D21" s="113">
        <v>9.2081031307550645E-2</v>
      </c>
      <c r="E21" s="115">
        <v>3</v>
      </c>
      <c r="F21" s="114">
        <v>6</v>
      </c>
      <c r="G21" s="114">
        <v>16</v>
      </c>
      <c r="H21" s="114">
        <v>5</v>
      </c>
      <c r="I21" s="140" t="s">
        <v>513</v>
      </c>
      <c r="J21" s="115" t="s">
        <v>513</v>
      </c>
      <c r="K21" s="116" t="s">
        <v>513</v>
      </c>
    </row>
    <row r="22" spans="1:11" ht="14.1" customHeight="1" x14ac:dyDescent="0.2">
      <c r="A22" s="306">
        <v>22</v>
      </c>
      <c r="B22" s="307" t="s">
        <v>239</v>
      </c>
      <c r="C22" s="308"/>
      <c r="D22" s="113">
        <v>1.3505217925107429</v>
      </c>
      <c r="E22" s="115">
        <v>44</v>
      </c>
      <c r="F22" s="114">
        <v>20</v>
      </c>
      <c r="G22" s="114">
        <v>48</v>
      </c>
      <c r="H22" s="114">
        <v>29</v>
      </c>
      <c r="I22" s="140">
        <v>40</v>
      </c>
      <c r="J22" s="115">
        <v>4</v>
      </c>
      <c r="K22" s="116">
        <v>10</v>
      </c>
    </row>
    <row r="23" spans="1:11" ht="14.1" customHeight="1" x14ac:dyDescent="0.2">
      <c r="A23" s="306">
        <v>23</v>
      </c>
      <c r="B23" s="307" t="s">
        <v>240</v>
      </c>
      <c r="C23" s="308"/>
      <c r="D23" s="113">
        <v>0.30693677102516881</v>
      </c>
      <c r="E23" s="115">
        <v>10</v>
      </c>
      <c r="F23" s="114">
        <v>4</v>
      </c>
      <c r="G23" s="114">
        <v>15</v>
      </c>
      <c r="H23" s="114">
        <v>9</v>
      </c>
      <c r="I23" s="140">
        <v>14</v>
      </c>
      <c r="J23" s="115">
        <v>-4</v>
      </c>
      <c r="K23" s="116">
        <v>-28.571428571428573</v>
      </c>
    </row>
    <row r="24" spans="1:11" ht="14.1" customHeight="1" x14ac:dyDescent="0.2">
      <c r="A24" s="306">
        <v>24</v>
      </c>
      <c r="B24" s="307" t="s">
        <v>241</v>
      </c>
      <c r="C24" s="308"/>
      <c r="D24" s="113">
        <v>1.6574585635359116</v>
      </c>
      <c r="E24" s="115">
        <v>54</v>
      </c>
      <c r="F24" s="114">
        <v>33</v>
      </c>
      <c r="G24" s="114">
        <v>90</v>
      </c>
      <c r="H24" s="114">
        <v>29</v>
      </c>
      <c r="I24" s="140">
        <v>67</v>
      </c>
      <c r="J24" s="115">
        <v>-13</v>
      </c>
      <c r="K24" s="116">
        <v>-19.402985074626866</v>
      </c>
    </row>
    <row r="25" spans="1:11" ht="14.1" customHeight="1" x14ac:dyDescent="0.2">
      <c r="A25" s="306">
        <v>25</v>
      </c>
      <c r="B25" s="307" t="s">
        <v>242</v>
      </c>
      <c r="C25" s="308"/>
      <c r="D25" s="113">
        <v>4.3278084714548806</v>
      </c>
      <c r="E25" s="115">
        <v>141</v>
      </c>
      <c r="F25" s="114">
        <v>70</v>
      </c>
      <c r="G25" s="114">
        <v>175</v>
      </c>
      <c r="H25" s="114">
        <v>88</v>
      </c>
      <c r="I25" s="140">
        <v>142</v>
      </c>
      <c r="J25" s="115">
        <v>-1</v>
      </c>
      <c r="K25" s="116">
        <v>-0.70422535211267601</v>
      </c>
    </row>
    <row r="26" spans="1:11" ht="14.1" customHeight="1" x14ac:dyDescent="0.2">
      <c r="A26" s="306">
        <v>26</v>
      </c>
      <c r="B26" s="307" t="s">
        <v>243</v>
      </c>
      <c r="C26" s="308"/>
      <c r="D26" s="113">
        <v>2.2713321055862492</v>
      </c>
      <c r="E26" s="115">
        <v>74</v>
      </c>
      <c r="F26" s="114">
        <v>25</v>
      </c>
      <c r="G26" s="114">
        <v>107</v>
      </c>
      <c r="H26" s="114">
        <v>65</v>
      </c>
      <c r="I26" s="140">
        <v>87</v>
      </c>
      <c r="J26" s="115">
        <v>-13</v>
      </c>
      <c r="K26" s="116">
        <v>-14.942528735632184</v>
      </c>
    </row>
    <row r="27" spans="1:11" ht="14.1" customHeight="1" x14ac:dyDescent="0.2">
      <c r="A27" s="306">
        <v>27</v>
      </c>
      <c r="B27" s="307" t="s">
        <v>244</v>
      </c>
      <c r="C27" s="308"/>
      <c r="D27" s="113">
        <v>1.4426028238182935</v>
      </c>
      <c r="E27" s="115">
        <v>47</v>
      </c>
      <c r="F27" s="114">
        <v>22</v>
      </c>
      <c r="G27" s="114">
        <v>31</v>
      </c>
      <c r="H27" s="114">
        <v>23</v>
      </c>
      <c r="I27" s="140">
        <v>44</v>
      </c>
      <c r="J27" s="115">
        <v>3</v>
      </c>
      <c r="K27" s="116">
        <v>6.8181818181818183</v>
      </c>
    </row>
    <row r="28" spans="1:11" ht="14.1" customHeight="1" x14ac:dyDescent="0.2">
      <c r="A28" s="306">
        <v>28</v>
      </c>
      <c r="B28" s="307" t="s">
        <v>245</v>
      </c>
      <c r="C28" s="308"/>
      <c r="D28" s="113">
        <v>0.27624309392265195</v>
      </c>
      <c r="E28" s="115">
        <v>9</v>
      </c>
      <c r="F28" s="114">
        <v>4</v>
      </c>
      <c r="G28" s="114">
        <v>29</v>
      </c>
      <c r="H28" s="114">
        <v>12</v>
      </c>
      <c r="I28" s="140">
        <v>8</v>
      </c>
      <c r="J28" s="115">
        <v>1</v>
      </c>
      <c r="K28" s="116">
        <v>12.5</v>
      </c>
    </row>
    <row r="29" spans="1:11" ht="14.1" customHeight="1" x14ac:dyDescent="0.2">
      <c r="A29" s="306">
        <v>29</v>
      </c>
      <c r="B29" s="307" t="s">
        <v>246</v>
      </c>
      <c r="C29" s="308"/>
      <c r="D29" s="113">
        <v>2.4861878453038675</v>
      </c>
      <c r="E29" s="115">
        <v>81</v>
      </c>
      <c r="F29" s="114">
        <v>86</v>
      </c>
      <c r="G29" s="114">
        <v>98</v>
      </c>
      <c r="H29" s="114">
        <v>102</v>
      </c>
      <c r="I29" s="140">
        <v>77</v>
      </c>
      <c r="J29" s="115">
        <v>4</v>
      </c>
      <c r="K29" s="116">
        <v>5.1948051948051948</v>
      </c>
    </row>
    <row r="30" spans="1:11" ht="14.1" customHeight="1" x14ac:dyDescent="0.2">
      <c r="A30" s="306" t="s">
        <v>247</v>
      </c>
      <c r="B30" s="307" t="s">
        <v>248</v>
      </c>
      <c r="C30" s="308"/>
      <c r="D30" s="113" t="s">
        <v>513</v>
      </c>
      <c r="E30" s="115" t="s">
        <v>513</v>
      </c>
      <c r="F30" s="114">
        <v>27</v>
      </c>
      <c r="G30" s="114" t="s">
        <v>513</v>
      </c>
      <c r="H30" s="114">
        <v>23</v>
      </c>
      <c r="I30" s="140">
        <v>19</v>
      </c>
      <c r="J30" s="115" t="s">
        <v>513</v>
      </c>
      <c r="K30" s="116" t="s">
        <v>513</v>
      </c>
    </row>
    <row r="31" spans="1:11" ht="14.1" customHeight="1" x14ac:dyDescent="0.2">
      <c r="A31" s="306" t="s">
        <v>249</v>
      </c>
      <c r="B31" s="307" t="s">
        <v>250</v>
      </c>
      <c r="C31" s="308"/>
      <c r="D31" s="113">
        <v>1.5960712093308778</v>
      </c>
      <c r="E31" s="115">
        <v>52</v>
      </c>
      <c r="F31" s="114">
        <v>59</v>
      </c>
      <c r="G31" s="114">
        <v>67</v>
      </c>
      <c r="H31" s="114">
        <v>79</v>
      </c>
      <c r="I31" s="140">
        <v>58</v>
      </c>
      <c r="J31" s="115">
        <v>-6</v>
      </c>
      <c r="K31" s="116">
        <v>-10.344827586206897</v>
      </c>
    </row>
    <row r="32" spans="1:11" ht="14.1" customHeight="1" x14ac:dyDescent="0.2">
      <c r="A32" s="306">
        <v>31</v>
      </c>
      <c r="B32" s="307" t="s">
        <v>251</v>
      </c>
      <c r="C32" s="308"/>
      <c r="D32" s="113">
        <v>9.2081031307550645E-2</v>
      </c>
      <c r="E32" s="115">
        <v>3</v>
      </c>
      <c r="F32" s="114">
        <v>5</v>
      </c>
      <c r="G32" s="114">
        <v>10</v>
      </c>
      <c r="H32" s="114">
        <v>9</v>
      </c>
      <c r="I32" s="140">
        <v>16</v>
      </c>
      <c r="J32" s="115">
        <v>-13</v>
      </c>
      <c r="K32" s="116">
        <v>-81.25</v>
      </c>
    </row>
    <row r="33" spans="1:11" ht="14.1" customHeight="1" x14ac:dyDescent="0.2">
      <c r="A33" s="306">
        <v>32</v>
      </c>
      <c r="B33" s="307" t="s">
        <v>252</v>
      </c>
      <c r="C33" s="308"/>
      <c r="D33" s="113">
        <v>3.3456108041743402</v>
      </c>
      <c r="E33" s="115">
        <v>109</v>
      </c>
      <c r="F33" s="114">
        <v>61</v>
      </c>
      <c r="G33" s="114">
        <v>178</v>
      </c>
      <c r="H33" s="114">
        <v>123</v>
      </c>
      <c r="I33" s="140">
        <v>104</v>
      </c>
      <c r="J33" s="115">
        <v>5</v>
      </c>
      <c r="K33" s="116">
        <v>4.8076923076923075</v>
      </c>
    </row>
    <row r="34" spans="1:11" ht="14.1" customHeight="1" x14ac:dyDescent="0.2">
      <c r="A34" s="306">
        <v>33</v>
      </c>
      <c r="B34" s="307" t="s">
        <v>253</v>
      </c>
      <c r="C34" s="308"/>
      <c r="D34" s="113">
        <v>1.9337016574585635</v>
      </c>
      <c r="E34" s="115">
        <v>63</v>
      </c>
      <c r="F34" s="114">
        <v>32</v>
      </c>
      <c r="G34" s="114">
        <v>91</v>
      </c>
      <c r="H34" s="114">
        <v>61</v>
      </c>
      <c r="I34" s="140">
        <v>48</v>
      </c>
      <c r="J34" s="115">
        <v>15</v>
      </c>
      <c r="K34" s="116">
        <v>31.25</v>
      </c>
    </row>
    <row r="35" spans="1:11" ht="14.1" customHeight="1" x14ac:dyDescent="0.2">
      <c r="A35" s="306">
        <v>34</v>
      </c>
      <c r="B35" s="307" t="s">
        <v>254</v>
      </c>
      <c r="C35" s="308"/>
      <c r="D35" s="113">
        <v>2.3020257826887662</v>
      </c>
      <c r="E35" s="115">
        <v>75</v>
      </c>
      <c r="F35" s="114">
        <v>53</v>
      </c>
      <c r="G35" s="114">
        <v>98</v>
      </c>
      <c r="H35" s="114">
        <v>77</v>
      </c>
      <c r="I35" s="140">
        <v>90</v>
      </c>
      <c r="J35" s="115">
        <v>-15</v>
      </c>
      <c r="K35" s="116">
        <v>-16.666666666666668</v>
      </c>
    </row>
    <row r="36" spans="1:11" ht="14.1" customHeight="1" x14ac:dyDescent="0.2">
      <c r="A36" s="306">
        <v>41</v>
      </c>
      <c r="B36" s="307" t="s">
        <v>255</v>
      </c>
      <c r="C36" s="308"/>
      <c r="D36" s="113">
        <v>0.92081031307550643</v>
      </c>
      <c r="E36" s="115">
        <v>30</v>
      </c>
      <c r="F36" s="114">
        <v>16</v>
      </c>
      <c r="G36" s="114">
        <v>51</v>
      </c>
      <c r="H36" s="114">
        <v>20</v>
      </c>
      <c r="I36" s="140">
        <v>9</v>
      </c>
      <c r="J36" s="115">
        <v>21</v>
      </c>
      <c r="K36" s="116">
        <v>233.33333333333334</v>
      </c>
    </row>
    <row r="37" spans="1:11" ht="14.1" customHeight="1" x14ac:dyDescent="0.2">
      <c r="A37" s="306">
        <v>42</v>
      </c>
      <c r="B37" s="307" t="s">
        <v>256</v>
      </c>
      <c r="C37" s="308"/>
      <c r="D37" s="113">
        <v>0.21485573971761818</v>
      </c>
      <c r="E37" s="115">
        <v>7</v>
      </c>
      <c r="F37" s="114">
        <v>7</v>
      </c>
      <c r="G37" s="114">
        <v>5</v>
      </c>
      <c r="H37" s="114">
        <v>7</v>
      </c>
      <c r="I37" s="140">
        <v>4</v>
      </c>
      <c r="J37" s="115">
        <v>3</v>
      </c>
      <c r="K37" s="116">
        <v>75</v>
      </c>
    </row>
    <row r="38" spans="1:11" ht="14.1" customHeight="1" x14ac:dyDescent="0.2">
      <c r="A38" s="306">
        <v>43</v>
      </c>
      <c r="B38" s="307" t="s">
        <v>257</v>
      </c>
      <c r="C38" s="308"/>
      <c r="D38" s="113">
        <v>1.1356660527931246</v>
      </c>
      <c r="E38" s="115">
        <v>37</v>
      </c>
      <c r="F38" s="114">
        <v>22</v>
      </c>
      <c r="G38" s="114">
        <v>33</v>
      </c>
      <c r="H38" s="114">
        <v>20</v>
      </c>
      <c r="I38" s="140">
        <v>30</v>
      </c>
      <c r="J38" s="115">
        <v>7</v>
      </c>
      <c r="K38" s="116">
        <v>23.333333333333332</v>
      </c>
    </row>
    <row r="39" spans="1:11" ht="14.1" customHeight="1" x14ac:dyDescent="0.2">
      <c r="A39" s="306">
        <v>51</v>
      </c>
      <c r="B39" s="307" t="s">
        <v>258</v>
      </c>
      <c r="C39" s="308"/>
      <c r="D39" s="113">
        <v>4.8189073050951503</v>
      </c>
      <c r="E39" s="115">
        <v>157</v>
      </c>
      <c r="F39" s="114">
        <v>128</v>
      </c>
      <c r="G39" s="114">
        <v>211</v>
      </c>
      <c r="H39" s="114">
        <v>177</v>
      </c>
      <c r="I39" s="140">
        <v>163</v>
      </c>
      <c r="J39" s="115">
        <v>-6</v>
      </c>
      <c r="K39" s="116">
        <v>-3.6809815950920246</v>
      </c>
    </row>
    <row r="40" spans="1:11" ht="14.1" customHeight="1" x14ac:dyDescent="0.2">
      <c r="A40" s="306" t="s">
        <v>259</v>
      </c>
      <c r="B40" s="307" t="s">
        <v>260</v>
      </c>
      <c r="C40" s="308"/>
      <c r="D40" s="113">
        <v>3.867403314917127</v>
      </c>
      <c r="E40" s="115">
        <v>126</v>
      </c>
      <c r="F40" s="114">
        <v>108</v>
      </c>
      <c r="G40" s="114">
        <v>178</v>
      </c>
      <c r="H40" s="114">
        <v>139</v>
      </c>
      <c r="I40" s="140">
        <v>126</v>
      </c>
      <c r="J40" s="115">
        <v>0</v>
      </c>
      <c r="K40" s="116">
        <v>0</v>
      </c>
    </row>
    <row r="41" spans="1:11" ht="14.1" customHeight="1" x14ac:dyDescent="0.2">
      <c r="A41" s="306"/>
      <c r="B41" s="307" t="s">
        <v>261</v>
      </c>
      <c r="C41" s="308"/>
      <c r="D41" s="113">
        <v>2.885205647636587</v>
      </c>
      <c r="E41" s="115">
        <v>94</v>
      </c>
      <c r="F41" s="114">
        <v>76</v>
      </c>
      <c r="G41" s="114">
        <v>139</v>
      </c>
      <c r="H41" s="114">
        <v>106</v>
      </c>
      <c r="I41" s="140">
        <v>81</v>
      </c>
      <c r="J41" s="115">
        <v>13</v>
      </c>
      <c r="K41" s="116">
        <v>16.049382716049383</v>
      </c>
    </row>
    <row r="42" spans="1:11" ht="14.1" customHeight="1" x14ac:dyDescent="0.2">
      <c r="A42" s="306">
        <v>52</v>
      </c>
      <c r="B42" s="307" t="s">
        <v>262</v>
      </c>
      <c r="C42" s="308"/>
      <c r="D42" s="113">
        <v>4.8189073050951503</v>
      </c>
      <c r="E42" s="115">
        <v>157</v>
      </c>
      <c r="F42" s="114">
        <v>156</v>
      </c>
      <c r="G42" s="114">
        <v>174</v>
      </c>
      <c r="H42" s="114">
        <v>133</v>
      </c>
      <c r="I42" s="140">
        <v>194</v>
      </c>
      <c r="J42" s="115">
        <v>-37</v>
      </c>
      <c r="K42" s="116">
        <v>-19.072164948453608</v>
      </c>
    </row>
    <row r="43" spans="1:11" ht="14.1" customHeight="1" x14ac:dyDescent="0.2">
      <c r="A43" s="306" t="s">
        <v>263</v>
      </c>
      <c r="B43" s="307" t="s">
        <v>264</v>
      </c>
      <c r="C43" s="308"/>
      <c r="D43" s="113">
        <v>4.4198895027624312</v>
      </c>
      <c r="E43" s="115">
        <v>144</v>
      </c>
      <c r="F43" s="114">
        <v>144</v>
      </c>
      <c r="G43" s="114">
        <v>141</v>
      </c>
      <c r="H43" s="114">
        <v>120</v>
      </c>
      <c r="I43" s="140">
        <v>176</v>
      </c>
      <c r="J43" s="115">
        <v>-32</v>
      </c>
      <c r="K43" s="116">
        <v>-18.181818181818183</v>
      </c>
    </row>
    <row r="44" spans="1:11" ht="14.1" customHeight="1" x14ac:dyDescent="0.2">
      <c r="A44" s="306">
        <v>53</v>
      </c>
      <c r="B44" s="307" t="s">
        <v>265</v>
      </c>
      <c r="C44" s="308"/>
      <c r="D44" s="113">
        <v>0.5524861878453039</v>
      </c>
      <c r="E44" s="115">
        <v>18</v>
      </c>
      <c r="F44" s="114">
        <v>35</v>
      </c>
      <c r="G44" s="114">
        <v>63</v>
      </c>
      <c r="H44" s="114">
        <v>31</v>
      </c>
      <c r="I44" s="140">
        <v>45</v>
      </c>
      <c r="J44" s="115">
        <v>-27</v>
      </c>
      <c r="K44" s="116">
        <v>-60</v>
      </c>
    </row>
    <row r="45" spans="1:11" ht="14.1" customHeight="1" x14ac:dyDescent="0.2">
      <c r="A45" s="306" t="s">
        <v>266</v>
      </c>
      <c r="B45" s="307" t="s">
        <v>267</v>
      </c>
      <c r="C45" s="308"/>
      <c r="D45" s="113">
        <v>0.52179251074278699</v>
      </c>
      <c r="E45" s="115">
        <v>17</v>
      </c>
      <c r="F45" s="114">
        <v>32</v>
      </c>
      <c r="G45" s="114">
        <v>60</v>
      </c>
      <c r="H45" s="114">
        <v>30</v>
      </c>
      <c r="I45" s="140">
        <v>41</v>
      </c>
      <c r="J45" s="115">
        <v>-24</v>
      </c>
      <c r="K45" s="116">
        <v>-58.536585365853661</v>
      </c>
    </row>
    <row r="46" spans="1:11" ht="14.1" customHeight="1" x14ac:dyDescent="0.2">
      <c r="A46" s="306">
        <v>54</v>
      </c>
      <c r="B46" s="307" t="s">
        <v>268</v>
      </c>
      <c r="C46" s="308"/>
      <c r="D46" s="113">
        <v>4.5119705340699818</v>
      </c>
      <c r="E46" s="115">
        <v>147</v>
      </c>
      <c r="F46" s="114">
        <v>113</v>
      </c>
      <c r="G46" s="114">
        <v>199</v>
      </c>
      <c r="H46" s="114">
        <v>149</v>
      </c>
      <c r="I46" s="140">
        <v>188</v>
      </c>
      <c r="J46" s="115">
        <v>-41</v>
      </c>
      <c r="K46" s="116">
        <v>-21.808510638297872</v>
      </c>
    </row>
    <row r="47" spans="1:11" ht="14.1" customHeight="1" x14ac:dyDescent="0.2">
      <c r="A47" s="306">
        <v>61</v>
      </c>
      <c r="B47" s="307" t="s">
        <v>269</v>
      </c>
      <c r="C47" s="308"/>
      <c r="D47" s="113">
        <v>1.6267648864333948</v>
      </c>
      <c r="E47" s="115">
        <v>53</v>
      </c>
      <c r="F47" s="114">
        <v>46</v>
      </c>
      <c r="G47" s="114">
        <v>79</v>
      </c>
      <c r="H47" s="114">
        <v>52</v>
      </c>
      <c r="I47" s="140">
        <v>69</v>
      </c>
      <c r="J47" s="115">
        <v>-16</v>
      </c>
      <c r="K47" s="116">
        <v>-23.188405797101449</v>
      </c>
    </row>
    <row r="48" spans="1:11" ht="14.1" customHeight="1" x14ac:dyDescent="0.2">
      <c r="A48" s="306">
        <v>62</v>
      </c>
      <c r="B48" s="307" t="s">
        <v>270</v>
      </c>
      <c r="C48" s="308"/>
      <c r="D48" s="113">
        <v>11.571516267648864</v>
      </c>
      <c r="E48" s="115">
        <v>377</v>
      </c>
      <c r="F48" s="114">
        <v>178</v>
      </c>
      <c r="G48" s="114">
        <v>319</v>
      </c>
      <c r="H48" s="114">
        <v>200</v>
      </c>
      <c r="I48" s="140">
        <v>231</v>
      </c>
      <c r="J48" s="115">
        <v>146</v>
      </c>
      <c r="K48" s="116">
        <v>63.203463203463201</v>
      </c>
    </row>
    <row r="49" spans="1:11" ht="14.1" customHeight="1" x14ac:dyDescent="0.2">
      <c r="A49" s="306">
        <v>63</v>
      </c>
      <c r="B49" s="307" t="s">
        <v>271</v>
      </c>
      <c r="C49" s="308"/>
      <c r="D49" s="113">
        <v>2.2406384284837322</v>
      </c>
      <c r="E49" s="115">
        <v>73</v>
      </c>
      <c r="F49" s="114">
        <v>51</v>
      </c>
      <c r="G49" s="114">
        <v>126</v>
      </c>
      <c r="H49" s="114">
        <v>112</v>
      </c>
      <c r="I49" s="140">
        <v>123</v>
      </c>
      <c r="J49" s="115">
        <v>-50</v>
      </c>
      <c r="K49" s="116">
        <v>-40.650406504065039</v>
      </c>
    </row>
    <row r="50" spans="1:11" ht="14.1" customHeight="1" x14ac:dyDescent="0.2">
      <c r="A50" s="306" t="s">
        <v>272</v>
      </c>
      <c r="B50" s="307" t="s">
        <v>273</v>
      </c>
      <c r="C50" s="308"/>
      <c r="D50" s="113">
        <v>0.30693677102516881</v>
      </c>
      <c r="E50" s="115">
        <v>10</v>
      </c>
      <c r="F50" s="114">
        <v>6</v>
      </c>
      <c r="G50" s="114">
        <v>14</v>
      </c>
      <c r="H50" s="114">
        <v>10</v>
      </c>
      <c r="I50" s="140">
        <v>25</v>
      </c>
      <c r="J50" s="115">
        <v>-15</v>
      </c>
      <c r="K50" s="116">
        <v>-60</v>
      </c>
    </row>
    <row r="51" spans="1:11" ht="14.1" customHeight="1" x14ac:dyDescent="0.2">
      <c r="A51" s="306" t="s">
        <v>274</v>
      </c>
      <c r="B51" s="307" t="s">
        <v>275</v>
      </c>
      <c r="C51" s="308"/>
      <c r="D51" s="113">
        <v>1.810926949048496</v>
      </c>
      <c r="E51" s="115">
        <v>59</v>
      </c>
      <c r="F51" s="114">
        <v>43</v>
      </c>
      <c r="G51" s="114">
        <v>95</v>
      </c>
      <c r="H51" s="114">
        <v>93</v>
      </c>
      <c r="I51" s="140">
        <v>87</v>
      </c>
      <c r="J51" s="115">
        <v>-28</v>
      </c>
      <c r="K51" s="116">
        <v>-32.183908045977013</v>
      </c>
    </row>
    <row r="52" spans="1:11" ht="14.1" customHeight="1" x14ac:dyDescent="0.2">
      <c r="A52" s="306">
        <v>71</v>
      </c>
      <c r="B52" s="307" t="s">
        <v>276</v>
      </c>
      <c r="C52" s="308"/>
      <c r="D52" s="113">
        <v>7.4278698588090855</v>
      </c>
      <c r="E52" s="115">
        <v>242</v>
      </c>
      <c r="F52" s="114">
        <v>168</v>
      </c>
      <c r="G52" s="114">
        <v>238</v>
      </c>
      <c r="H52" s="114">
        <v>196</v>
      </c>
      <c r="I52" s="140">
        <v>272</v>
      </c>
      <c r="J52" s="115">
        <v>-30</v>
      </c>
      <c r="K52" s="116">
        <v>-11.029411764705882</v>
      </c>
    </row>
    <row r="53" spans="1:11" ht="14.1" customHeight="1" x14ac:dyDescent="0.2">
      <c r="A53" s="306" t="s">
        <v>277</v>
      </c>
      <c r="B53" s="307" t="s">
        <v>278</v>
      </c>
      <c r="C53" s="308"/>
      <c r="D53" s="113">
        <v>2.0257826887661143</v>
      </c>
      <c r="E53" s="115">
        <v>66</v>
      </c>
      <c r="F53" s="114">
        <v>46</v>
      </c>
      <c r="G53" s="114">
        <v>91</v>
      </c>
      <c r="H53" s="114">
        <v>59</v>
      </c>
      <c r="I53" s="140">
        <v>91</v>
      </c>
      <c r="J53" s="115">
        <v>-25</v>
      </c>
      <c r="K53" s="116">
        <v>-27.472527472527471</v>
      </c>
    </row>
    <row r="54" spans="1:11" ht="14.1" customHeight="1" x14ac:dyDescent="0.2">
      <c r="A54" s="306" t="s">
        <v>279</v>
      </c>
      <c r="B54" s="307" t="s">
        <v>280</v>
      </c>
      <c r="C54" s="308"/>
      <c r="D54" s="113">
        <v>4.7268262737875997</v>
      </c>
      <c r="E54" s="115">
        <v>154</v>
      </c>
      <c r="F54" s="114">
        <v>108</v>
      </c>
      <c r="G54" s="114">
        <v>121</v>
      </c>
      <c r="H54" s="114">
        <v>121</v>
      </c>
      <c r="I54" s="140">
        <v>149</v>
      </c>
      <c r="J54" s="115">
        <v>5</v>
      </c>
      <c r="K54" s="116">
        <v>3.3557046979865772</v>
      </c>
    </row>
    <row r="55" spans="1:11" ht="14.1" customHeight="1" x14ac:dyDescent="0.2">
      <c r="A55" s="306">
        <v>72</v>
      </c>
      <c r="B55" s="307" t="s">
        <v>281</v>
      </c>
      <c r="C55" s="308"/>
      <c r="D55" s="113">
        <v>2.885205647636587</v>
      </c>
      <c r="E55" s="115">
        <v>94</v>
      </c>
      <c r="F55" s="114">
        <v>44</v>
      </c>
      <c r="G55" s="114">
        <v>136</v>
      </c>
      <c r="H55" s="114">
        <v>84</v>
      </c>
      <c r="I55" s="140">
        <v>81</v>
      </c>
      <c r="J55" s="115">
        <v>13</v>
      </c>
      <c r="K55" s="116">
        <v>16.049382716049383</v>
      </c>
    </row>
    <row r="56" spans="1:11" ht="14.1" customHeight="1" x14ac:dyDescent="0.2">
      <c r="A56" s="306" t="s">
        <v>282</v>
      </c>
      <c r="B56" s="307" t="s">
        <v>283</v>
      </c>
      <c r="C56" s="308"/>
      <c r="D56" s="113">
        <v>1.3505217925107429</v>
      </c>
      <c r="E56" s="115">
        <v>44</v>
      </c>
      <c r="F56" s="114">
        <v>22</v>
      </c>
      <c r="G56" s="114">
        <v>86</v>
      </c>
      <c r="H56" s="114">
        <v>53</v>
      </c>
      <c r="I56" s="140">
        <v>53</v>
      </c>
      <c r="J56" s="115">
        <v>-9</v>
      </c>
      <c r="K56" s="116">
        <v>-16.981132075471699</v>
      </c>
    </row>
    <row r="57" spans="1:11" ht="14.1" customHeight="1" x14ac:dyDescent="0.2">
      <c r="A57" s="306" t="s">
        <v>284</v>
      </c>
      <c r="B57" s="307" t="s">
        <v>285</v>
      </c>
      <c r="C57" s="308"/>
      <c r="D57" s="113">
        <v>1.0742786985880908</v>
      </c>
      <c r="E57" s="115">
        <v>35</v>
      </c>
      <c r="F57" s="114">
        <v>13</v>
      </c>
      <c r="G57" s="114">
        <v>16</v>
      </c>
      <c r="H57" s="114">
        <v>21</v>
      </c>
      <c r="I57" s="140">
        <v>16</v>
      </c>
      <c r="J57" s="115">
        <v>19</v>
      </c>
      <c r="K57" s="116">
        <v>118.75</v>
      </c>
    </row>
    <row r="58" spans="1:11" ht="14.1" customHeight="1" x14ac:dyDescent="0.2">
      <c r="A58" s="306">
        <v>73</v>
      </c>
      <c r="B58" s="307" t="s">
        <v>286</v>
      </c>
      <c r="C58" s="308"/>
      <c r="D58" s="113">
        <v>1.5346838551258442</v>
      </c>
      <c r="E58" s="115">
        <v>50</v>
      </c>
      <c r="F58" s="114">
        <v>56</v>
      </c>
      <c r="G58" s="114">
        <v>104</v>
      </c>
      <c r="H58" s="114">
        <v>46</v>
      </c>
      <c r="I58" s="140">
        <v>71</v>
      </c>
      <c r="J58" s="115">
        <v>-21</v>
      </c>
      <c r="K58" s="116">
        <v>-29.577464788732396</v>
      </c>
    </row>
    <row r="59" spans="1:11" ht="14.1" customHeight="1" x14ac:dyDescent="0.2">
      <c r="A59" s="306" t="s">
        <v>287</v>
      </c>
      <c r="B59" s="307" t="s">
        <v>288</v>
      </c>
      <c r="C59" s="308"/>
      <c r="D59" s="113">
        <v>1.258440761203192</v>
      </c>
      <c r="E59" s="115">
        <v>41</v>
      </c>
      <c r="F59" s="114">
        <v>25</v>
      </c>
      <c r="G59" s="114">
        <v>76</v>
      </c>
      <c r="H59" s="114">
        <v>29</v>
      </c>
      <c r="I59" s="140">
        <v>51</v>
      </c>
      <c r="J59" s="115">
        <v>-10</v>
      </c>
      <c r="K59" s="116">
        <v>-19.607843137254903</v>
      </c>
    </row>
    <row r="60" spans="1:11" ht="14.1" customHeight="1" x14ac:dyDescent="0.2">
      <c r="A60" s="306">
        <v>81</v>
      </c>
      <c r="B60" s="307" t="s">
        <v>289</v>
      </c>
      <c r="C60" s="308"/>
      <c r="D60" s="113">
        <v>8.9625537139349287</v>
      </c>
      <c r="E60" s="115">
        <v>292</v>
      </c>
      <c r="F60" s="114">
        <v>352</v>
      </c>
      <c r="G60" s="114">
        <v>318</v>
      </c>
      <c r="H60" s="114">
        <v>236</v>
      </c>
      <c r="I60" s="140">
        <v>263</v>
      </c>
      <c r="J60" s="115">
        <v>29</v>
      </c>
      <c r="K60" s="116">
        <v>11.02661596958175</v>
      </c>
    </row>
    <row r="61" spans="1:11" ht="14.1" customHeight="1" x14ac:dyDescent="0.2">
      <c r="A61" s="306" t="s">
        <v>290</v>
      </c>
      <c r="B61" s="307" t="s">
        <v>291</v>
      </c>
      <c r="C61" s="308"/>
      <c r="D61" s="113">
        <v>2.7010435850214858</v>
      </c>
      <c r="E61" s="115">
        <v>88</v>
      </c>
      <c r="F61" s="114">
        <v>47</v>
      </c>
      <c r="G61" s="114">
        <v>114</v>
      </c>
      <c r="H61" s="114">
        <v>45</v>
      </c>
      <c r="I61" s="140">
        <v>49</v>
      </c>
      <c r="J61" s="115">
        <v>39</v>
      </c>
      <c r="K61" s="116">
        <v>79.591836734693871</v>
      </c>
    </row>
    <row r="62" spans="1:11" ht="14.1" customHeight="1" x14ac:dyDescent="0.2">
      <c r="A62" s="306" t="s">
        <v>292</v>
      </c>
      <c r="B62" s="307" t="s">
        <v>293</v>
      </c>
      <c r="C62" s="308"/>
      <c r="D62" s="113">
        <v>3.0693677102516883</v>
      </c>
      <c r="E62" s="115">
        <v>100</v>
      </c>
      <c r="F62" s="114">
        <v>157</v>
      </c>
      <c r="G62" s="114">
        <v>126</v>
      </c>
      <c r="H62" s="114">
        <v>133</v>
      </c>
      <c r="I62" s="140">
        <v>130</v>
      </c>
      <c r="J62" s="115">
        <v>-30</v>
      </c>
      <c r="K62" s="116">
        <v>-23.076923076923077</v>
      </c>
    </row>
    <row r="63" spans="1:11" ht="14.1" customHeight="1" x14ac:dyDescent="0.2">
      <c r="A63" s="306"/>
      <c r="B63" s="307" t="s">
        <v>294</v>
      </c>
      <c r="C63" s="308"/>
      <c r="D63" s="113">
        <v>2.7624309392265194</v>
      </c>
      <c r="E63" s="115">
        <v>90</v>
      </c>
      <c r="F63" s="114">
        <v>144</v>
      </c>
      <c r="G63" s="114">
        <v>109</v>
      </c>
      <c r="H63" s="114">
        <v>119</v>
      </c>
      <c r="I63" s="140">
        <v>117</v>
      </c>
      <c r="J63" s="115">
        <v>-27</v>
      </c>
      <c r="K63" s="116">
        <v>-23.076923076923077</v>
      </c>
    </row>
    <row r="64" spans="1:11" ht="14.1" customHeight="1" x14ac:dyDescent="0.2">
      <c r="A64" s="306" t="s">
        <v>295</v>
      </c>
      <c r="B64" s="307" t="s">
        <v>296</v>
      </c>
      <c r="C64" s="308"/>
      <c r="D64" s="113">
        <v>1.0742786985880908</v>
      </c>
      <c r="E64" s="115">
        <v>35</v>
      </c>
      <c r="F64" s="114">
        <v>28</v>
      </c>
      <c r="G64" s="114">
        <v>31</v>
      </c>
      <c r="H64" s="114">
        <v>19</v>
      </c>
      <c r="I64" s="140">
        <v>17</v>
      </c>
      <c r="J64" s="115">
        <v>18</v>
      </c>
      <c r="K64" s="116">
        <v>105.88235294117646</v>
      </c>
    </row>
    <row r="65" spans="1:11" ht="14.1" customHeight="1" x14ac:dyDescent="0.2">
      <c r="A65" s="306" t="s">
        <v>297</v>
      </c>
      <c r="B65" s="307" t="s">
        <v>298</v>
      </c>
      <c r="C65" s="308"/>
      <c r="D65" s="113">
        <v>0.46040515653775321</v>
      </c>
      <c r="E65" s="115">
        <v>15</v>
      </c>
      <c r="F65" s="114">
        <v>93</v>
      </c>
      <c r="G65" s="114">
        <v>11</v>
      </c>
      <c r="H65" s="114">
        <v>18</v>
      </c>
      <c r="I65" s="140">
        <v>33</v>
      </c>
      <c r="J65" s="115">
        <v>-18</v>
      </c>
      <c r="K65" s="116">
        <v>-54.545454545454547</v>
      </c>
    </row>
    <row r="66" spans="1:11" ht="14.1" customHeight="1" x14ac:dyDescent="0.2">
      <c r="A66" s="306">
        <v>82</v>
      </c>
      <c r="B66" s="307" t="s">
        <v>299</v>
      </c>
      <c r="C66" s="308"/>
      <c r="D66" s="113">
        <v>5.2486187845303869</v>
      </c>
      <c r="E66" s="115">
        <v>171</v>
      </c>
      <c r="F66" s="114">
        <v>235</v>
      </c>
      <c r="G66" s="114">
        <v>141</v>
      </c>
      <c r="H66" s="114">
        <v>178</v>
      </c>
      <c r="I66" s="140">
        <v>171</v>
      </c>
      <c r="J66" s="115">
        <v>0</v>
      </c>
      <c r="K66" s="116">
        <v>0</v>
      </c>
    </row>
    <row r="67" spans="1:11" ht="14.1" customHeight="1" x14ac:dyDescent="0.2">
      <c r="A67" s="306" t="s">
        <v>300</v>
      </c>
      <c r="B67" s="307" t="s">
        <v>301</v>
      </c>
      <c r="C67" s="308"/>
      <c r="D67" s="113">
        <v>4.4812768569674644</v>
      </c>
      <c r="E67" s="115">
        <v>146</v>
      </c>
      <c r="F67" s="114">
        <v>209</v>
      </c>
      <c r="G67" s="114">
        <v>84</v>
      </c>
      <c r="H67" s="114">
        <v>134</v>
      </c>
      <c r="I67" s="140">
        <v>127</v>
      </c>
      <c r="J67" s="115">
        <v>19</v>
      </c>
      <c r="K67" s="116">
        <v>14.960629921259843</v>
      </c>
    </row>
    <row r="68" spans="1:11" ht="14.1" customHeight="1" x14ac:dyDescent="0.2">
      <c r="A68" s="306" t="s">
        <v>302</v>
      </c>
      <c r="B68" s="307" t="s">
        <v>303</v>
      </c>
      <c r="C68" s="308"/>
      <c r="D68" s="113">
        <v>0.42971147943523635</v>
      </c>
      <c r="E68" s="115">
        <v>14</v>
      </c>
      <c r="F68" s="114">
        <v>17</v>
      </c>
      <c r="G68" s="114">
        <v>35</v>
      </c>
      <c r="H68" s="114">
        <v>33</v>
      </c>
      <c r="I68" s="140">
        <v>27</v>
      </c>
      <c r="J68" s="115">
        <v>-13</v>
      </c>
      <c r="K68" s="116">
        <v>-48.148148148148145</v>
      </c>
    </row>
    <row r="69" spans="1:11" ht="14.1" customHeight="1" x14ac:dyDescent="0.2">
      <c r="A69" s="306">
        <v>83</v>
      </c>
      <c r="B69" s="307" t="s">
        <v>304</v>
      </c>
      <c r="C69" s="308"/>
      <c r="D69" s="113">
        <v>7.3971761817065689</v>
      </c>
      <c r="E69" s="115">
        <v>241</v>
      </c>
      <c r="F69" s="114">
        <v>143</v>
      </c>
      <c r="G69" s="114">
        <v>302</v>
      </c>
      <c r="H69" s="114">
        <v>95</v>
      </c>
      <c r="I69" s="140">
        <v>184</v>
      </c>
      <c r="J69" s="115">
        <v>57</v>
      </c>
      <c r="K69" s="116">
        <v>30.978260869565219</v>
      </c>
    </row>
    <row r="70" spans="1:11" ht="14.1" customHeight="1" x14ac:dyDescent="0.2">
      <c r="A70" s="306" t="s">
        <v>305</v>
      </c>
      <c r="B70" s="307" t="s">
        <v>306</v>
      </c>
      <c r="C70" s="308"/>
      <c r="D70" s="113">
        <v>6.3535911602209945</v>
      </c>
      <c r="E70" s="115">
        <v>207</v>
      </c>
      <c r="F70" s="114">
        <v>120</v>
      </c>
      <c r="G70" s="114">
        <v>267</v>
      </c>
      <c r="H70" s="114">
        <v>73</v>
      </c>
      <c r="I70" s="140">
        <v>156</v>
      </c>
      <c r="J70" s="115">
        <v>51</v>
      </c>
      <c r="K70" s="116">
        <v>32.692307692307693</v>
      </c>
    </row>
    <row r="71" spans="1:11" ht="14.1" customHeight="1" x14ac:dyDescent="0.2">
      <c r="A71" s="306"/>
      <c r="B71" s="307" t="s">
        <v>307</v>
      </c>
      <c r="C71" s="308"/>
      <c r="D71" s="113">
        <v>4.0208717004297112</v>
      </c>
      <c r="E71" s="115">
        <v>131</v>
      </c>
      <c r="F71" s="114">
        <v>72</v>
      </c>
      <c r="G71" s="114">
        <v>156</v>
      </c>
      <c r="H71" s="114">
        <v>45</v>
      </c>
      <c r="I71" s="140">
        <v>117</v>
      </c>
      <c r="J71" s="115">
        <v>14</v>
      </c>
      <c r="K71" s="116">
        <v>11.965811965811966</v>
      </c>
    </row>
    <row r="72" spans="1:11" ht="14.1" customHeight="1" x14ac:dyDescent="0.2">
      <c r="A72" s="306">
        <v>84</v>
      </c>
      <c r="B72" s="307" t="s">
        <v>308</v>
      </c>
      <c r="C72" s="308"/>
      <c r="D72" s="113">
        <v>1.780233271945979</v>
      </c>
      <c r="E72" s="115">
        <v>58</v>
      </c>
      <c r="F72" s="114">
        <v>36</v>
      </c>
      <c r="G72" s="114">
        <v>82</v>
      </c>
      <c r="H72" s="114">
        <v>18</v>
      </c>
      <c r="I72" s="140">
        <v>57</v>
      </c>
      <c r="J72" s="115">
        <v>1</v>
      </c>
      <c r="K72" s="116">
        <v>1.7543859649122806</v>
      </c>
    </row>
    <row r="73" spans="1:11" ht="14.1" customHeight="1" x14ac:dyDescent="0.2">
      <c r="A73" s="306" t="s">
        <v>309</v>
      </c>
      <c r="B73" s="307" t="s">
        <v>310</v>
      </c>
      <c r="C73" s="308"/>
      <c r="D73" s="113">
        <v>1.1049723756906078</v>
      </c>
      <c r="E73" s="115">
        <v>36</v>
      </c>
      <c r="F73" s="114">
        <v>10</v>
      </c>
      <c r="G73" s="114">
        <v>50</v>
      </c>
      <c r="H73" s="114">
        <v>6</v>
      </c>
      <c r="I73" s="140">
        <v>30</v>
      </c>
      <c r="J73" s="115">
        <v>6</v>
      </c>
      <c r="K73" s="116">
        <v>20</v>
      </c>
    </row>
    <row r="74" spans="1:11" ht="14.1" customHeight="1" x14ac:dyDescent="0.2">
      <c r="A74" s="306" t="s">
        <v>311</v>
      </c>
      <c r="B74" s="307" t="s">
        <v>312</v>
      </c>
      <c r="C74" s="308"/>
      <c r="D74" s="113">
        <v>0.18416206261510129</v>
      </c>
      <c r="E74" s="115">
        <v>6</v>
      </c>
      <c r="F74" s="114">
        <v>10</v>
      </c>
      <c r="G74" s="114">
        <v>10</v>
      </c>
      <c r="H74" s="114">
        <v>0</v>
      </c>
      <c r="I74" s="140">
        <v>9</v>
      </c>
      <c r="J74" s="115">
        <v>-3</v>
      </c>
      <c r="K74" s="116">
        <v>-33.333333333333336</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v>0.42971147943523635</v>
      </c>
      <c r="E76" s="115">
        <v>14</v>
      </c>
      <c r="F76" s="114">
        <v>7</v>
      </c>
      <c r="G76" s="114">
        <v>9</v>
      </c>
      <c r="H76" s="114">
        <v>4</v>
      </c>
      <c r="I76" s="140">
        <v>12</v>
      </c>
      <c r="J76" s="115">
        <v>2</v>
      </c>
      <c r="K76" s="116">
        <v>16.666666666666668</v>
      </c>
    </row>
    <row r="77" spans="1:11" ht="14.1" customHeight="1" x14ac:dyDescent="0.2">
      <c r="A77" s="306">
        <v>92</v>
      </c>
      <c r="B77" s="307" t="s">
        <v>316</v>
      </c>
      <c r="C77" s="308"/>
      <c r="D77" s="113">
        <v>1.1663597298956414</v>
      </c>
      <c r="E77" s="115">
        <v>38</v>
      </c>
      <c r="F77" s="114">
        <v>26</v>
      </c>
      <c r="G77" s="114">
        <v>35</v>
      </c>
      <c r="H77" s="114">
        <v>33</v>
      </c>
      <c r="I77" s="140">
        <v>42</v>
      </c>
      <c r="J77" s="115">
        <v>-4</v>
      </c>
      <c r="K77" s="116">
        <v>-9.5238095238095237</v>
      </c>
    </row>
    <row r="78" spans="1:11" ht="14.1" customHeight="1" x14ac:dyDescent="0.2">
      <c r="A78" s="306">
        <v>93</v>
      </c>
      <c r="B78" s="307" t="s">
        <v>317</v>
      </c>
      <c r="C78" s="308"/>
      <c r="D78" s="113">
        <v>0.12277470841006753</v>
      </c>
      <c r="E78" s="115">
        <v>4</v>
      </c>
      <c r="F78" s="114">
        <v>3</v>
      </c>
      <c r="G78" s="114" t="s">
        <v>513</v>
      </c>
      <c r="H78" s="114">
        <v>5</v>
      </c>
      <c r="I78" s="140" t="s">
        <v>513</v>
      </c>
      <c r="J78" s="115" t="s">
        <v>513</v>
      </c>
      <c r="K78" s="116" t="s">
        <v>513</v>
      </c>
    </row>
    <row r="79" spans="1:11" ht="14.1" customHeight="1" x14ac:dyDescent="0.2">
      <c r="A79" s="306">
        <v>94</v>
      </c>
      <c r="B79" s="307" t="s">
        <v>318</v>
      </c>
      <c r="C79" s="308"/>
      <c r="D79" s="113">
        <v>0.42971147943523635</v>
      </c>
      <c r="E79" s="115">
        <v>14</v>
      </c>
      <c r="F79" s="114">
        <v>7</v>
      </c>
      <c r="G79" s="114">
        <v>36</v>
      </c>
      <c r="H79" s="114">
        <v>9</v>
      </c>
      <c r="I79" s="140">
        <v>15</v>
      </c>
      <c r="J79" s="115">
        <v>-1</v>
      </c>
      <c r="K79" s="116">
        <v>-6.666666666666667</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0.1534683855125844</v>
      </c>
      <c r="E81" s="143">
        <v>5</v>
      </c>
      <c r="F81" s="144">
        <v>13</v>
      </c>
      <c r="G81" s="144">
        <v>31</v>
      </c>
      <c r="H81" s="144">
        <v>9</v>
      </c>
      <c r="I81" s="145">
        <v>16</v>
      </c>
      <c r="J81" s="143">
        <v>-11</v>
      </c>
      <c r="K81" s="146">
        <v>-68.75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3545</v>
      </c>
      <c r="E11" s="114">
        <v>2538</v>
      </c>
      <c r="F11" s="114">
        <v>3051</v>
      </c>
      <c r="G11" s="114">
        <v>2600</v>
      </c>
      <c r="H11" s="140">
        <v>2975</v>
      </c>
      <c r="I11" s="115">
        <v>570</v>
      </c>
      <c r="J11" s="116">
        <v>19.159663865546218</v>
      </c>
    </row>
    <row r="12" spans="1:15" s="110" customFormat="1" ht="24.95" customHeight="1" x14ac:dyDescent="0.2">
      <c r="A12" s="193" t="s">
        <v>132</v>
      </c>
      <c r="B12" s="194" t="s">
        <v>133</v>
      </c>
      <c r="C12" s="113">
        <v>3.1029619181946404</v>
      </c>
      <c r="D12" s="115">
        <v>110</v>
      </c>
      <c r="E12" s="114">
        <v>219</v>
      </c>
      <c r="F12" s="114">
        <v>224</v>
      </c>
      <c r="G12" s="114">
        <v>163</v>
      </c>
      <c r="H12" s="140">
        <v>90</v>
      </c>
      <c r="I12" s="115">
        <v>20</v>
      </c>
      <c r="J12" s="116">
        <v>22.222222222222221</v>
      </c>
    </row>
    <row r="13" spans="1:15" s="110" customFormat="1" ht="24.95" customHeight="1" x14ac:dyDescent="0.2">
      <c r="A13" s="193" t="s">
        <v>134</v>
      </c>
      <c r="B13" s="199" t="s">
        <v>214</v>
      </c>
      <c r="C13" s="113">
        <v>1.156558533145275</v>
      </c>
      <c r="D13" s="115">
        <v>41</v>
      </c>
      <c r="E13" s="114">
        <v>35</v>
      </c>
      <c r="F13" s="114">
        <v>118</v>
      </c>
      <c r="G13" s="114">
        <v>28</v>
      </c>
      <c r="H13" s="140">
        <v>39</v>
      </c>
      <c r="I13" s="115">
        <v>2</v>
      </c>
      <c r="J13" s="116">
        <v>5.1282051282051286</v>
      </c>
    </row>
    <row r="14" spans="1:15" s="287" customFormat="1" ht="24.95" customHeight="1" x14ac:dyDescent="0.2">
      <c r="A14" s="193" t="s">
        <v>215</v>
      </c>
      <c r="B14" s="199" t="s">
        <v>137</v>
      </c>
      <c r="C14" s="113">
        <v>10.803949224259521</v>
      </c>
      <c r="D14" s="115">
        <v>383</v>
      </c>
      <c r="E14" s="114">
        <v>256</v>
      </c>
      <c r="F14" s="114">
        <v>305</v>
      </c>
      <c r="G14" s="114">
        <v>276</v>
      </c>
      <c r="H14" s="140">
        <v>335</v>
      </c>
      <c r="I14" s="115">
        <v>48</v>
      </c>
      <c r="J14" s="116">
        <v>14.328358208955224</v>
      </c>
      <c r="K14" s="110"/>
      <c r="L14" s="110"/>
      <c r="M14" s="110"/>
      <c r="N14" s="110"/>
      <c r="O14" s="110"/>
    </row>
    <row r="15" spans="1:15" s="110" customFormat="1" ht="24.95" customHeight="1" x14ac:dyDescent="0.2">
      <c r="A15" s="193" t="s">
        <v>216</v>
      </c>
      <c r="B15" s="199" t="s">
        <v>217</v>
      </c>
      <c r="C15" s="113">
        <v>3.1875881523272214</v>
      </c>
      <c r="D15" s="115">
        <v>113</v>
      </c>
      <c r="E15" s="114">
        <v>86</v>
      </c>
      <c r="F15" s="114">
        <v>104</v>
      </c>
      <c r="G15" s="114">
        <v>83</v>
      </c>
      <c r="H15" s="140">
        <v>91</v>
      </c>
      <c r="I15" s="115">
        <v>22</v>
      </c>
      <c r="J15" s="116">
        <v>24.175824175824175</v>
      </c>
    </row>
    <row r="16" spans="1:15" s="287" customFormat="1" ht="24.95" customHeight="1" x14ac:dyDescent="0.2">
      <c r="A16" s="193" t="s">
        <v>218</v>
      </c>
      <c r="B16" s="199" t="s">
        <v>141</v>
      </c>
      <c r="C16" s="113">
        <v>6.0648801128349792</v>
      </c>
      <c r="D16" s="115">
        <v>215</v>
      </c>
      <c r="E16" s="114">
        <v>127</v>
      </c>
      <c r="F16" s="114">
        <v>160</v>
      </c>
      <c r="G16" s="114">
        <v>153</v>
      </c>
      <c r="H16" s="140">
        <v>190</v>
      </c>
      <c r="I16" s="115">
        <v>25</v>
      </c>
      <c r="J16" s="116">
        <v>13.157894736842104</v>
      </c>
      <c r="K16" s="110"/>
      <c r="L16" s="110"/>
      <c r="M16" s="110"/>
      <c r="N16" s="110"/>
      <c r="O16" s="110"/>
    </row>
    <row r="17" spans="1:15" s="110" customFormat="1" ht="24.95" customHeight="1" x14ac:dyDescent="0.2">
      <c r="A17" s="193" t="s">
        <v>142</v>
      </c>
      <c r="B17" s="199" t="s">
        <v>220</v>
      </c>
      <c r="C17" s="113">
        <v>1.5514809590973202</v>
      </c>
      <c r="D17" s="115">
        <v>55</v>
      </c>
      <c r="E17" s="114">
        <v>43</v>
      </c>
      <c r="F17" s="114">
        <v>41</v>
      </c>
      <c r="G17" s="114">
        <v>40</v>
      </c>
      <c r="H17" s="140">
        <v>54</v>
      </c>
      <c r="I17" s="115">
        <v>1</v>
      </c>
      <c r="J17" s="116">
        <v>1.8518518518518519</v>
      </c>
    </row>
    <row r="18" spans="1:15" s="287" customFormat="1" ht="24.95" customHeight="1" x14ac:dyDescent="0.2">
      <c r="A18" s="201" t="s">
        <v>144</v>
      </c>
      <c r="B18" s="202" t="s">
        <v>145</v>
      </c>
      <c r="C18" s="113">
        <v>7.5317348377997178</v>
      </c>
      <c r="D18" s="115">
        <v>267</v>
      </c>
      <c r="E18" s="114">
        <v>232</v>
      </c>
      <c r="F18" s="114">
        <v>235</v>
      </c>
      <c r="G18" s="114">
        <v>259</v>
      </c>
      <c r="H18" s="140">
        <v>254</v>
      </c>
      <c r="I18" s="115">
        <v>13</v>
      </c>
      <c r="J18" s="116">
        <v>5.1181102362204722</v>
      </c>
      <c r="K18" s="110"/>
      <c r="L18" s="110"/>
      <c r="M18" s="110"/>
      <c r="N18" s="110"/>
      <c r="O18" s="110"/>
    </row>
    <row r="19" spans="1:15" s="110" customFormat="1" ht="24.95" customHeight="1" x14ac:dyDescent="0.2">
      <c r="A19" s="193" t="s">
        <v>146</v>
      </c>
      <c r="B19" s="199" t="s">
        <v>147</v>
      </c>
      <c r="C19" s="113">
        <v>18.843441466854724</v>
      </c>
      <c r="D19" s="115">
        <v>668</v>
      </c>
      <c r="E19" s="114">
        <v>356</v>
      </c>
      <c r="F19" s="114">
        <v>421</v>
      </c>
      <c r="G19" s="114">
        <v>413</v>
      </c>
      <c r="H19" s="140">
        <v>510</v>
      </c>
      <c r="I19" s="115">
        <v>158</v>
      </c>
      <c r="J19" s="116">
        <v>30.980392156862745</v>
      </c>
    </row>
    <row r="20" spans="1:15" s="287" customFormat="1" ht="24.95" customHeight="1" x14ac:dyDescent="0.2">
      <c r="A20" s="193" t="s">
        <v>148</v>
      </c>
      <c r="B20" s="199" t="s">
        <v>149</v>
      </c>
      <c r="C20" s="113">
        <v>5.0775740479548661</v>
      </c>
      <c r="D20" s="115">
        <v>180</v>
      </c>
      <c r="E20" s="114">
        <v>181</v>
      </c>
      <c r="F20" s="114">
        <v>166</v>
      </c>
      <c r="G20" s="114">
        <v>160</v>
      </c>
      <c r="H20" s="140">
        <v>192</v>
      </c>
      <c r="I20" s="115">
        <v>-12</v>
      </c>
      <c r="J20" s="116">
        <v>-6.25</v>
      </c>
      <c r="K20" s="110"/>
      <c r="L20" s="110"/>
      <c r="M20" s="110"/>
      <c r="N20" s="110"/>
      <c r="O20" s="110"/>
    </row>
    <row r="21" spans="1:15" s="110" customFormat="1" ht="24.95" customHeight="1" x14ac:dyDescent="0.2">
      <c r="A21" s="201" t="s">
        <v>150</v>
      </c>
      <c r="B21" s="202" t="s">
        <v>151</v>
      </c>
      <c r="C21" s="113">
        <v>3.4978843441466854</v>
      </c>
      <c r="D21" s="115">
        <v>124</v>
      </c>
      <c r="E21" s="114">
        <v>116</v>
      </c>
      <c r="F21" s="114">
        <v>138</v>
      </c>
      <c r="G21" s="114">
        <v>104</v>
      </c>
      <c r="H21" s="140">
        <v>168</v>
      </c>
      <c r="I21" s="115">
        <v>-44</v>
      </c>
      <c r="J21" s="116">
        <v>-26.19047619047619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2.3695345557122707</v>
      </c>
      <c r="D23" s="115">
        <v>84</v>
      </c>
      <c r="E23" s="114">
        <v>50</v>
      </c>
      <c r="F23" s="114">
        <v>57</v>
      </c>
      <c r="G23" s="114">
        <v>83</v>
      </c>
      <c r="H23" s="140">
        <v>69</v>
      </c>
      <c r="I23" s="115">
        <v>15</v>
      </c>
      <c r="J23" s="116">
        <v>21.739130434782609</v>
      </c>
    </row>
    <row r="24" spans="1:15" s="110" customFormat="1" ht="24.95" customHeight="1" x14ac:dyDescent="0.2">
      <c r="A24" s="193" t="s">
        <v>156</v>
      </c>
      <c r="B24" s="199" t="s">
        <v>221</v>
      </c>
      <c r="C24" s="113">
        <v>6.3187588152327221</v>
      </c>
      <c r="D24" s="115">
        <v>224</v>
      </c>
      <c r="E24" s="114">
        <v>124</v>
      </c>
      <c r="F24" s="114">
        <v>171</v>
      </c>
      <c r="G24" s="114">
        <v>122</v>
      </c>
      <c r="H24" s="140">
        <v>177</v>
      </c>
      <c r="I24" s="115">
        <v>47</v>
      </c>
      <c r="J24" s="116">
        <v>26.55367231638418</v>
      </c>
    </row>
    <row r="25" spans="1:15" s="110" customFormat="1" ht="24.95" customHeight="1" x14ac:dyDescent="0.2">
      <c r="A25" s="193" t="s">
        <v>222</v>
      </c>
      <c r="B25" s="204" t="s">
        <v>159</v>
      </c>
      <c r="C25" s="113">
        <v>11.734837799717912</v>
      </c>
      <c r="D25" s="115">
        <v>416</v>
      </c>
      <c r="E25" s="114">
        <v>223</v>
      </c>
      <c r="F25" s="114">
        <v>233</v>
      </c>
      <c r="G25" s="114">
        <v>206</v>
      </c>
      <c r="H25" s="140">
        <v>226</v>
      </c>
      <c r="I25" s="115">
        <v>190</v>
      </c>
      <c r="J25" s="116">
        <v>84.070796460176993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2.933709449929478</v>
      </c>
      <c r="D27" s="115">
        <v>104</v>
      </c>
      <c r="E27" s="114">
        <v>41</v>
      </c>
      <c r="F27" s="114">
        <v>137</v>
      </c>
      <c r="G27" s="114">
        <v>80</v>
      </c>
      <c r="H27" s="140">
        <v>87</v>
      </c>
      <c r="I27" s="115">
        <v>17</v>
      </c>
      <c r="J27" s="116">
        <v>19.540229885057471</v>
      </c>
    </row>
    <row r="28" spans="1:15" s="110" customFormat="1" ht="24.95" customHeight="1" x14ac:dyDescent="0.2">
      <c r="A28" s="193" t="s">
        <v>163</v>
      </c>
      <c r="B28" s="199" t="s">
        <v>164</v>
      </c>
      <c r="C28" s="113">
        <v>1.8899858956276445</v>
      </c>
      <c r="D28" s="115">
        <v>67</v>
      </c>
      <c r="E28" s="114">
        <v>36</v>
      </c>
      <c r="F28" s="114">
        <v>74</v>
      </c>
      <c r="G28" s="114">
        <v>44</v>
      </c>
      <c r="H28" s="140">
        <v>80</v>
      </c>
      <c r="I28" s="115">
        <v>-13</v>
      </c>
      <c r="J28" s="116">
        <v>-16.25</v>
      </c>
    </row>
    <row r="29" spans="1:15" s="110" customFormat="1" ht="24.95" customHeight="1" x14ac:dyDescent="0.2">
      <c r="A29" s="193">
        <v>86</v>
      </c>
      <c r="B29" s="199" t="s">
        <v>165</v>
      </c>
      <c r="C29" s="113">
        <v>4.4287729196050778</v>
      </c>
      <c r="D29" s="115">
        <v>157</v>
      </c>
      <c r="E29" s="114">
        <v>130</v>
      </c>
      <c r="F29" s="114">
        <v>169</v>
      </c>
      <c r="G29" s="114">
        <v>102</v>
      </c>
      <c r="H29" s="140">
        <v>123</v>
      </c>
      <c r="I29" s="115">
        <v>34</v>
      </c>
      <c r="J29" s="116">
        <v>27.642276422764226</v>
      </c>
    </row>
    <row r="30" spans="1:15" s="110" customFormat="1" ht="24.95" customHeight="1" x14ac:dyDescent="0.2">
      <c r="A30" s="193">
        <v>87.88</v>
      </c>
      <c r="B30" s="204" t="s">
        <v>166</v>
      </c>
      <c r="C30" s="113">
        <v>13.032440056417489</v>
      </c>
      <c r="D30" s="115">
        <v>462</v>
      </c>
      <c r="E30" s="114">
        <v>339</v>
      </c>
      <c r="F30" s="114">
        <v>345</v>
      </c>
      <c r="G30" s="114">
        <v>353</v>
      </c>
      <c r="H30" s="140">
        <v>399</v>
      </c>
      <c r="I30" s="115">
        <v>63</v>
      </c>
      <c r="J30" s="116">
        <v>15.789473684210526</v>
      </c>
    </row>
    <row r="31" spans="1:15" s="110" customFormat="1" ht="24.95" customHeight="1" x14ac:dyDescent="0.2">
      <c r="A31" s="193" t="s">
        <v>167</v>
      </c>
      <c r="B31" s="199" t="s">
        <v>168</v>
      </c>
      <c r="C31" s="113">
        <v>4.6544428772919604</v>
      </c>
      <c r="D31" s="115">
        <v>165</v>
      </c>
      <c r="E31" s="114">
        <v>154</v>
      </c>
      <c r="F31" s="114">
        <v>209</v>
      </c>
      <c r="G31" s="114">
        <v>155</v>
      </c>
      <c r="H31" s="140">
        <v>168</v>
      </c>
      <c r="I31" s="115">
        <v>-3</v>
      </c>
      <c r="J31" s="116">
        <v>-1.7857142857142858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3.1029619181946404</v>
      </c>
      <c r="D34" s="115">
        <v>110</v>
      </c>
      <c r="E34" s="114">
        <v>219</v>
      </c>
      <c r="F34" s="114">
        <v>224</v>
      </c>
      <c r="G34" s="114">
        <v>163</v>
      </c>
      <c r="H34" s="140">
        <v>90</v>
      </c>
      <c r="I34" s="115">
        <v>20</v>
      </c>
      <c r="J34" s="116">
        <v>22.222222222222221</v>
      </c>
    </row>
    <row r="35" spans="1:10" s="110" customFormat="1" ht="24.95" customHeight="1" x14ac:dyDescent="0.2">
      <c r="A35" s="292" t="s">
        <v>171</v>
      </c>
      <c r="B35" s="293" t="s">
        <v>172</v>
      </c>
      <c r="C35" s="113">
        <v>19.492242595204512</v>
      </c>
      <c r="D35" s="115">
        <v>691</v>
      </c>
      <c r="E35" s="114">
        <v>523</v>
      </c>
      <c r="F35" s="114">
        <v>658</v>
      </c>
      <c r="G35" s="114">
        <v>563</v>
      </c>
      <c r="H35" s="140">
        <v>628</v>
      </c>
      <c r="I35" s="115">
        <v>63</v>
      </c>
      <c r="J35" s="116">
        <v>10.031847133757962</v>
      </c>
    </row>
    <row r="36" spans="1:10" s="110" customFormat="1" ht="24.95" customHeight="1" x14ac:dyDescent="0.2">
      <c r="A36" s="294" t="s">
        <v>173</v>
      </c>
      <c r="B36" s="295" t="s">
        <v>174</v>
      </c>
      <c r="C36" s="125">
        <v>77.404795486600847</v>
      </c>
      <c r="D36" s="143">
        <v>2744</v>
      </c>
      <c r="E36" s="144">
        <v>1796</v>
      </c>
      <c r="F36" s="144">
        <v>2169</v>
      </c>
      <c r="G36" s="144">
        <v>1874</v>
      </c>
      <c r="H36" s="145">
        <v>2257</v>
      </c>
      <c r="I36" s="143">
        <v>487</v>
      </c>
      <c r="J36" s="146">
        <v>21.57731501993797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3545</v>
      </c>
      <c r="F11" s="264">
        <v>2538</v>
      </c>
      <c r="G11" s="264">
        <v>3051</v>
      </c>
      <c r="H11" s="264">
        <v>2600</v>
      </c>
      <c r="I11" s="265">
        <v>2975</v>
      </c>
      <c r="J11" s="263">
        <v>570</v>
      </c>
      <c r="K11" s="266">
        <v>19.159663865546218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20.479548660084625</v>
      </c>
      <c r="E13" s="115">
        <v>726</v>
      </c>
      <c r="F13" s="114">
        <v>772</v>
      </c>
      <c r="G13" s="114">
        <v>793</v>
      </c>
      <c r="H13" s="114">
        <v>658</v>
      </c>
      <c r="I13" s="140">
        <v>611</v>
      </c>
      <c r="J13" s="115">
        <v>115</v>
      </c>
      <c r="K13" s="116">
        <v>18.821603927986907</v>
      </c>
    </row>
    <row r="14" spans="1:17" ht="15.95" customHeight="1" x14ac:dyDescent="0.2">
      <c r="A14" s="306" t="s">
        <v>230</v>
      </c>
      <c r="B14" s="307"/>
      <c r="C14" s="308"/>
      <c r="D14" s="113">
        <v>63.187588152327223</v>
      </c>
      <c r="E14" s="115">
        <v>2240</v>
      </c>
      <c r="F14" s="114">
        <v>1451</v>
      </c>
      <c r="G14" s="114">
        <v>1823</v>
      </c>
      <c r="H14" s="114">
        <v>1603</v>
      </c>
      <c r="I14" s="140">
        <v>1922</v>
      </c>
      <c r="J14" s="115">
        <v>318</v>
      </c>
      <c r="K14" s="116">
        <v>16.545265348595212</v>
      </c>
    </row>
    <row r="15" spans="1:17" ht="15.95" customHeight="1" x14ac:dyDescent="0.2">
      <c r="A15" s="306" t="s">
        <v>231</v>
      </c>
      <c r="B15" s="307"/>
      <c r="C15" s="308"/>
      <c r="D15" s="113">
        <v>7.6163610719322987</v>
      </c>
      <c r="E15" s="115">
        <v>270</v>
      </c>
      <c r="F15" s="114">
        <v>160</v>
      </c>
      <c r="G15" s="114">
        <v>221</v>
      </c>
      <c r="H15" s="114">
        <v>178</v>
      </c>
      <c r="I15" s="140">
        <v>216</v>
      </c>
      <c r="J15" s="115">
        <v>54</v>
      </c>
      <c r="K15" s="116">
        <v>25</v>
      </c>
    </row>
    <row r="16" spans="1:17" ht="15.95" customHeight="1" x14ac:dyDescent="0.2">
      <c r="A16" s="306" t="s">
        <v>232</v>
      </c>
      <c r="B16" s="307"/>
      <c r="C16" s="308"/>
      <c r="D16" s="113">
        <v>8.631875881523273</v>
      </c>
      <c r="E16" s="115">
        <v>306</v>
      </c>
      <c r="F16" s="114">
        <v>150</v>
      </c>
      <c r="G16" s="114">
        <v>210</v>
      </c>
      <c r="H16" s="114">
        <v>158</v>
      </c>
      <c r="I16" s="140">
        <v>222</v>
      </c>
      <c r="J16" s="115">
        <v>84</v>
      </c>
      <c r="K16" s="116">
        <v>37.837837837837839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2.4259520451339913</v>
      </c>
      <c r="E18" s="115">
        <v>86</v>
      </c>
      <c r="F18" s="114">
        <v>125</v>
      </c>
      <c r="G18" s="114">
        <v>175</v>
      </c>
      <c r="H18" s="114">
        <v>84</v>
      </c>
      <c r="I18" s="140">
        <v>69</v>
      </c>
      <c r="J18" s="115">
        <v>17</v>
      </c>
      <c r="K18" s="116">
        <v>24.637681159420289</v>
      </c>
    </row>
    <row r="19" spans="1:11" ht="14.1" customHeight="1" x14ac:dyDescent="0.2">
      <c r="A19" s="306" t="s">
        <v>235</v>
      </c>
      <c r="B19" s="307" t="s">
        <v>236</v>
      </c>
      <c r="C19" s="308"/>
      <c r="D19" s="113">
        <v>1.5796897038081805</v>
      </c>
      <c r="E19" s="115">
        <v>56</v>
      </c>
      <c r="F19" s="114">
        <v>105</v>
      </c>
      <c r="G19" s="114">
        <v>149</v>
      </c>
      <c r="H19" s="114">
        <v>69</v>
      </c>
      <c r="I19" s="140">
        <v>43</v>
      </c>
      <c r="J19" s="115">
        <v>13</v>
      </c>
      <c r="K19" s="116">
        <v>30.232558139534884</v>
      </c>
    </row>
    <row r="20" spans="1:11" ht="14.1" customHeight="1" x14ac:dyDescent="0.2">
      <c r="A20" s="306">
        <v>12</v>
      </c>
      <c r="B20" s="307" t="s">
        <v>237</v>
      </c>
      <c r="C20" s="308"/>
      <c r="D20" s="113">
        <v>1.382228490832158</v>
      </c>
      <c r="E20" s="115">
        <v>49</v>
      </c>
      <c r="F20" s="114">
        <v>151</v>
      </c>
      <c r="G20" s="114">
        <v>73</v>
      </c>
      <c r="H20" s="114">
        <v>104</v>
      </c>
      <c r="I20" s="140">
        <v>66</v>
      </c>
      <c r="J20" s="115">
        <v>-17</v>
      </c>
      <c r="K20" s="116">
        <v>-25.757575757575758</v>
      </c>
    </row>
    <row r="21" spans="1:11" ht="14.1" customHeight="1" x14ac:dyDescent="0.2">
      <c r="A21" s="306">
        <v>21</v>
      </c>
      <c r="B21" s="307" t="s">
        <v>238</v>
      </c>
      <c r="C21" s="308"/>
      <c r="D21" s="113">
        <v>0.14104372355430184</v>
      </c>
      <c r="E21" s="115">
        <v>5</v>
      </c>
      <c r="F21" s="114">
        <v>7</v>
      </c>
      <c r="G21" s="114">
        <v>16</v>
      </c>
      <c r="H21" s="114">
        <v>5</v>
      </c>
      <c r="I21" s="140">
        <v>7</v>
      </c>
      <c r="J21" s="115">
        <v>-2</v>
      </c>
      <c r="K21" s="116">
        <v>-28.571428571428573</v>
      </c>
    </row>
    <row r="22" spans="1:11" ht="14.1" customHeight="1" x14ac:dyDescent="0.2">
      <c r="A22" s="306">
        <v>22</v>
      </c>
      <c r="B22" s="307" t="s">
        <v>239</v>
      </c>
      <c r="C22" s="308"/>
      <c r="D22" s="113">
        <v>1.4950634696755993</v>
      </c>
      <c r="E22" s="115">
        <v>53</v>
      </c>
      <c r="F22" s="114">
        <v>26</v>
      </c>
      <c r="G22" s="114">
        <v>35</v>
      </c>
      <c r="H22" s="114">
        <v>32</v>
      </c>
      <c r="I22" s="140">
        <v>36</v>
      </c>
      <c r="J22" s="115">
        <v>17</v>
      </c>
      <c r="K22" s="116">
        <v>47.222222222222221</v>
      </c>
    </row>
    <row r="23" spans="1:11" ht="14.1" customHeight="1" x14ac:dyDescent="0.2">
      <c r="A23" s="306">
        <v>23</v>
      </c>
      <c r="B23" s="307" t="s">
        <v>240</v>
      </c>
      <c r="C23" s="308"/>
      <c r="D23" s="113">
        <v>0.50775740479548659</v>
      </c>
      <c r="E23" s="115">
        <v>18</v>
      </c>
      <c r="F23" s="114">
        <v>8</v>
      </c>
      <c r="G23" s="114">
        <v>12</v>
      </c>
      <c r="H23" s="114">
        <v>10</v>
      </c>
      <c r="I23" s="140">
        <v>15</v>
      </c>
      <c r="J23" s="115">
        <v>3</v>
      </c>
      <c r="K23" s="116">
        <v>20</v>
      </c>
    </row>
    <row r="24" spans="1:11" ht="14.1" customHeight="1" x14ac:dyDescent="0.2">
      <c r="A24" s="306">
        <v>24</v>
      </c>
      <c r="B24" s="307" t="s">
        <v>241</v>
      </c>
      <c r="C24" s="308"/>
      <c r="D24" s="113">
        <v>1.6361071932299012</v>
      </c>
      <c r="E24" s="115">
        <v>58</v>
      </c>
      <c r="F24" s="114">
        <v>42</v>
      </c>
      <c r="G24" s="114">
        <v>68</v>
      </c>
      <c r="H24" s="114">
        <v>42</v>
      </c>
      <c r="I24" s="140">
        <v>63</v>
      </c>
      <c r="J24" s="115">
        <v>-5</v>
      </c>
      <c r="K24" s="116">
        <v>-7.9365079365079367</v>
      </c>
    </row>
    <row r="25" spans="1:11" ht="14.1" customHeight="1" x14ac:dyDescent="0.2">
      <c r="A25" s="306">
        <v>25</v>
      </c>
      <c r="B25" s="307" t="s">
        <v>242</v>
      </c>
      <c r="C25" s="308"/>
      <c r="D25" s="113">
        <v>4.090267983074753</v>
      </c>
      <c r="E25" s="115">
        <v>145</v>
      </c>
      <c r="F25" s="114">
        <v>96</v>
      </c>
      <c r="G25" s="114">
        <v>132</v>
      </c>
      <c r="H25" s="114">
        <v>89</v>
      </c>
      <c r="I25" s="140">
        <v>145</v>
      </c>
      <c r="J25" s="115">
        <v>0</v>
      </c>
      <c r="K25" s="116">
        <v>0</v>
      </c>
    </row>
    <row r="26" spans="1:11" ht="14.1" customHeight="1" x14ac:dyDescent="0.2">
      <c r="A26" s="306">
        <v>26</v>
      </c>
      <c r="B26" s="307" t="s">
        <v>243</v>
      </c>
      <c r="C26" s="308"/>
      <c r="D26" s="113">
        <v>2.4541607898448521</v>
      </c>
      <c r="E26" s="115">
        <v>87</v>
      </c>
      <c r="F26" s="114">
        <v>37</v>
      </c>
      <c r="G26" s="114">
        <v>71</v>
      </c>
      <c r="H26" s="114">
        <v>70</v>
      </c>
      <c r="I26" s="140">
        <v>87</v>
      </c>
      <c r="J26" s="115">
        <v>0</v>
      </c>
      <c r="K26" s="116">
        <v>0</v>
      </c>
    </row>
    <row r="27" spans="1:11" ht="14.1" customHeight="1" x14ac:dyDescent="0.2">
      <c r="A27" s="306">
        <v>27</v>
      </c>
      <c r="B27" s="307" t="s">
        <v>244</v>
      </c>
      <c r="C27" s="308"/>
      <c r="D27" s="113">
        <v>1.2411847672778562</v>
      </c>
      <c r="E27" s="115">
        <v>44</v>
      </c>
      <c r="F27" s="114">
        <v>22</v>
      </c>
      <c r="G27" s="114">
        <v>27</v>
      </c>
      <c r="H27" s="114">
        <v>29</v>
      </c>
      <c r="I27" s="140">
        <v>39</v>
      </c>
      <c r="J27" s="115">
        <v>5</v>
      </c>
      <c r="K27" s="116">
        <v>12.820512820512821</v>
      </c>
    </row>
    <row r="28" spans="1:11" ht="14.1" customHeight="1" x14ac:dyDescent="0.2">
      <c r="A28" s="306">
        <v>28</v>
      </c>
      <c r="B28" s="307" t="s">
        <v>245</v>
      </c>
      <c r="C28" s="308"/>
      <c r="D28" s="113">
        <v>0.47954866008462621</v>
      </c>
      <c r="E28" s="115">
        <v>17</v>
      </c>
      <c r="F28" s="114" t="s">
        <v>513</v>
      </c>
      <c r="G28" s="114">
        <v>25</v>
      </c>
      <c r="H28" s="114">
        <v>8</v>
      </c>
      <c r="I28" s="140">
        <v>9</v>
      </c>
      <c r="J28" s="115">
        <v>8</v>
      </c>
      <c r="K28" s="116">
        <v>88.888888888888886</v>
      </c>
    </row>
    <row r="29" spans="1:11" ht="14.1" customHeight="1" x14ac:dyDescent="0.2">
      <c r="A29" s="306">
        <v>29</v>
      </c>
      <c r="B29" s="307" t="s">
        <v>246</v>
      </c>
      <c r="C29" s="308"/>
      <c r="D29" s="113">
        <v>2.5105782792665727</v>
      </c>
      <c r="E29" s="115">
        <v>89</v>
      </c>
      <c r="F29" s="114">
        <v>77</v>
      </c>
      <c r="G29" s="114">
        <v>76</v>
      </c>
      <c r="H29" s="114">
        <v>83</v>
      </c>
      <c r="I29" s="140">
        <v>91</v>
      </c>
      <c r="J29" s="115">
        <v>-2</v>
      </c>
      <c r="K29" s="116">
        <v>-2.197802197802198</v>
      </c>
    </row>
    <row r="30" spans="1:11" ht="14.1" customHeight="1" x14ac:dyDescent="0.2">
      <c r="A30" s="306" t="s">
        <v>247</v>
      </c>
      <c r="B30" s="307" t="s">
        <v>248</v>
      </c>
      <c r="C30" s="308"/>
      <c r="D30" s="113" t="s">
        <v>513</v>
      </c>
      <c r="E30" s="115" t="s">
        <v>513</v>
      </c>
      <c r="F30" s="114">
        <v>17</v>
      </c>
      <c r="G30" s="114">
        <v>36</v>
      </c>
      <c r="H30" s="114">
        <v>23</v>
      </c>
      <c r="I30" s="140">
        <v>26</v>
      </c>
      <c r="J30" s="115" t="s">
        <v>513</v>
      </c>
      <c r="K30" s="116" t="s">
        <v>513</v>
      </c>
    </row>
    <row r="31" spans="1:11" ht="14.1" customHeight="1" x14ac:dyDescent="0.2">
      <c r="A31" s="306" t="s">
        <v>249</v>
      </c>
      <c r="B31" s="307" t="s">
        <v>250</v>
      </c>
      <c r="C31" s="308"/>
      <c r="D31" s="113">
        <v>1.5796897038081805</v>
      </c>
      <c r="E31" s="115">
        <v>56</v>
      </c>
      <c r="F31" s="114">
        <v>60</v>
      </c>
      <c r="G31" s="114">
        <v>40</v>
      </c>
      <c r="H31" s="114">
        <v>60</v>
      </c>
      <c r="I31" s="140">
        <v>65</v>
      </c>
      <c r="J31" s="115">
        <v>-9</v>
      </c>
      <c r="K31" s="116">
        <v>-13.846153846153847</v>
      </c>
    </row>
    <row r="32" spans="1:11" ht="14.1" customHeight="1" x14ac:dyDescent="0.2">
      <c r="A32" s="306">
        <v>31</v>
      </c>
      <c r="B32" s="307" t="s">
        <v>251</v>
      </c>
      <c r="C32" s="308"/>
      <c r="D32" s="113">
        <v>0.28208744710860367</v>
      </c>
      <c r="E32" s="115">
        <v>10</v>
      </c>
      <c r="F32" s="114">
        <v>9</v>
      </c>
      <c r="G32" s="114">
        <v>5</v>
      </c>
      <c r="H32" s="114">
        <v>10</v>
      </c>
      <c r="I32" s="140">
        <v>11</v>
      </c>
      <c r="J32" s="115">
        <v>-1</v>
      </c>
      <c r="K32" s="116">
        <v>-9.0909090909090917</v>
      </c>
    </row>
    <row r="33" spans="1:11" ht="14.1" customHeight="1" x14ac:dyDescent="0.2">
      <c r="A33" s="306">
        <v>32</v>
      </c>
      <c r="B33" s="307" t="s">
        <v>252</v>
      </c>
      <c r="C33" s="308"/>
      <c r="D33" s="113">
        <v>3.0747531734837801</v>
      </c>
      <c r="E33" s="115">
        <v>109</v>
      </c>
      <c r="F33" s="114">
        <v>107</v>
      </c>
      <c r="G33" s="114">
        <v>100</v>
      </c>
      <c r="H33" s="114">
        <v>99</v>
      </c>
      <c r="I33" s="140">
        <v>81</v>
      </c>
      <c r="J33" s="115">
        <v>28</v>
      </c>
      <c r="K33" s="116">
        <v>34.567901234567898</v>
      </c>
    </row>
    <row r="34" spans="1:11" ht="14.1" customHeight="1" x14ac:dyDescent="0.2">
      <c r="A34" s="306">
        <v>33</v>
      </c>
      <c r="B34" s="307" t="s">
        <v>253</v>
      </c>
      <c r="C34" s="308"/>
      <c r="D34" s="113">
        <v>1.7489421720733427</v>
      </c>
      <c r="E34" s="115">
        <v>62</v>
      </c>
      <c r="F34" s="114">
        <v>58</v>
      </c>
      <c r="G34" s="114">
        <v>60</v>
      </c>
      <c r="H34" s="114">
        <v>50</v>
      </c>
      <c r="I34" s="140">
        <v>53</v>
      </c>
      <c r="J34" s="115">
        <v>9</v>
      </c>
      <c r="K34" s="116">
        <v>16.981132075471699</v>
      </c>
    </row>
    <row r="35" spans="1:11" ht="14.1" customHeight="1" x14ac:dyDescent="0.2">
      <c r="A35" s="306">
        <v>34</v>
      </c>
      <c r="B35" s="307" t="s">
        <v>254</v>
      </c>
      <c r="C35" s="308"/>
      <c r="D35" s="113">
        <v>1.9464033850493654</v>
      </c>
      <c r="E35" s="115">
        <v>69</v>
      </c>
      <c r="F35" s="114">
        <v>66</v>
      </c>
      <c r="G35" s="114">
        <v>90</v>
      </c>
      <c r="H35" s="114">
        <v>82</v>
      </c>
      <c r="I35" s="140">
        <v>91</v>
      </c>
      <c r="J35" s="115">
        <v>-22</v>
      </c>
      <c r="K35" s="116">
        <v>-24.175824175824175</v>
      </c>
    </row>
    <row r="36" spans="1:11" ht="14.1" customHeight="1" x14ac:dyDescent="0.2">
      <c r="A36" s="306">
        <v>41</v>
      </c>
      <c r="B36" s="307" t="s">
        <v>255</v>
      </c>
      <c r="C36" s="308"/>
      <c r="D36" s="113">
        <v>0.42313117066290551</v>
      </c>
      <c r="E36" s="115">
        <v>15</v>
      </c>
      <c r="F36" s="114">
        <v>15</v>
      </c>
      <c r="G36" s="114">
        <v>26</v>
      </c>
      <c r="H36" s="114">
        <v>14</v>
      </c>
      <c r="I36" s="140">
        <v>16</v>
      </c>
      <c r="J36" s="115">
        <v>-1</v>
      </c>
      <c r="K36" s="116">
        <v>-6.25</v>
      </c>
    </row>
    <row r="37" spans="1:11" ht="14.1" customHeight="1" x14ac:dyDescent="0.2">
      <c r="A37" s="306">
        <v>42</v>
      </c>
      <c r="B37" s="307" t="s">
        <v>256</v>
      </c>
      <c r="C37" s="308"/>
      <c r="D37" s="113">
        <v>0.19746121297602257</v>
      </c>
      <c r="E37" s="115">
        <v>7</v>
      </c>
      <c r="F37" s="114">
        <v>4</v>
      </c>
      <c r="G37" s="114">
        <v>5</v>
      </c>
      <c r="H37" s="114">
        <v>3</v>
      </c>
      <c r="I37" s="140">
        <v>6</v>
      </c>
      <c r="J37" s="115">
        <v>1</v>
      </c>
      <c r="K37" s="116">
        <v>16.666666666666668</v>
      </c>
    </row>
    <row r="38" spans="1:11" ht="14.1" customHeight="1" x14ac:dyDescent="0.2">
      <c r="A38" s="306">
        <v>43</v>
      </c>
      <c r="B38" s="307" t="s">
        <v>257</v>
      </c>
      <c r="C38" s="308"/>
      <c r="D38" s="113">
        <v>0.7334273624823695</v>
      </c>
      <c r="E38" s="115">
        <v>26</v>
      </c>
      <c r="F38" s="114">
        <v>12</v>
      </c>
      <c r="G38" s="114">
        <v>13</v>
      </c>
      <c r="H38" s="114">
        <v>26</v>
      </c>
      <c r="I38" s="140">
        <v>20</v>
      </c>
      <c r="J38" s="115">
        <v>6</v>
      </c>
      <c r="K38" s="116">
        <v>30</v>
      </c>
    </row>
    <row r="39" spans="1:11" ht="14.1" customHeight="1" x14ac:dyDescent="0.2">
      <c r="A39" s="306">
        <v>51</v>
      </c>
      <c r="B39" s="307" t="s">
        <v>258</v>
      </c>
      <c r="C39" s="308"/>
      <c r="D39" s="113">
        <v>4.9083215796897042</v>
      </c>
      <c r="E39" s="115">
        <v>174</v>
      </c>
      <c r="F39" s="114">
        <v>144</v>
      </c>
      <c r="G39" s="114">
        <v>163</v>
      </c>
      <c r="H39" s="114">
        <v>137</v>
      </c>
      <c r="I39" s="140">
        <v>142</v>
      </c>
      <c r="J39" s="115">
        <v>32</v>
      </c>
      <c r="K39" s="116">
        <v>22.535211267605632</v>
      </c>
    </row>
    <row r="40" spans="1:11" ht="14.1" customHeight="1" x14ac:dyDescent="0.2">
      <c r="A40" s="306" t="s">
        <v>259</v>
      </c>
      <c r="B40" s="307" t="s">
        <v>260</v>
      </c>
      <c r="C40" s="308"/>
      <c r="D40" s="113">
        <v>4.090267983074753</v>
      </c>
      <c r="E40" s="115">
        <v>145</v>
      </c>
      <c r="F40" s="114">
        <v>116</v>
      </c>
      <c r="G40" s="114">
        <v>128</v>
      </c>
      <c r="H40" s="114">
        <v>100</v>
      </c>
      <c r="I40" s="140">
        <v>116</v>
      </c>
      <c r="J40" s="115">
        <v>29</v>
      </c>
      <c r="K40" s="116">
        <v>25</v>
      </c>
    </row>
    <row r="41" spans="1:11" ht="14.1" customHeight="1" x14ac:dyDescent="0.2">
      <c r="A41" s="306"/>
      <c r="B41" s="307" t="s">
        <v>261</v>
      </c>
      <c r="C41" s="308"/>
      <c r="D41" s="113">
        <v>2.933709449929478</v>
      </c>
      <c r="E41" s="115">
        <v>104</v>
      </c>
      <c r="F41" s="114">
        <v>95</v>
      </c>
      <c r="G41" s="114">
        <v>101</v>
      </c>
      <c r="H41" s="114">
        <v>69</v>
      </c>
      <c r="I41" s="140">
        <v>83</v>
      </c>
      <c r="J41" s="115">
        <v>21</v>
      </c>
      <c r="K41" s="116">
        <v>25.301204819277107</v>
      </c>
    </row>
    <row r="42" spans="1:11" ht="14.1" customHeight="1" x14ac:dyDescent="0.2">
      <c r="A42" s="306">
        <v>52</v>
      </c>
      <c r="B42" s="307" t="s">
        <v>262</v>
      </c>
      <c r="C42" s="308"/>
      <c r="D42" s="113">
        <v>4.7672778561354017</v>
      </c>
      <c r="E42" s="115">
        <v>169</v>
      </c>
      <c r="F42" s="114">
        <v>168</v>
      </c>
      <c r="G42" s="114">
        <v>151</v>
      </c>
      <c r="H42" s="114">
        <v>130</v>
      </c>
      <c r="I42" s="140">
        <v>183</v>
      </c>
      <c r="J42" s="115">
        <v>-14</v>
      </c>
      <c r="K42" s="116">
        <v>-7.6502732240437155</v>
      </c>
    </row>
    <row r="43" spans="1:11" ht="14.1" customHeight="1" x14ac:dyDescent="0.2">
      <c r="A43" s="306" t="s">
        <v>263</v>
      </c>
      <c r="B43" s="307" t="s">
        <v>264</v>
      </c>
      <c r="C43" s="308"/>
      <c r="D43" s="113">
        <v>4.2313117066290546</v>
      </c>
      <c r="E43" s="115">
        <v>150</v>
      </c>
      <c r="F43" s="114">
        <v>156</v>
      </c>
      <c r="G43" s="114">
        <v>125</v>
      </c>
      <c r="H43" s="114">
        <v>112</v>
      </c>
      <c r="I43" s="140">
        <v>168</v>
      </c>
      <c r="J43" s="115">
        <v>-18</v>
      </c>
      <c r="K43" s="116">
        <v>-10.714285714285714</v>
      </c>
    </row>
    <row r="44" spans="1:11" ht="14.1" customHeight="1" x14ac:dyDescent="0.2">
      <c r="A44" s="306">
        <v>53</v>
      </c>
      <c r="B44" s="307" t="s">
        <v>265</v>
      </c>
      <c r="C44" s="308"/>
      <c r="D44" s="113">
        <v>6.1212976022566998</v>
      </c>
      <c r="E44" s="115">
        <v>217</v>
      </c>
      <c r="F44" s="114">
        <v>42</v>
      </c>
      <c r="G44" s="114">
        <v>23</v>
      </c>
      <c r="H44" s="114">
        <v>39</v>
      </c>
      <c r="I44" s="140">
        <v>35</v>
      </c>
      <c r="J44" s="115">
        <v>182</v>
      </c>
      <c r="K44" s="116" t="s">
        <v>514</v>
      </c>
    </row>
    <row r="45" spans="1:11" ht="14.1" customHeight="1" x14ac:dyDescent="0.2">
      <c r="A45" s="306" t="s">
        <v>266</v>
      </c>
      <c r="B45" s="307" t="s">
        <v>267</v>
      </c>
      <c r="C45" s="308"/>
      <c r="D45" s="113">
        <v>6.0366713681241189</v>
      </c>
      <c r="E45" s="115">
        <v>214</v>
      </c>
      <c r="F45" s="114">
        <v>42</v>
      </c>
      <c r="G45" s="114">
        <v>23</v>
      </c>
      <c r="H45" s="114">
        <v>35</v>
      </c>
      <c r="I45" s="140">
        <v>32</v>
      </c>
      <c r="J45" s="115">
        <v>182</v>
      </c>
      <c r="K45" s="116" t="s">
        <v>514</v>
      </c>
    </row>
    <row r="46" spans="1:11" ht="14.1" customHeight="1" x14ac:dyDescent="0.2">
      <c r="A46" s="306">
        <v>54</v>
      </c>
      <c r="B46" s="307" t="s">
        <v>268</v>
      </c>
      <c r="C46" s="308"/>
      <c r="D46" s="113">
        <v>4.4005641748942175</v>
      </c>
      <c r="E46" s="115">
        <v>156</v>
      </c>
      <c r="F46" s="114">
        <v>135</v>
      </c>
      <c r="G46" s="114">
        <v>169</v>
      </c>
      <c r="H46" s="114">
        <v>139</v>
      </c>
      <c r="I46" s="140">
        <v>154</v>
      </c>
      <c r="J46" s="115">
        <v>2</v>
      </c>
      <c r="K46" s="116">
        <v>1.2987012987012987</v>
      </c>
    </row>
    <row r="47" spans="1:11" ht="14.1" customHeight="1" x14ac:dyDescent="0.2">
      <c r="A47" s="306">
        <v>61</v>
      </c>
      <c r="B47" s="307" t="s">
        <v>269</v>
      </c>
      <c r="C47" s="308"/>
      <c r="D47" s="113">
        <v>1.777150916784203</v>
      </c>
      <c r="E47" s="115">
        <v>63</v>
      </c>
      <c r="F47" s="114">
        <v>55</v>
      </c>
      <c r="G47" s="114">
        <v>54</v>
      </c>
      <c r="H47" s="114">
        <v>52</v>
      </c>
      <c r="I47" s="140">
        <v>79</v>
      </c>
      <c r="J47" s="115">
        <v>-16</v>
      </c>
      <c r="K47" s="116">
        <v>-20.253164556962027</v>
      </c>
    </row>
    <row r="48" spans="1:11" ht="14.1" customHeight="1" x14ac:dyDescent="0.2">
      <c r="A48" s="306">
        <v>62</v>
      </c>
      <c r="B48" s="307" t="s">
        <v>270</v>
      </c>
      <c r="C48" s="308"/>
      <c r="D48" s="113">
        <v>11.311706629055006</v>
      </c>
      <c r="E48" s="115">
        <v>401</v>
      </c>
      <c r="F48" s="114">
        <v>188</v>
      </c>
      <c r="G48" s="114">
        <v>247</v>
      </c>
      <c r="H48" s="114">
        <v>245</v>
      </c>
      <c r="I48" s="140">
        <v>242</v>
      </c>
      <c r="J48" s="115">
        <v>159</v>
      </c>
      <c r="K48" s="116">
        <v>65.702479338842977</v>
      </c>
    </row>
    <row r="49" spans="1:11" ht="14.1" customHeight="1" x14ac:dyDescent="0.2">
      <c r="A49" s="306">
        <v>63</v>
      </c>
      <c r="B49" s="307" t="s">
        <v>271</v>
      </c>
      <c r="C49" s="308"/>
      <c r="D49" s="113">
        <v>2.087447108603667</v>
      </c>
      <c r="E49" s="115">
        <v>74</v>
      </c>
      <c r="F49" s="114">
        <v>69</v>
      </c>
      <c r="G49" s="114">
        <v>107</v>
      </c>
      <c r="H49" s="114">
        <v>83</v>
      </c>
      <c r="I49" s="140">
        <v>107</v>
      </c>
      <c r="J49" s="115">
        <v>-33</v>
      </c>
      <c r="K49" s="116">
        <v>-30.841121495327101</v>
      </c>
    </row>
    <row r="50" spans="1:11" ht="14.1" customHeight="1" x14ac:dyDescent="0.2">
      <c r="A50" s="306" t="s">
        <v>272</v>
      </c>
      <c r="B50" s="307" t="s">
        <v>273</v>
      </c>
      <c r="C50" s="308"/>
      <c r="D50" s="113">
        <v>0.22566995768688294</v>
      </c>
      <c r="E50" s="115">
        <v>8</v>
      </c>
      <c r="F50" s="114">
        <v>7</v>
      </c>
      <c r="G50" s="114">
        <v>13</v>
      </c>
      <c r="H50" s="114">
        <v>3</v>
      </c>
      <c r="I50" s="140">
        <v>24</v>
      </c>
      <c r="J50" s="115">
        <v>-16</v>
      </c>
      <c r="K50" s="116">
        <v>-66.666666666666671</v>
      </c>
    </row>
    <row r="51" spans="1:11" ht="14.1" customHeight="1" x14ac:dyDescent="0.2">
      <c r="A51" s="306" t="s">
        <v>274</v>
      </c>
      <c r="B51" s="307" t="s">
        <v>275</v>
      </c>
      <c r="C51" s="308"/>
      <c r="D51" s="113">
        <v>1.6361071932299012</v>
      </c>
      <c r="E51" s="115">
        <v>58</v>
      </c>
      <c r="F51" s="114">
        <v>57</v>
      </c>
      <c r="G51" s="114">
        <v>81</v>
      </c>
      <c r="H51" s="114">
        <v>72</v>
      </c>
      <c r="I51" s="140">
        <v>72</v>
      </c>
      <c r="J51" s="115">
        <v>-14</v>
      </c>
      <c r="K51" s="116">
        <v>-19.444444444444443</v>
      </c>
    </row>
    <row r="52" spans="1:11" ht="14.1" customHeight="1" x14ac:dyDescent="0.2">
      <c r="A52" s="306">
        <v>71</v>
      </c>
      <c r="B52" s="307" t="s">
        <v>276</v>
      </c>
      <c r="C52" s="308"/>
      <c r="D52" s="113">
        <v>7.8138222849083219</v>
      </c>
      <c r="E52" s="115">
        <v>277</v>
      </c>
      <c r="F52" s="114">
        <v>155</v>
      </c>
      <c r="G52" s="114">
        <v>202</v>
      </c>
      <c r="H52" s="114">
        <v>182</v>
      </c>
      <c r="I52" s="140">
        <v>260</v>
      </c>
      <c r="J52" s="115">
        <v>17</v>
      </c>
      <c r="K52" s="116">
        <v>6.5384615384615383</v>
      </c>
    </row>
    <row r="53" spans="1:11" ht="14.1" customHeight="1" x14ac:dyDescent="0.2">
      <c r="A53" s="306" t="s">
        <v>277</v>
      </c>
      <c r="B53" s="307" t="s">
        <v>278</v>
      </c>
      <c r="C53" s="308"/>
      <c r="D53" s="113">
        <v>2.4259520451339913</v>
      </c>
      <c r="E53" s="115">
        <v>86</v>
      </c>
      <c r="F53" s="114">
        <v>42</v>
      </c>
      <c r="G53" s="114">
        <v>57</v>
      </c>
      <c r="H53" s="114">
        <v>51</v>
      </c>
      <c r="I53" s="140">
        <v>100</v>
      </c>
      <c r="J53" s="115">
        <v>-14</v>
      </c>
      <c r="K53" s="116">
        <v>-14</v>
      </c>
    </row>
    <row r="54" spans="1:11" ht="14.1" customHeight="1" x14ac:dyDescent="0.2">
      <c r="A54" s="306" t="s">
        <v>279</v>
      </c>
      <c r="B54" s="307" t="s">
        <v>280</v>
      </c>
      <c r="C54" s="308"/>
      <c r="D54" s="113">
        <v>4.6544428772919604</v>
      </c>
      <c r="E54" s="115">
        <v>165</v>
      </c>
      <c r="F54" s="114">
        <v>106</v>
      </c>
      <c r="G54" s="114">
        <v>130</v>
      </c>
      <c r="H54" s="114">
        <v>112</v>
      </c>
      <c r="I54" s="140">
        <v>141</v>
      </c>
      <c r="J54" s="115">
        <v>24</v>
      </c>
      <c r="K54" s="116">
        <v>17.021276595744681</v>
      </c>
    </row>
    <row r="55" spans="1:11" ht="14.1" customHeight="1" x14ac:dyDescent="0.2">
      <c r="A55" s="306">
        <v>72</v>
      </c>
      <c r="B55" s="307" t="s">
        <v>281</v>
      </c>
      <c r="C55" s="308"/>
      <c r="D55" s="113">
        <v>3.469675599435825</v>
      </c>
      <c r="E55" s="115">
        <v>123</v>
      </c>
      <c r="F55" s="114">
        <v>69</v>
      </c>
      <c r="G55" s="114">
        <v>76</v>
      </c>
      <c r="H55" s="114">
        <v>102</v>
      </c>
      <c r="I55" s="140">
        <v>98</v>
      </c>
      <c r="J55" s="115">
        <v>25</v>
      </c>
      <c r="K55" s="116">
        <v>25.510204081632654</v>
      </c>
    </row>
    <row r="56" spans="1:11" ht="14.1" customHeight="1" x14ac:dyDescent="0.2">
      <c r="A56" s="306" t="s">
        <v>282</v>
      </c>
      <c r="B56" s="307" t="s">
        <v>283</v>
      </c>
      <c r="C56" s="308"/>
      <c r="D56" s="113">
        <v>2.1156558533145273</v>
      </c>
      <c r="E56" s="115">
        <v>75</v>
      </c>
      <c r="F56" s="114">
        <v>44</v>
      </c>
      <c r="G56" s="114">
        <v>46</v>
      </c>
      <c r="H56" s="114">
        <v>73</v>
      </c>
      <c r="I56" s="140">
        <v>62</v>
      </c>
      <c r="J56" s="115">
        <v>13</v>
      </c>
      <c r="K56" s="116">
        <v>20.967741935483872</v>
      </c>
    </row>
    <row r="57" spans="1:11" ht="14.1" customHeight="1" x14ac:dyDescent="0.2">
      <c r="A57" s="306" t="s">
        <v>284</v>
      </c>
      <c r="B57" s="307" t="s">
        <v>285</v>
      </c>
      <c r="C57" s="308"/>
      <c r="D57" s="113">
        <v>0.81805359661495058</v>
      </c>
      <c r="E57" s="115">
        <v>29</v>
      </c>
      <c r="F57" s="114">
        <v>14</v>
      </c>
      <c r="G57" s="114">
        <v>13</v>
      </c>
      <c r="H57" s="114">
        <v>18</v>
      </c>
      <c r="I57" s="140">
        <v>13</v>
      </c>
      <c r="J57" s="115">
        <v>16</v>
      </c>
      <c r="K57" s="116">
        <v>123.07692307692308</v>
      </c>
    </row>
    <row r="58" spans="1:11" ht="14.1" customHeight="1" x14ac:dyDescent="0.2">
      <c r="A58" s="306">
        <v>73</v>
      </c>
      <c r="B58" s="307" t="s">
        <v>286</v>
      </c>
      <c r="C58" s="308"/>
      <c r="D58" s="113">
        <v>2.2566995768688294</v>
      </c>
      <c r="E58" s="115">
        <v>80</v>
      </c>
      <c r="F58" s="114">
        <v>25</v>
      </c>
      <c r="G58" s="114">
        <v>95</v>
      </c>
      <c r="H58" s="114">
        <v>63</v>
      </c>
      <c r="I58" s="140">
        <v>78</v>
      </c>
      <c r="J58" s="115">
        <v>2</v>
      </c>
      <c r="K58" s="116">
        <v>2.5641025641025643</v>
      </c>
    </row>
    <row r="59" spans="1:11" ht="14.1" customHeight="1" x14ac:dyDescent="0.2">
      <c r="A59" s="306" t="s">
        <v>287</v>
      </c>
      <c r="B59" s="307" t="s">
        <v>288</v>
      </c>
      <c r="C59" s="308"/>
      <c r="D59" s="113">
        <v>1.4950634696755993</v>
      </c>
      <c r="E59" s="115">
        <v>53</v>
      </c>
      <c r="F59" s="114">
        <v>16</v>
      </c>
      <c r="G59" s="114">
        <v>73</v>
      </c>
      <c r="H59" s="114">
        <v>49</v>
      </c>
      <c r="I59" s="140">
        <v>49</v>
      </c>
      <c r="J59" s="115">
        <v>4</v>
      </c>
      <c r="K59" s="116">
        <v>8.1632653061224492</v>
      </c>
    </row>
    <row r="60" spans="1:11" ht="14.1" customHeight="1" x14ac:dyDescent="0.2">
      <c r="A60" s="306">
        <v>81</v>
      </c>
      <c r="B60" s="307" t="s">
        <v>289</v>
      </c>
      <c r="C60" s="308"/>
      <c r="D60" s="113">
        <v>8.885754583921015</v>
      </c>
      <c r="E60" s="115">
        <v>315</v>
      </c>
      <c r="F60" s="114">
        <v>246</v>
      </c>
      <c r="G60" s="114">
        <v>268</v>
      </c>
      <c r="H60" s="114">
        <v>194</v>
      </c>
      <c r="I60" s="140">
        <v>224</v>
      </c>
      <c r="J60" s="115">
        <v>91</v>
      </c>
      <c r="K60" s="116">
        <v>40.625</v>
      </c>
    </row>
    <row r="61" spans="1:11" ht="14.1" customHeight="1" x14ac:dyDescent="0.2">
      <c r="A61" s="306" t="s">
        <v>290</v>
      </c>
      <c r="B61" s="307" t="s">
        <v>291</v>
      </c>
      <c r="C61" s="308"/>
      <c r="D61" s="113">
        <v>2.8208744710860367</v>
      </c>
      <c r="E61" s="115">
        <v>100</v>
      </c>
      <c r="F61" s="114">
        <v>65</v>
      </c>
      <c r="G61" s="114">
        <v>77</v>
      </c>
      <c r="H61" s="114">
        <v>57</v>
      </c>
      <c r="I61" s="140">
        <v>60</v>
      </c>
      <c r="J61" s="115">
        <v>40</v>
      </c>
      <c r="K61" s="116">
        <v>66.666666666666671</v>
      </c>
    </row>
    <row r="62" spans="1:11" ht="14.1" customHeight="1" x14ac:dyDescent="0.2">
      <c r="A62" s="306" t="s">
        <v>292</v>
      </c>
      <c r="B62" s="307" t="s">
        <v>293</v>
      </c>
      <c r="C62" s="308"/>
      <c r="D62" s="113">
        <v>2.7644569816643161</v>
      </c>
      <c r="E62" s="115">
        <v>98</v>
      </c>
      <c r="F62" s="114">
        <v>118</v>
      </c>
      <c r="G62" s="114">
        <v>117</v>
      </c>
      <c r="H62" s="114">
        <v>82</v>
      </c>
      <c r="I62" s="140">
        <v>89</v>
      </c>
      <c r="J62" s="115">
        <v>9</v>
      </c>
      <c r="K62" s="116">
        <v>10.112359550561798</v>
      </c>
    </row>
    <row r="63" spans="1:11" ht="14.1" customHeight="1" x14ac:dyDescent="0.2">
      <c r="A63" s="306"/>
      <c r="B63" s="307" t="s">
        <v>294</v>
      </c>
      <c r="C63" s="308"/>
      <c r="D63" s="113">
        <v>2.5387870239774331</v>
      </c>
      <c r="E63" s="115">
        <v>90</v>
      </c>
      <c r="F63" s="114">
        <v>107</v>
      </c>
      <c r="G63" s="114">
        <v>105</v>
      </c>
      <c r="H63" s="114">
        <v>72</v>
      </c>
      <c r="I63" s="140">
        <v>74</v>
      </c>
      <c r="J63" s="115">
        <v>16</v>
      </c>
      <c r="K63" s="116">
        <v>21.621621621621621</v>
      </c>
    </row>
    <row r="64" spans="1:11" ht="14.1" customHeight="1" x14ac:dyDescent="0.2">
      <c r="A64" s="306" t="s">
        <v>295</v>
      </c>
      <c r="B64" s="307" t="s">
        <v>296</v>
      </c>
      <c r="C64" s="308"/>
      <c r="D64" s="113">
        <v>0.98730606488011285</v>
      </c>
      <c r="E64" s="115">
        <v>35</v>
      </c>
      <c r="F64" s="114">
        <v>29</v>
      </c>
      <c r="G64" s="114">
        <v>30</v>
      </c>
      <c r="H64" s="114">
        <v>14</v>
      </c>
      <c r="I64" s="140">
        <v>20</v>
      </c>
      <c r="J64" s="115">
        <v>15</v>
      </c>
      <c r="K64" s="116">
        <v>75</v>
      </c>
    </row>
    <row r="65" spans="1:11" ht="14.1" customHeight="1" x14ac:dyDescent="0.2">
      <c r="A65" s="306" t="s">
        <v>297</v>
      </c>
      <c r="B65" s="307" t="s">
        <v>298</v>
      </c>
      <c r="C65" s="308"/>
      <c r="D65" s="113">
        <v>0.39492242595204513</v>
      </c>
      <c r="E65" s="115">
        <v>14</v>
      </c>
      <c r="F65" s="114">
        <v>13</v>
      </c>
      <c r="G65" s="114">
        <v>12</v>
      </c>
      <c r="H65" s="114">
        <v>22</v>
      </c>
      <c r="I65" s="140">
        <v>25</v>
      </c>
      <c r="J65" s="115">
        <v>-11</v>
      </c>
      <c r="K65" s="116">
        <v>-44</v>
      </c>
    </row>
    <row r="66" spans="1:11" ht="14.1" customHeight="1" x14ac:dyDescent="0.2">
      <c r="A66" s="306">
        <v>82</v>
      </c>
      <c r="B66" s="307" t="s">
        <v>299</v>
      </c>
      <c r="C66" s="308"/>
      <c r="D66" s="113">
        <v>5.0493653032440058</v>
      </c>
      <c r="E66" s="115">
        <v>179</v>
      </c>
      <c r="F66" s="114">
        <v>182</v>
      </c>
      <c r="G66" s="114">
        <v>134</v>
      </c>
      <c r="H66" s="114">
        <v>201</v>
      </c>
      <c r="I66" s="140">
        <v>150</v>
      </c>
      <c r="J66" s="115">
        <v>29</v>
      </c>
      <c r="K66" s="116">
        <v>19.333333333333332</v>
      </c>
    </row>
    <row r="67" spans="1:11" ht="14.1" customHeight="1" x14ac:dyDescent="0.2">
      <c r="A67" s="306" t="s">
        <v>300</v>
      </c>
      <c r="B67" s="307" t="s">
        <v>301</v>
      </c>
      <c r="C67" s="308"/>
      <c r="D67" s="113">
        <v>4.0620592383638927</v>
      </c>
      <c r="E67" s="115">
        <v>144</v>
      </c>
      <c r="F67" s="114">
        <v>150</v>
      </c>
      <c r="G67" s="114">
        <v>85</v>
      </c>
      <c r="H67" s="114">
        <v>145</v>
      </c>
      <c r="I67" s="140">
        <v>106</v>
      </c>
      <c r="J67" s="115">
        <v>38</v>
      </c>
      <c r="K67" s="116">
        <v>35.849056603773583</v>
      </c>
    </row>
    <row r="68" spans="1:11" ht="14.1" customHeight="1" x14ac:dyDescent="0.2">
      <c r="A68" s="306" t="s">
        <v>302</v>
      </c>
      <c r="B68" s="307" t="s">
        <v>303</v>
      </c>
      <c r="C68" s="308"/>
      <c r="D68" s="113">
        <v>0.53596614950634702</v>
      </c>
      <c r="E68" s="115">
        <v>19</v>
      </c>
      <c r="F68" s="114">
        <v>18</v>
      </c>
      <c r="G68" s="114">
        <v>35</v>
      </c>
      <c r="H68" s="114">
        <v>48</v>
      </c>
      <c r="I68" s="140">
        <v>29</v>
      </c>
      <c r="J68" s="115">
        <v>-10</v>
      </c>
      <c r="K68" s="116">
        <v>-34.482758620689658</v>
      </c>
    </row>
    <row r="69" spans="1:11" ht="14.1" customHeight="1" x14ac:dyDescent="0.2">
      <c r="A69" s="306">
        <v>83</v>
      </c>
      <c r="B69" s="307" t="s">
        <v>304</v>
      </c>
      <c r="C69" s="308"/>
      <c r="D69" s="113">
        <v>6.488011283497884</v>
      </c>
      <c r="E69" s="115">
        <v>230</v>
      </c>
      <c r="F69" s="114">
        <v>101</v>
      </c>
      <c r="G69" s="114">
        <v>190</v>
      </c>
      <c r="H69" s="114">
        <v>94</v>
      </c>
      <c r="I69" s="140">
        <v>188</v>
      </c>
      <c r="J69" s="115">
        <v>42</v>
      </c>
      <c r="K69" s="116">
        <v>22.340425531914892</v>
      </c>
    </row>
    <row r="70" spans="1:11" ht="14.1" customHeight="1" x14ac:dyDescent="0.2">
      <c r="A70" s="306" t="s">
        <v>305</v>
      </c>
      <c r="B70" s="307" t="s">
        <v>306</v>
      </c>
      <c r="C70" s="308"/>
      <c r="D70" s="113">
        <v>5.6135401974612131</v>
      </c>
      <c r="E70" s="115">
        <v>199</v>
      </c>
      <c r="F70" s="114">
        <v>82</v>
      </c>
      <c r="G70" s="114">
        <v>172</v>
      </c>
      <c r="H70" s="114">
        <v>74</v>
      </c>
      <c r="I70" s="140">
        <v>160</v>
      </c>
      <c r="J70" s="115">
        <v>39</v>
      </c>
      <c r="K70" s="116">
        <v>24.375</v>
      </c>
    </row>
    <row r="71" spans="1:11" ht="14.1" customHeight="1" x14ac:dyDescent="0.2">
      <c r="A71" s="306"/>
      <c r="B71" s="307" t="s">
        <v>307</v>
      </c>
      <c r="C71" s="308"/>
      <c r="D71" s="113">
        <v>3.8081805359661494</v>
      </c>
      <c r="E71" s="115">
        <v>135</v>
      </c>
      <c r="F71" s="114">
        <v>47</v>
      </c>
      <c r="G71" s="114">
        <v>111</v>
      </c>
      <c r="H71" s="114">
        <v>36</v>
      </c>
      <c r="I71" s="140">
        <v>116</v>
      </c>
      <c r="J71" s="115">
        <v>19</v>
      </c>
      <c r="K71" s="116">
        <v>16.379310344827587</v>
      </c>
    </row>
    <row r="72" spans="1:11" ht="14.1" customHeight="1" x14ac:dyDescent="0.2">
      <c r="A72" s="306">
        <v>84</v>
      </c>
      <c r="B72" s="307" t="s">
        <v>308</v>
      </c>
      <c r="C72" s="308"/>
      <c r="D72" s="113">
        <v>1.4950634696755993</v>
      </c>
      <c r="E72" s="115">
        <v>53</v>
      </c>
      <c r="F72" s="114">
        <v>31</v>
      </c>
      <c r="G72" s="114">
        <v>76</v>
      </c>
      <c r="H72" s="114">
        <v>28</v>
      </c>
      <c r="I72" s="140">
        <v>52</v>
      </c>
      <c r="J72" s="115">
        <v>1</v>
      </c>
      <c r="K72" s="116">
        <v>1.9230769230769231</v>
      </c>
    </row>
    <row r="73" spans="1:11" ht="14.1" customHeight="1" x14ac:dyDescent="0.2">
      <c r="A73" s="306" t="s">
        <v>309</v>
      </c>
      <c r="B73" s="307" t="s">
        <v>310</v>
      </c>
      <c r="C73" s="308"/>
      <c r="D73" s="113">
        <v>0.7334273624823695</v>
      </c>
      <c r="E73" s="115">
        <v>26</v>
      </c>
      <c r="F73" s="114">
        <v>7</v>
      </c>
      <c r="G73" s="114">
        <v>45</v>
      </c>
      <c r="H73" s="114">
        <v>12</v>
      </c>
      <c r="I73" s="140">
        <v>27</v>
      </c>
      <c r="J73" s="115">
        <v>-1</v>
      </c>
      <c r="K73" s="116">
        <v>-3.7037037037037037</v>
      </c>
    </row>
    <row r="74" spans="1:11" ht="14.1" customHeight="1" x14ac:dyDescent="0.2">
      <c r="A74" s="306" t="s">
        <v>311</v>
      </c>
      <c r="B74" s="307" t="s">
        <v>312</v>
      </c>
      <c r="C74" s="308"/>
      <c r="D74" s="113">
        <v>0.28208744710860367</v>
      </c>
      <c r="E74" s="115">
        <v>10</v>
      </c>
      <c r="F74" s="114">
        <v>7</v>
      </c>
      <c r="G74" s="114">
        <v>10</v>
      </c>
      <c r="H74" s="114">
        <v>6</v>
      </c>
      <c r="I74" s="140">
        <v>8</v>
      </c>
      <c r="J74" s="115">
        <v>2</v>
      </c>
      <c r="K74" s="116">
        <v>25</v>
      </c>
    </row>
    <row r="75" spans="1:11" ht="14.1" customHeight="1" x14ac:dyDescent="0.2">
      <c r="A75" s="306" t="s">
        <v>313</v>
      </c>
      <c r="B75" s="307" t="s">
        <v>314</v>
      </c>
      <c r="C75" s="308"/>
      <c r="D75" s="113" t="s">
        <v>513</v>
      </c>
      <c r="E75" s="115" t="s">
        <v>513</v>
      </c>
      <c r="F75" s="114" t="s">
        <v>513</v>
      </c>
      <c r="G75" s="114" t="s">
        <v>513</v>
      </c>
      <c r="H75" s="114" t="s">
        <v>513</v>
      </c>
      <c r="I75" s="140">
        <v>6</v>
      </c>
      <c r="J75" s="115" t="s">
        <v>513</v>
      </c>
      <c r="K75" s="116" t="s">
        <v>513</v>
      </c>
    </row>
    <row r="76" spans="1:11" ht="14.1" customHeight="1" x14ac:dyDescent="0.2">
      <c r="A76" s="306">
        <v>91</v>
      </c>
      <c r="B76" s="307" t="s">
        <v>315</v>
      </c>
      <c r="C76" s="308"/>
      <c r="D76" s="113">
        <v>0.33850493653032437</v>
      </c>
      <c r="E76" s="115">
        <v>12</v>
      </c>
      <c r="F76" s="114">
        <v>10</v>
      </c>
      <c r="G76" s="114">
        <v>11</v>
      </c>
      <c r="H76" s="114">
        <v>4</v>
      </c>
      <c r="I76" s="140">
        <v>9</v>
      </c>
      <c r="J76" s="115">
        <v>3</v>
      </c>
      <c r="K76" s="116">
        <v>33.333333333333336</v>
      </c>
    </row>
    <row r="77" spans="1:11" ht="14.1" customHeight="1" x14ac:dyDescent="0.2">
      <c r="A77" s="306">
        <v>92</v>
      </c>
      <c r="B77" s="307" t="s">
        <v>316</v>
      </c>
      <c r="C77" s="308"/>
      <c r="D77" s="113">
        <v>1.3540197461212975</v>
      </c>
      <c r="E77" s="115">
        <v>48</v>
      </c>
      <c r="F77" s="114">
        <v>29</v>
      </c>
      <c r="G77" s="114">
        <v>48</v>
      </c>
      <c r="H77" s="114">
        <v>41</v>
      </c>
      <c r="I77" s="140">
        <v>46</v>
      </c>
      <c r="J77" s="115">
        <v>2</v>
      </c>
      <c r="K77" s="116">
        <v>4.3478260869565215</v>
      </c>
    </row>
    <row r="78" spans="1:11" ht="14.1" customHeight="1" x14ac:dyDescent="0.2">
      <c r="A78" s="306">
        <v>93</v>
      </c>
      <c r="B78" s="307" t="s">
        <v>317</v>
      </c>
      <c r="C78" s="308"/>
      <c r="D78" s="113" t="s">
        <v>513</v>
      </c>
      <c r="E78" s="115" t="s">
        <v>513</v>
      </c>
      <c r="F78" s="114" t="s">
        <v>513</v>
      </c>
      <c r="G78" s="114">
        <v>4</v>
      </c>
      <c r="H78" s="114">
        <v>6</v>
      </c>
      <c r="I78" s="140">
        <v>6</v>
      </c>
      <c r="J78" s="115" t="s">
        <v>513</v>
      </c>
      <c r="K78" s="116" t="s">
        <v>513</v>
      </c>
    </row>
    <row r="79" spans="1:11" ht="14.1" customHeight="1" x14ac:dyDescent="0.2">
      <c r="A79" s="306">
        <v>94</v>
      </c>
      <c r="B79" s="307" t="s">
        <v>318</v>
      </c>
      <c r="C79" s="308"/>
      <c r="D79" s="113">
        <v>0.53596614950634702</v>
      </c>
      <c r="E79" s="115">
        <v>19</v>
      </c>
      <c r="F79" s="114">
        <v>17</v>
      </c>
      <c r="G79" s="114">
        <v>20</v>
      </c>
      <c r="H79" s="114">
        <v>17</v>
      </c>
      <c r="I79" s="140">
        <v>13</v>
      </c>
      <c r="J79" s="115">
        <v>6</v>
      </c>
      <c r="K79" s="116">
        <v>46.153846153846153</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8.4626234132581094E-2</v>
      </c>
      <c r="E81" s="143">
        <v>3</v>
      </c>
      <c r="F81" s="144">
        <v>5</v>
      </c>
      <c r="G81" s="144">
        <v>4</v>
      </c>
      <c r="H81" s="144">
        <v>3</v>
      </c>
      <c r="I81" s="145">
        <v>4</v>
      </c>
      <c r="J81" s="143">
        <v>-1</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33696</v>
      </c>
      <c r="C10" s="114">
        <v>18028</v>
      </c>
      <c r="D10" s="114">
        <v>15668</v>
      </c>
      <c r="E10" s="114">
        <v>25249</v>
      </c>
      <c r="F10" s="114">
        <v>7717</v>
      </c>
      <c r="G10" s="114">
        <v>4753</v>
      </c>
      <c r="H10" s="114">
        <v>8476</v>
      </c>
      <c r="I10" s="115">
        <v>10887</v>
      </c>
      <c r="J10" s="114">
        <v>8099</v>
      </c>
      <c r="K10" s="114">
        <v>2788</v>
      </c>
      <c r="L10" s="423">
        <v>2327</v>
      </c>
      <c r="M10" s="424">
        <v>2487</v>
      </c>
    </row>
    <row r="11" spans="1:13" ht="11.1" customHeight="1" x14ac:dyDescent="0.2">
      <c r="A11" s="422" t="s">
        <v>387</v>
      </c>
      <c r="B11" s="115">
        <v>34004</v>
      </c>
      <c r="C11" s="114">
        <v>18359</v>
      </c>
      <c r="D11" s="114">
        <v>15645</v>
      </c>
      <c r="E11" s="114">
        <v>25500</v>
      </c>
      <c r="F11" s="114">
        <v>7764</v>
      </c>
      <c r="G11" s="114">
        <v>4568</v>
      </c>
      <c r="H11" s="114">
        <v>8699</v>
      </c>
      <c r="I11" s="115">
        <v>11187</v>
      </c>
      <c r="J11" s="114">
        <v>8269</v>
      </c>
      <c r="K11" s="114">
        <v>2918</v>
      </c>
      <c r="L11" s="423">
        <v>2389</v>
      </c>
      <c r="M11" s="424">
        <v>2066</v>
      </c>
    </row>
    <row r="12" spans="1:13" ht="11.1" customHeight="1" x14ac:dyDescent="0.2">
      <c r="A12" s="422" t="s">
        <v>388</v>
      </c>
      <c r="B12" s="115">
        <v>34765</v>
      </c>
      <c r="C12" s="114">
        <v>18839</v>
      </c>
      <c r="D12" s="114">
        <v>15926</v>
      </c>
      <c r="E12" s="114">
        <v>26143</v>
      </c>
      <c r="F12" s="114">
        <v>7864</v>
      </c>
      <c r="G12" s="114">
        <v>5152</v>
      </c>
      <c r="H12" s="114">
        <v>8844</v>
      </c>
      <c r="I12" s="115">
        <v>11241</v>
      </c>
      <c r="J12" s="114">
        <v>8158</v>
      </c>
      <c r="K12" s="114">
        <v>3083</v>
      </c>
      <c r="L12" s="423">
        <v>3510</v>
      </c>
      <c r="M12" s="424">
        <v>2937</v>
      </c>
    </row>
    <row r="13" spans="1:13" s="110" customFormat="1" ht="11.1" customHeight="1" x14ac:dyDescent="0.2">
      <c r="A13" s="422" t="s">
        <v>389</v>
      </c>
      <c r="B13" s="115">
        <v>34372</v>
      </c>
      <c r="C13" s="114">
        <v>18379</v>
      </c>
      <c r="D13" s="114">
        <v>15993</v>
      </c>
      <c r="E13" s="114">
        <v>25656</v>
      </c>
      <c r="F13" s="114">
        <v>7951</v>
      </c>
      <c r="G13" s="114">
        <v>4972</v>
      </c>
      <c r="H13" s="114">
        <v>8947</v>
      </c>
      <c r="I13" s="115">
        <v>11190</v>
      </c>
      <c r="J13" s="114">
        <v>8155</v>
      </c>
      <c r="K13" s="114">
        <v>3035</v>
      </c>
      <c r="L13" s="423">
        <v>2334</v>
      </c>
      <c r="M13" s="424">
        <v>2849</v>
      </c>
    </row>
    <row r="14" spans="1:13" ht="15" customHeight="1" x14ac:dyDescent="0.2">
      <c r="A14" s="422" t="s">
        <v>390</v>
      </c>
      <c r="B14" s="115">
        <v>34563</v>
      </c>
      <c r="C14" s="114">
        <v>18490</v>
      </c>
      <c r="D14" s="114">
        <v>16073</v>
      </c>
      <c r="E14" s="114">
        <v>25007</v>
      </c>
      <c r="F14" s="114">
        <v>8869</v>
      </c>
      <c r="G14" s="114">
        <v>4773</v>
      </c>
      <c r="H14" s="114">
        <v>9171</v>
      </c>
      <c r="I14" s="115">
        <v>11091</v>
      </c>
      <c r="J14" s="114">
        <v>8069</v>
      </c>
      <c r="K14" s="114">
        <v>3022</v>
      </c>
      <c r="L14" s="423">
        <v>2560</v>
      </c>
      <c r="M14" s="424">
        <v>2447</v>
      </c>
    </row>
    <row r="15" spans="1:13" ht="11.1" customHeight="1" x14ac:dyDescent="0.2">
      <c r="A15" s="422" t="s">
        <v>387</v>
      </c>
      <c r="B15" s="115">
        <v>34440</v>
      </c>
      <c r="C15" s="114">
        <v>18487</v>
      </c>
      <c r="D15" s="114">
        <v>15953</v>
      </c>
      <c r="E15" s="114">
        <v>24739</v>
      </c>
      <c r="F15" s="114">
        <v>9020</v>
      </c>
      <c r="G15" s="114">
        <v>4538</v>
      </c>
      <c r="H15" s="114">
        <v>9318</v>
      </c>
      <c r="I15" s="115">
        <v>11257</v>
      </c>
      <c r="J15" s="114">
        <v>8137</v>
      </c>
      <c r="K15" s="114">
        <v>3120</v>
      </c>
      <c r="L15" s="423">
        <v>2416</v>
      </c>
      <c r="M15" s="424">
        <v>2217</v>
      </c>
    </row>
    <row r="16" spans="1:13" ht="11.1" customHeight="1" x14ac:dyDescent="0.2">
      <c r="A16" s="422" t="s">
        <v>388</v>
      </c>
      <c r="B16" s="115">
        <v>35266</v>
      </c>
      <c r="C16" s="114">
        <v>18948</v>
      </c>
      <c r="D16" s="114">
        <v>16318</v>
      </c>
      <c r="E16" s="114">
        <v>25949</v>
      </c>
      <c r="F16" s="114">
        <v>9238</v>
      </c>
      <c r="G16" s="114">
        <v>5140</v>
      </c>
      <c r="H16" s="114">
        <v>9451</v>
      </c>
      <c r="I16" s="115">
        <v>11332</v>
      </c>
      <c r="J16" s="114">
        <v>8081</v>
      </c>
      <c r="K16" s="114">
        <v>3251</v>
      </c>
      <c r="L16" s="423">
        <v>3458</v>
      </c>
      <c r="M16" s="424">
        <v>2746</v>
      </c>
    </row>
    <row r="17" spans="1:13" s="110" customFormat="1" ht="11.1" customHeight="1" x14ac:dyDescent="0.2">
      <c r="A17" s="422" t="s">
        <v>389</v>
      </c>
      <c r="B17" s="115">
        <v>35135</v>
      </c>
      <c r="C17" s="114">
        <v>18840</v>
      </c>
      <c r="D17" s="114">
        <v>16295</v>
      </c>
      <c r="E17" s="114">
        <v>25867</v>
      </c>
      <c r="F17" s="114">
        <v>9239</v>
      </c>
      <c r="G17" s="114">
        <v>4980</v>
      </c>
      <c r="H17" s="114">
        <v>9560</v>
      </c>
      <c r="I17" s="115">
        <v>11327</v>
      </c>
      <c r="J17" s="114">
        <v>8107</v>
      </c>
      <c r="K17" s="114">
        <v>3220</v>
      </c>
      <c r="L17" s="423">
        <v>2146</v>
      </c>
      <c r="M17" s="424">
        <v>2628</v>
      </c>
    </row>
    <row r="18" spans="1:13" ht="15" customHeight="1" x14ac:dyDescent="0.2">
      <c r="A18" s="422" t="s">
        <v>391</v>
      </c>
      <c r="B18" s="115">
        <v>35274</v>
      </c>
      <c r="C18" s="114">
        <v>18930</v>
      </c>
      <c r="D18" s="114">
        <v>16344</v>
      </c>
      <c r="E18" s="114">
        <v>25825</v>
      </c>
      <c r="F18" s="114">
        <v>9382</v>
      </c>
      <c r="G18" s="114">
        <v>4815</v>
      </c>
      <c r="H18" s="114">
        <v>9813</v>
      </c>
      <c r="I18" s="115">
        <v>11325</v>
      </c>
      <c r="J18" s="114">
        <v>8147</v>
      </c>
      <c r="K18" s="114">
        <v>3178</v>
      </c>
      <c r="L18" s="423">
        <v>2709</v>
      </c>
      <c r="M18" s="424">
        <v>2686</v>
      </c>
    </row>
    <row r="19" spans="1:13" ht="11.1" customHeight="1" x14ac:dyDescent="0.2">
      <c r="A19" s="422" t="s">
        <v>387</v>
      </c>
      <c r="B19" s="115">
        <v>35467</v>
      </c>
      <c r="C19" s="114">
        <v>19132</v>
      </c>
      <c r="D19" s="114">
        <v>16335</v>
      </c>
      <c r="E19" s="114">
        <v>25814</v>
      </c>
      <c r="F19" s="114">
        <v>9554</v>
      </c>
      <c r="G19" s="114">
        <v>4658</v>
      </c>
      <c r="H19" s="114">
        <v>9982</v>
      </c>
      <c r="I19" s="115">
        <v>11570</v>
      </c>
      <c r="J19" s="114">
        <v>8227</v>
      </c>
      <c r="K19" s="114">
        <v>3343</v>
      </c>
      <c r="L19" s="423">
        <v>2519</v>
      </c>
      <c r="M19" s="424">
        <v>2394</v>
      </c>
    </row>
    <row r="20" spans="1:13" ht="11.1" customHeight="1" x14ac:dyDescent="0.2">
      <c r="A20" s="422" t="s">
        <v>388</v>
      </c>
      <c r="B20" s="115">
        <v>36128</v>
      </c>
      <c r="C20" s="114">
        <v>19521</v>
      </c>
      <c r="D20" s="114">
        <v>16607</v>
      </c>
      <c r="E20" s="114">
        <v>26385</v>
      </c>
      <c r="F20" s="114">
        <v>9677</v>
      </c>
      <c r="G20" s="114">
        <v>5180</v>
      </c>
      <c r="H20" s="114">
        <v>10101</v>
      </c>
      <c r="I20" s="115">
        <v>11542</v>
      </c>
      <c r="J20" s="114">
        <v>8100</v>
      </c>
      <c r="K20" s="114">
        <v>3442</v>
      </c>
      <c r="L20" s="423">
        <v>3641</v>
      </c>
      <c r="M20" s="424">
        <v>3068</v>
      </c>
    </row>
    <row r="21" spans="1:13" s="110" customFormat="1" ht="11.1" customHeight="1" x14ac:dyDescent="0.2">
      <c r="A21" s="422" t="s">
        <v>389</v>
      </c>
      <c r="B21" s="115">
        <v>35580</v>
      </c>
      <c r="C21" s="114">
        <v>19001</v>
      </c>
      <c r="D21" s="114">
        <v>16579</v>
      </c>
      <c r="E21" s="114">
        <v>25952</v>
      </c>
      <c r="F21" s="114">
        <v>9595</v>
      </c>
      <c r="G21" s="114">
        <v>4934</v>
      </c>
      <c r="H21" s="114">
        <v>10119</v>
      </c>
      <c r="I21" s="115">
        <v>11473</v>
      </c>
      <c r="J21" s="114">
        <v>8047</v>
      </c>
      <c r="K21" s="114">
        <v>3426</v>
      </c>
      <c r="L21" s="423">
        <v>1868</v>
      </c>
      <c r="M21" s="424">
        <v>2549</v>
      </c>
    </row>
    <row r="22" spans="1:13" ht="15" customHeight="1" x14ac:dyDescent="0.2">
      <c r="A22" s="422" t="s">
        <v>392</v>
      </c>
      <c r="B22" s="115">
        <v>35274</v>
      </c>
      <c r="C22" s="114">
        <v>18815</v>
      </c>
      <c r="D22" s="114">
        <v>16459</v>
      </c>
      <c r="E22" s="114">
        <v>25597</v>
      </c>
      <c r="F22" s="114">
        <v>9544</v>
      </c>
      <c r="G22" s="114">
        <v>4709</v>
      </c>
      <c r="H22" s="114">
        <v>10220</v>
      </c>
      <c r="I22" s="115">
        <v>11382</v>
      </c>
      <c r="J22" s="114">
        <v>8014</v>
      </c>
      <c r="K22" s="114">
        <v>3368</v>
      </c>
      <c r="L22" s="423">
        <v>2569</v>
      </c>
      <c r="M22" s="424">
        <v>2876</v>
      </c>
    </row>
    <row r="23" spans="1:13" ht="11.1" customHeight="1" x14ac:dyDescent="0.2">
      <c r="A23" s="422" t="s">
        <v>387</v>
      </c>
      <c r="B23" s="115">
        <v>35475</v>
      </c>
      <c r="C23" s="114">
        <v>19020</v>
      </c>
      <c r="D23" s="114">
        <v>16455</v>
      </c>
      <c r="E23" s="114">
        <v>25618</v>
      </c>
      <c r="F23" s="114">
        <v>9691</v>
      </c>
      <c r="G23" s="114">
        <v>4471</v>
      </c>
      <c r="H23" s="114">
        <v>10487</v>
      </c>
      <c r="I23" s="115">
        <v>11575</v>
      </c>
      <c r="J23" s="114">
        <v>8133</v>
      </c>
      <c r="K23" s="114">
        <v>3442</v>
      </c>
      <c r="L23" s="423">
        <v>2365</v>
      </c>
      <c r="M23" s="424">
        <v>2273</v>
      </c>
    </row>
    <row r="24" spans="1:13" ht="11.1" customHeight="1" x14ac:dyDescent="0.2">
      <c r="A24" s="422" t="s">
        <v>388</v>
      </c>
      <c r="B24" s="115">
        <v>36291</v>
      </c>
      <c r="C24" s="114">
        <v>19417</v>
      </c>
      <c r="D24" s="114">
        <v>16874</v>
      </c>
      <c r="E24" s="114">
        <v>25653</v>
      </c>
      <c r="F24" s="114">
        <v>9848</v>
      </c>
      <c r="G24" s="114">
        <v>5094</v>
      </c>
      <c r="H24" s="114">
        <v>10649</v>
      </c>
      <c r="I24" s="115">
        <v>11578</v>
      </c>
      <c r="J24" s="114">
        <v>8015</v>
      </c>
      <c r="K24" s="114">
        <v>3563</v>
      </c>
      <c r="L24" s="423">
        <v>3531</v>
      </c>
      <c r="M24" s="424">
        <v>2788</v>
      </c>
    </row>
    <row r="25" spans="1:13" s="110" customFormat="1" ht="11.1" customHeight="1" x14ac:dyDescent="0.2">
      <c r="A25" s="422" t="s">
        <v>389</v>
      </c>
      <c r="B25" s="115">
        <v>35862</v>
      </c>
      <c r="C25" s="114">
        <v>18999</v>
      </c>
      <c r="D25" s="114">
        <v>16863</v>
      </c>
      <c r="E25" s="114">
        <v>25189</v>
      </c>
      <c r="F25" s="114">
        <v>9881</v>
      </c>
      <c r="G25" s="114">
        <v>4892</v>
      </c>
      <c r="H25" s="114">
        <v>10671</v>
      </c>
      <c r="I25" s="115">
        <v>11459</v>
      </c>
      <c r="J25" s="114">
        <v>7928</v>
      </c>
      <c r="K25" s="114">
        <v>3531</v>
      </c>
      <c r="L25" s="423">
        <v>1938</v>
      </c>
      <c r="M25" s="424">
        <v>2401</v>
      </c>
    </row>
    <row r="26" spans="1:13" ht="15" customHeight="1" x14ac:dyDescent="0.2">
      <c r="A26" s="422" t="s">
        <v>393</v>
      </c>
      <c r="B26" s="115">
        <v>35829</v>
      </c>
      <c r="C26" s="114">
        <v>18964</v>
      </c>
      <c r="D26" s="114">
        <v>16865</v>
      </c>
      <c r="E26" s="114">
        <v>25090</v>
      </c>
      <c r="F26" s="114">
        <v>9944</v>
      </c>
      <c r="G26" s="114">
        <v>4683</v>
      </c>
      <c r="H26" s="114">
        <v>10852</v>
      </c>
      <c r="I26" s="115">
        <v>11389</v>
      </c>
      <c r="J26" s="114">
        <v>7857</v>
      </c>
      <c r="K26" s="114">
        <v>3532</v>
      </c>
      <c r="L26" s="423">
        <v>2449</v>
      </c>
      <c r="M26" s="424">
        <v>2489</v>
      </c>
    </row>
    <row r="27" spans="1:13" ht="11.1" customHeight="1" x14ac:dyDescent="0.2">
      <c r="A27" s="422" t="s">
        <v>387</v>
      </c>
      <c r="B27" s="115">
        <v>36239</v>
      </c>
      <c r="C27" s="114">
        <v>19220</v>
      </c>
      <c r="D27" s="114">
        <v>17019</v>
      </c>
      <c r="E27" s="114">
        <v>25268</v>
      </c>
      <c r="F27" s="114">
        <v>10174</v>
      </c>
      <c r="G27" s="114">
        <v>4540</v>
      </c>
      <c r="H27" s="114">
        <v>11148</v>
      </c>
      <c r="I27" s="115">
        <v>11659</v>
      </c>
      <c r="J27" s="114">
        <v>8014</v>
      </c>
      <c r="K27" s="114">
        <v>3645</v>
      </c>
      <c r="L27" s="423">
        <v>3246</v>
      </c>
      <c r="M27" s="424">
        <v>2852</v>
      </c>
    </row>
    <row r="28" spans="1:13" ht="11.1" customHeight="1" x14ac:dyDescent="0.2">
      <c r="A28" s="422" t="s">
        <v>388</v>
      </c>
      <c r="B28" s="115">
        <v>36813</v>
      </c>
      <c r="C28" s="114">
        <v>19530</v>
      </c>
      <c r="D28" s="114">
        <v>17283</v>
      </c>
      <c r="E28" s="114">
        <v>26450</v>
      </c>
      <c r="F28" s="114">
        <v>10307</v>
      </c>
      <c r="G28" s="114">
        <v>4964</v>
      </c>
      <c r="H28" s="114">
        <v>11336</v>
      </c>
      <c r="I28" s="115">
        <v>11742</v>
      </c>
      <c r="J28" s="114">
        <v>8040</v>
      </c>
      <c r="K28" s="114">
        <v>3702</v>
      </c>
      <c r="L28" s="423">
        <v>3651</v>
      </c>
      <c r="M28" s="424">
        <v>3109</v>
      </c>
    </row>
    <row r="29" spans="1:13" s="110" customFormat="1" ht="11.1" customHeight="1" x14ac:dyDescent="0.2">
      <c r="A29" s="422" t="s">
        <v>389</v>
      </c>
      <c r="B29" s="115">
        <v>36174</v>
      </c>
      <c r="C29" s="114">
        <v>18997</v>
      </c>
      <c r="D29" s="114">
        <v>17177</v>
      </c>
      <c r="E29" s="114">
        <v>25918</v>
      </c>
      <c r="F29" s="114">
        <v>10236</v>
      </c>
      <c r="G29" s="114">
        <v>4810</v>
      </c>
      <c r="H29" s="114">
        <v>11323</v>
      </c>
      <c r="I29" s="115">
        <v>11555</v>
      </c>
      <c r="J29" s="114">
        <v>7916</v>
      </c>
      <c r="K29" s="114">
        <v>3639</v>
      </c>
      <c r="L29" s="423">
        <v>2036</v>
      </c>
      <c r="M29" s="424">
        <v>2721</v>
      </c>
    </row>
    <row r="30" spans="1:13" ht="15" customHeight="1" x14ac:dyDescent="0.2">
      <c r="A30" s="422" t="s">
        <v>394</v>
      </c>
      <c r="B30" s="115">
        <v>36335</v>
      </c>
      <c r="C30" s="114">
        <v>18995</v>
      </c>
      <c r="D30" s="114">
        <v>17340</v>
      </c>
      <c r="E30" s="114">
        <v>25861</v>
      </c>
      <c r="F30" s="114">
        <v>10460</v>
      </c>
      <c r="G30" s="114">
        <v>4654</v>
      </c>
      <c r="H30" s="114">
        <v>11545</v>
      </c>
      <c r="I30" s="115">
        <v>11369</v>
      </c>
      <c r="J30" s="114">
        <v>7770</v>
      </c>
      <c r="K30" s="114">
        <v>3599</v>
      </c>
      <c r="L30" s="423">
        <v>2826</v>
      </c>
      <c r="M30" s="424">
        <v>2701</v>
      </c>
    </row>
    <row r="31" spans="1:13" ht="11.1" customHeight="1" x14ac:dyDescent="0.2">
      <c r="A31" s="422" t="s">
        <v>387</v>
      </c>
      <c r="B31" s="115">
        <v>36230</v>
      </c>
      <c r="C31" s="114">
        <v>18990</v>
      </c>
      <c r="D31" s="114">
        <v>17240</v>
      </c>
      <c r="E31" s="114">
        <v>25677</v>
      </c>
      <c r="F31" s="114">
        <v>10539</v>
      </c>
      <c r="G31" s="114">
        <v>4435</v>
      </c>
      <c r="H31" s="114">
        <v>11716</v>
      </c>
      <c r="I31" s="115">
        <v>11380</v>
      </c>
      <c r="J31" s="114">
        <v>7770</v>
      </c>
      <c r="K31" s="114">
        <v>3610</v>
      </c>
      <c r="L31" s="423">
        <v>2271</v>
      </c>
      <c r="M31" s="424">
        <v>2420</v>
      </c>
    </row>
    <row r="32" spans="1:13" ht="11.1" customHeight="1" x14ac:dyDescent="0.2">
      <c r="A32" s="422" t="s">
        <v>388</v>
      </c>
      <c r="B32" s="115">
        <v>36979</v>
      </c>
      <c r="C32" s="114">
        <v>19345</v>
      </c>
      <c r="D32" s="114">
        <v>17634</v>
      </c>
      <c r="E32" s="114">
        <v>26142</v>
      </c>
      <c r="F32" s="114">
        <v>10831</v>
      </c>
      <c r="G32" s="114">
        <v>4880</v>
      </c>
      <c r="H32" s="114">
        <v>11745</v>
      </c>
      <c r="I32" s="115">
        <v>11393</v>
      </c>
      <c r="J32" s="114">
        <v>7658</v>
      </c>
      <c r="K32" s="114">
        <v>3735</v>
      </c>
      <c r="L32" s="423">
        <v>3914</v>
      </c>
      <c r="M32" s="424">
        <v>3352</v>
      </c>
    </row>
    <row r="33" spans="1:13" s="110" customFormat="1" ht="11.1" customHeight="1" x14ac:dyDescent="0.2">
      <c r="A33" s="422" t="s">
        <v>389</v>
      </c>
      <c r="B33" s="115">
        <v>36767</v>
      </c>
      <c r="C33" s="114">
        <v>19062</v>
      </c>
      <c r="D33" s="114">
        <v>17705</v>
      </c>
      <c r="E33" s="114">
        <v>25900</v>
      </c>
      <c r="F33" s="114">
        <v>10864</v>
      </c>
      <c r="G33" s="114">
        <v>4747</v>
      </c>
      <c r="H33" s="114">
        <v>11836</v>
      </c>
      <c r="I33" s="115">
        <v>11263</v>
      </c>
      <c r="J33" s="114">
        <v>7558</v>
      </c>
      <c r="K33" s="114">
        <v>3705</v>
      </c>
      <c r="L33" s="423">
        <v>2261</v>
      </c>
      <c r="M33" s="424">
        <v>2498</v>
      </c>
    </row>
    <row r="34" spans="1:13" ht="15" customHeight="1" x14ac:dyDescent="0.2">
      <c r="A34" s="422" t="s">
        <v>395</v>
      </c>
      <c r="B34" s="115">
        <v>36677</v>
      </c>
      <c r="C34" s="114">
        <v>19035</v>
      </c>
      <c r="D34" s="114">
        <v>17642</v>
      </c>
      <c r="E34" s="114">
        <v>25778</v>
      </c>
      <c r="F34" s="114">
        <v>10896</v>
      </c>
      <c r="G34" s="114">
        <v>4539</v>
      </c>
      <c r="H34" s="114">
        <v>11989</v>
      </c>
      <c r="I34" s="115">
        <v>11028</v>
      </c>
      <c r="J34" s="114">
        <v>7390</v>
      </c>
      <c r="K34" s="114">
        <v>3638</v>
      </c>
      <c r="L34" s="423">
        <v>2852</v>
      </c>
      <c r="M34" s="424">
        <v>2982</v>
      </c>
    </row>
    <row r="35" spans="1:13" ht="11.1" customHeight="1" x14ac:dyDescent="0.2">
      <c r="A35" s="422" t="s">
        <v>387</v>
      </c>
      <c r="B35" s="115">
        <v>36631</v>
      </c>
      <c r="C35" s="114">
        <v>18976</v>
      </c>
      <c r="D35" s="114">
        <v>17655</v>
      </c>
      <c r="E35" s="114">
        <v>25636</v>
      </c>
      <c r="F35" s="114">
        <v>10993</v>
      </c>
      <c r="G35" s="114">
        <v>4340</v>
      </c>
      <c r="H35" s="114">
        <v>12125</v>
      </c>
      <c r="I35" s="115">
        <v>11346</v>
      </c>
      <c r="J35" s="114">
        <v>7547</v>
      </c>
      <c r="K35" s="114">
        <v>3799</v>
      </c>
      <c r="L35" s="423">
        <v>2426</v>
      </c>
      <c r="M35" s="424">
        <v>2303</v>
      </c>
    </row>
    <row r="36" spans="1:13" ht="11.1" customHeight="1" x14ac:dyDescent="0.2">
      <c r="A36" s="422" t="s">
        <v>388</v>
      </c>
      <c r="B36" s="115">
        <v>37666</v>
      </c>
      <c r="C36" s="114">
        <v>19519</v>
      </c>
      <c r="D36" s="114">
        <v>18147</v>
      </c>
      <c r="E36" s="114">
        <v>26413</v>
      </c>
      <c r="F36" s="114">
        <v>11253</v>
      </c>
      <c r="G36" s="114">
        <v>4930</v>
      </c>
      <c r="H36" s="114">
        <v>12319</v>
      </c>
      <c r="I36" s="115">
        <v>11334</v>
      </c>
      <c r="J36" s="114">
        <v>7408</v>
      </c>
      <c r="K36" s="114">
        <v>3926</v>
      </c>
      <c r="L36" s="423">
        <v>3985</v>
      </c>
      <c r="M36" s="424">
        <v>3161</v>
      </c>
    </row>
    <row r="37" spans="1:13" s="110" customFormat="1" ht="11.1" customHeight="1" x14ac:dyDescent="0.2">
      <c r="A37" s="422" t="s">
        <v>389</v>
      </c>
      <c r="B37" s="115">
        <v>37545</v>
      </c>
      <c r="C37" s="114">
        <v>19355</v>
      </c>
      <c r="D37" s="114">
        <v>18190</v>
      </c>
      <c r="E37" s="114">
        <v>26190</v>
      </c>
      <c r="F37" s="114">
        <v>11355</v>
      </c>
      <c r="G37" s="114">
        <v>4781</v>
      </c>
      <c r="H37" s="114">
        <v>12399</v>
      </c>
      <c r="I37" s="115">
        <v>11229</v>
      </c>
      <c r="J37" s="114">
        <v>7307</v>
      </c>
      <c r="K37" s="114">
        <v>3922</v>
      </c>
      <c r="L37" s="423">
        <v>2226</v>
      </c>
      <c r="M37" s="424">
        <v>2401</v>
      </c>
    </row>
    <row r="38" spans="1:13" ht="15" customHeight="1" x14ac:dyDescent="0.2">
      <c r="A38" s="425" t="s">
        <v>396</v>
      </c>
      <c r="B38" s="115">
        <v>37664</v>
      </c>
      <c r="C38" s="114">
        <v>19375</v>
      </c>
      <c r="D38" s="114">
        <v>18289</v>
      </c>
      <c r="E38" s="114">
        <v>26148</v>
      </c>
      <c r="F38" s="114">
        <v>11516</v>
      </c>
      <c r="G38" s="114">
        <v>4594</v>
      </c>
      <c r="H38" s="114">
        <v>12605</v>
      </c>
      <c r="I38" s="115">
        <v>11060</v>
      </c>
      <c r="J38" s="114">
        <v>7167</v>
      </c>
      <c r="K38" s="114">
        <v>3893</v>
      </c>
      <c r="L38" s="423">
        <v>2679</v>
      </c>
      <c r="M38" s="424">
        <v>2606</v>
      </c>
    </row>
    <row r="39" spans="1:13" ht="11.1" customHeight="1" x14ac:dyDescent="0.2">
      <c r="A39" s="422" t="s">
        <v>387</v>
      </c>
      <c r="B39" s="115">
        <v>37840</v>
      </c>
      <c r="C39" s="114">
        <v>19552</v>
      </c>
      <c r="D39" s="114">
        <v>18288</v>
      </c>
      <c r="E39" s="114">
        <v>26220</v>
      </c>
      <c r="F39" s="114">
        <v>11620</v>
      </c>
      <c r="G39" s="114">
        <v>4436</v>
      </c>
      <c r="H39" s="114">
        <v>12858</v>
      </c>
      <c r="I39" s="115">
        <v>11369</v>
      </c>
      <c r="J39" s="114">
        <v>7413</v>
      </c>
      <c r="K39" s="114">
        <v>3956</v>
      </c>
      <c r="L39" s="423">
        <v>2297</v>
      </c>
      <c r="M39" s="424">
        <v>2196</v>
      </c>
    </row>
    <row r="40" spans="1:13" ht="11.1" customHeight="1" x14ac:dyDescent="0.2">
      <c r="A40" s="425" t="s">
        <v>388</v>
      </c>
      <c r="B40" s="115">
        <v>38605</v>
      </c>
      <c r="C40" s="114">
        <v>19911</v>
      </c>
      <c r="D40" s="114">
        <v>18694</v>
      </c>
      <c r="E40" s="114">
        <v>26782</v>
      </c>
      <c r="F40" s="114">
        <v>11823</v>
      </c>
      <c r="G40" s="114">
        <v>4944</v>
      </c>
      <c r="H40" s="114">
        <v>13045</v>
      </c>
      <c r="I40" s="115">
        <v>11439</v>
      </c>
      <c r="J40" s="114">
        <v>7306</v>
      </c>
      <c r="K40" s="114">
        <v>4133</v>
      </c>
      <c r="L40" s="423">
        <v>3853</v>
      </c>
      <c r="M40" s="424">
        <v>3168</v>
      </c>
    </row>
    <row r="41" spans="1:13" s="110" customFormat="1" ht="11.1" customHeight="1" x14ac:dyDescent="0.2">
      <c r="A41" s="422" t="s">
        <v>389</v>
      </c>
      <c r="B41" s="115">
        <v>38429</v>
      </c>
      <c r="C41" s="114">
        <v>19770</v>
      </c>
      <c r="D41" s="114">
        <v>18659</v>
      </c>
      <c r="E41" s="114">
        <v>26588</v>
      </c>
      <c r="F41" s="114">
        <v>11841</v>
      </c>
      <c r="G41" s="114">
        <v>4755</v>
      </c>
      <c r="H41" s="114">
        <v>13216</v>
      </c>
      <c r="I41" s="115">
        <v>11331</v>
      </c>
      <c r="J41" s="114">
        <v>7199</v>
      </c>
      <c r="K41" s="114">
        <v>4132</v>
      </c>
      <c r="L41" s="423">
        <v>2228</v>
      </c>
      <c r="M41" s="424">
        <v>2523</v>
      </c>
    </row>
    <row r="42" spans="1:13" ht="15" customHeight="1" x14ac:dyDescent="0.2">
      <c r="A42" s="422" t="s">
        <v>397</v>
      </c>
      <c r="B42" s="115">
        <v>38329</v>
      </c>
      <c r="C42" s="114">
        <v>19656</v>
      </c>
      <c r="D42" s="114">
        <v>18673</v>
      </c>
      <c r="E42" s="114">
        <v>26438</v>
      </c>
      <c r="F42" s="114">
        <v>11891</v>
      </c>
      <c r="G42" s="114">
        <v>4549</v>
      </c>
      <c r="H42" s="114">
        <v>13397</v>
      </c>
      <c r="I42" s="115">
        <v>11203</v>
      </c>
      <c r="J42" s="114">
        <v>7132</v>
      </c>
      <c r="K42" s="114">
        <v>4071</v>
      </c>
      <c r="L42" s="423">
        <v>2945</v>
      </c>
      <c r="M42" s="424">
        <v>3052</v>
      </c>
    </row>
    <row r="43" spans="1:13" ht="11.1" customHeight="1" x14ac:dyDescent="0.2">
      <c r="A43" s="422" t="s">
        <v>387</v>
      </c>
      <c r="B43" s="115">
        <v>38239</v>
      </c>
      <c r="C43" s="114">
        <v>19657</v>
      </c>
      <c r="D43" s="114">
        <v>18582</v>
      </c>
      <c r="E43" s="114">
        <v>26197</v>
      </c>
      <c r="F43" s="114">
        <v>12042</v>
      </c>
      <c r="G43" s="114">
        <v>4297</v>
      </c>
      <c r="H43" s="114">
        <v>13571</v>
      </c>
      <c r="I43" s="115">
        <v>11455</v>
      </c>
      <c r="J43" s="114">
        <v>7317</v>
      </c>
      <c r="K43" s="114">
        <v>4138</v>
      </c>
      <c r="L43" s="423">
        <v>2559</v>
      </c>
      <c r="M43" s="424">
        <v>2584</v>
      </c>
    </row>
    <row r="44" spans="1:13" ht="11.1" customHeight="1" x14ac:dyDescent="0.2">
      <c r="A44" s="422" t="s">
        <v>388</v>
      </c>
      <c r="B44" s="115">
        <v>39165</v>
      </c>
      <c r="C44" s="114">
        <v>20171</v>
      </c>
      <c r="D44" s="114">
        <v>18994</v>
      </c>
      <c r="E44" s="114">
        <v>26899</v>
      </c>
      <c r="F44" s="114">
        <v>12266</v>
      </c>
      <c r="G44" s="114">
        <v>4860</v>
      </c>
      <c r="H44" s="114">
        <v>13781</v>
      </c>
      <c r="I44" s="115">
        <v>11449</v>
      </c>
      <c r="J44" s="114">
        <v>7251</v>
      </c>
      <c r="K44" s="114">
        <v>4198</v>
      </c>
      <c r="L44" s="423">
        <v>3930</v>
      </c>
      <c r="M44" s="424">
        <v>3141</v>
      </c>
    </row>
    <row r="45" spans="1:13" s="110" customFormat="1" ht="11.1" customHeight="1" x14ac:dyDescent="0.2">
      <c r="A45" s="422" t="s">
        <v>389</v>
      </c>
      <c r="B45" s="115">
        <v>38952</v>
      </c>
      <c r="C45" s="114">
        <v>19903</v>
      </c>
      <c r="D45" s="114">
        <v>19049</v>
      </c>
      <c r="E45" s="114">
        <v>26591</v>
      </c>
      <c r="F45" s="114">
        <v>12361</v>
      </c>
      <c r="G45" s="114">
        <v>4630</v>
      </c>
      <c r="H45" s="114">
        <v>13882</v>
      </c>
      <c r="I45" s="115">
        <v>11250</v>
      </c>
      <c r="J45" s="114">
        <v>7113</v>
      </c>
      <c r="K45" s="114">
        <v>4137</v>
      </c>
      <c r="L45" s="423">
        <v>2354</v>
      </c>
      <c r="M45" s="424">
        <v>2587</v>
      </c>
    </row>
    <row r="46" spans="1:13" ht="15" customHeight="1" x14ac:dyDescent="0.2">
      <c r="A46" s="422" t="s">
        <v>398</v>
      </c>
      <c r="B46" s="115">
        <v>39310</v>
      </c>
      <c r="C46" s="114">
        <v>20061</v>
      </c>
      <c r="D46" s="114">
        <v>19249</v>
      </c>
      <c r="E46" s="114">
        <v>26681</v>
      </c>
      <c r="F46" s="114">
        <v>12629</v>
      </c>
      <c r="G46" s="114">
        <v>4564</v>
      </c>
      <c r="H46" s="114">
        <v>14185</v>
      </c>
      <c r="I46" s="115">
        <v>11150</v>
      </c>
      <c r="J46" s="114">
        <v>7076</v>
      </c>
      <c r="K46" s="114">
        <v>4074</v>
      </c>
      <c r="L46" s="423">
        <v>3248</v>
      </c>
      <c r="M46" s="424">
        <v>2975</v>
      </c>
    </row>
    <row r="47" spans="1:13" ht="11.1" customHeight="1" x14ac:dyDescent="0.2">
      <c r="A47" s="422" t="s">
        <v>387</v>
      </c>
      <c r="B47" s="115">
        <v>39381</v>
      </c>
      <c r="C47" s="114">
        <v>20115</v>
      </c>
      <c r="D47" s="114">
        <v>19266</v>
      </c>
      <c r="E47" s="114">
        <v>26641</v>
      </c>
      <c r="F47" s="114">
        <v>12740</v>
      </c>
      <c r="G47" s="114">
        <v>4361</v>
      </c>
      <c r="H47" s="114">
        <v>14436</v>
      </c>
      <c r="I47" s="115">
        <v>11411</v>
      </c>
      <c r="J47" s="114">
        <v>7197</v>
      </c>
      <c r="K47" s="114">
        <v>4214</v>
      </c>
      <c r="L47" s="423">
        <v>2632</v>
      </c>
      <c r="M47" s="424">
        <v>2600</v>
      </c>
    </row>
    <row r="48" spans="1:13" ht="11.1" customHeight="1" x14ac:dyDescent="0.2">
      <c r="A48" s="422" t="s">
        <v>388</v>
      </c>
      <c r="B48" s="115">
        <v>40372</v>
      </c>
      <c r="C48" s="114">
        <v>20632</v>
      </c>
      <c r="D48" s="114">
        <v>19740</v>
      </c>
      <c r="E48" s="114">
        <v>27371</v>
      </c>
      <c r="F48" s="114">
        <v>13001</v>
      </c>
      <c r="G48" s="114">
        <v>4904</v>
      </c>
      <c r="H48" s="114">
        <v>14654</v>
      </c>
      <c r="I48" s="115">
        <v>11223</v>
      </c>
      <c r="J48" s="114">
        <v>6863</v>
      </c>
      <c r="K48" s="114">
        <v>4360</v>
      </c>
      <c r="L48" s="423">
        <v>3976</v>
      </c>
      <c r="M48" s="424">
        <v>3051</v>
      </c>
    </row>
    <row r="49" spans="1:17" s="110" customFormat="1" ht="11.1" customHeight="1" x14ac:dyDescent="0.2">
      <c r="A49" s="422" t="s">
        <v>389</v>
      </c>
      <c r="B49" s="115">
        <v>40284</v>
      </c>
      <c r="C49" s="114">
        <v>20430</v>
      </c>
      <c r="D49" s="114">
        <v>19854</v>
      </c>
      <c r="E49" s="114">
        <v>27139</v>
      </c>
      <c r="F49" s="114">
        <v>13145</v>
      </c>
      <c r="G49" s="114">
        <v>4838</v>
      </c>
      <c r="H49" s="114">
        <v>14676</v>
      </c>
      <c r="I49" s="115">
        <v>11126</v>
      </c>
      <c r="J49" s="114">
        <v>6772</v>
      </c>
      <c r="K49" s="114">
        <v>4354</v>
      </c>
      <c r="L49" s="423">
        <v>2404</v>
      </c>
      <c r="M49" s="424">
        <v>2538</v>
      </c>
    </row>
    <row r="50" spans="1:17" ht="15" customHeight="1" x14ac:dyDescent="0.2">
      <c r="A50" s="422" t="s">
        <v>399</v>
      </c>
      <c r="B50" s="143">
        <v>40076</v>
      </c>
      <c r="C50" s="144">
        <v>20249</v>
      </c>
      <c r="D50" s="144">
        <v>19827</v>
      </c>
      <c r="E50" s="144">
        <v>26855</v>
      </c>
      <c r="F50" s="144">
        <v>13221</v>
      </c>
      <c r="G50" s="144">
        <v>4706</v>
      </c>
      <c r="H50" s="144">
        <v>14710</v>
      </c>
      <c r="I50" s="143">
        <v>10697</v>
      </c>
      <c r="J50" s="144">
        <v>6495</v>
      </c>
      <c r="K50" s="144">
        <v>4202</v>
      </c>
      <c r="L50" s="426">
        <v>3258</v>
      </c>
      <c r="M50" s="427">
        <v>3545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1.948613584329687</v>
      </c>
      <c r="C6" s="480">
        <f>'Tabelle 3.3'!J11</f>
        <v>-4.0627802690582957</v>
      </c>
      <c r="D6" s="481">
        <f t="shared" ref="D6:E9" si="0">IF(OR(AND(B6&gt;=-50,B6&lt;=50),ISNUMBER(B6)=FALSE),B6,"")</f>
        <v>1.948613584329687</v>
      </c>
      <c r="E6" s="481">
        <f t="shared" si="0"/>
        <v>-4.0627802690582957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1.948613584329687</v>
      </c>
      <c r="C14" s="480">
        <f>'Tabelle 3.3'!J11</f>
        <v>-4.0627802690582957</v>
      </c>
      <c r="D14" s="481">
        <f>IF(OR(AND(B14&gt;=-50,B14&lt;=50),ISNUMBER(B14)=FALSE),B14,"")</f>
        <v>1.948613584329687</v>
      </c>
      <c r="E14" s="481">
        <f>IF(OR(AND(C14&gt;=-50,C14&lt;=50),ISNUMBER(C14)=FALSE),C14,"")</f>
        <v>-4.0627802690582957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1.8026565464895636</v>
      </c>
      <c r="C15" s="480">
        <f>'Tabelle 3.3'!J12</f>
        <v>3.2573289902280131</v>
      </c>
      <c r="D15" s="481">
        <f t="shared" ref="D15:E45" si="3">IF(OR(AND(B15&gt;=-50,B15&lt;=50),ISNUMBER(B15)=FALSE),B15,"")</f>
        <v>1.8026565464895636</v>
      </c>
      <c r="E15" s="481">
        <f t="shared" si="3"/>
        <v>3.2573289902280131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2.8215767634854774</v>
      </c>
      <c r="C16" s="480">
        <f>'Tabelle 3.3'!J13</f>
        <v>-5.7692307692307692</v>
      </c>
      <c r="D16" s="481">
        <f t="shared" si="3"/>
        <v>2.8215767634854774</v>
      </c>
      <c r="E16" s="481">
        <f t="shared" si="3"/>
        <v>-5.7692307692307692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1.6971470373079736</v>
      </c>
      <c r="C17" s="480">
        <f>'Tabelle 3.3'!J14</f>
        <v>-1.7216642754662841</v>
      </c>
      <c r="D17" s="481">
        <f t="shared" si="3"/>
        <v>1.6971470373079736</v>
      </c>
      <c r="E17" s="481">
        <f t="shared" si="3"/>
        <v>-1.7216642754662841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4.3113772455089823</v>
      </c>
      <c r="C18" s="480">
        <f>'Tabelle 3.3'!J15</f>
        <v>-4.2452830188679247</v>
      </c>
      <c r="D18" s="481">
        <f t="shared" si="3"/>
        <v>4.3113772455089823</v>
      </c>
      <c r="E18" s="481">
        <f t="shared" si="3"/>
        <v>-4.2452830188679247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-7.9914757591901975E-2</v>
      </c>
      <c r="C19" s="480">
        <f>'Tabelle 3.3'!J16</f>
        <v>1.557632398753894</v>
      </c>
      <c r="D19" s="481">
        <f t="shared" si="3"/>
        <v>-7.9914757591901975E-2</v>
      </c>
      <c r="E19" s="481">
        <f t="shared" si="3"/>
        <v>1.557632398753894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3.3309709425939049</v>
      </c>
      <c r="C20" s="480">
        <f>'Tabelle 3.3'!J17</f>
        <v>-4.8780487804878048</v>
      </c>
      <c r="D20" s="481">
        <f t="shared" si="3"/>
        <v>3.3309709425939049</v>
      </c>
      <c r="E20" s="481">
        <f t="shared" si="3"/>
        <v>-4.8780487804878048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0.7126660187884678</v>
      </c>
      <c r="C21" s="480">
        <f>'Tabelle 3.3'!J18</f>
        <v>6.5606361829025843</v>
      </c>
      <c r="D21" s="481">
        <f t="shared" si="3"/>
        <v>0.7126660187884678</v>
      </c>
      <c r="E21" s="481">
        <f t="shared" si="3"/>
        <v>6.5606361829025843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1.0263929618768328</v>
      </c>
      <c r="C22" s="480">
        <f>'Tabelle 3.3'!J19</f>
        <v>-5.7345712725286733</v>
      </c>
      <c r="D22" s="481">
        <f t="shared" si="3"/>
        <v>1.0263929618768328</v>
      </c>
      <c r="E22" s="481">
        <f t="shared" si="3"/>
        <v>-5.7345712725286733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-2.3680649526387008</v>
      </c>
      <c r="C23" s="480">
        <f>'Tabelle 3.3'!J20</f>
        <v>3.3333333333333335</v>
      </c>
      <c r="D23" s="481">
        <f t="shared" si="3"/>
        <v>-2.3680649526387008</v>
      </c>
      <c r="E23" s="481">
        <f t="shared" si="3"/>
        <v>3.3333333333333335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7.584269662921348</v>
      </c>
      <c r="C24" s="480">
        <f>'Tabelle 3.3'!J21</f>
        <v>-13.697545526524149</v>
      </c>
      <c r="D24" s="481">
        <f t="shared" si="3"/>
        <v>7.584269662921348</v>
      </c>
      <c r="E24" s="481">
        <f t="shared" si="3"/>
        <v>-13.697545526524149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0.47393364928909953</v>
      </c>
      <c r="C26" s="480" t="str">
        <f>'Tabelle 3.3'!J23</f>
        <v>*</v>
      </c>
      <c r="D26" s="481">
        <f t="shared" si="3"/>
        <v>0.47393364928909953</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4.8012003000750187</v>
      </c>
      <c r="C27" s="480">
        <f>'Tabelle 3.3'!J24</f>
        <v>-0.78917700112739575</v>
      </c>
      <c r="D27" s="481">
        <f t="shared" si="3"/>
        <v>4.8012003000750187</v>
      </c>
      <c r="E27" s="481">
        <f t="shared" si="3"/>
        <v>-0.78917700112739575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-9.9518459069020864</v>
      </c>
      <c r="C28" s="480">
        <f>'Tabelle 3.3'!J25</f>
        <v>-9.5840867992766725</v>
      </c>
      <c r="D28" s="481">
        <f t="shared" si="3"/>
        <v>-9.9518459069020864</v>
      </c>
      <c r="E28" s="481">
        <f t="shared" si="3"/>
        <v>-9.5840867992766725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2.3273855702094646</v>
      </c>
      <c r="C30" s="480">
        <f>'Tabelle 3.3'!J27</f>
        <v>0</v>
      </c>
      <c r="D30" s="481">
        <f t="shared" si="3"/>
        <v>2.3273855702094646</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6.9405099150141645</v>
      </c>
      <c r="C31" s="480">
        <f>'Tabelle 3.3'!J28</f>
        <v>-2.8225806451612905</v>
      </c>
      <c r="D31" s="481">
        <f t="shared" si="3"/>
        <v>6.9405099150141645</v>
      </c>
      <c r="E31" s="481">
        <f t="shared" si="3"/>
        <v>-2.8225806451612905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5.4949190816710578</v>
      </c>
      <c r="C32" s="480">
        <f>'Tabelle 3.3'!J29</f>
        <v>0.52356020942408377</v>
      </c>
      <c r="D32" s="481">
        <f t="shared" si="3"/>
        <v>5.4949190816710578</v>
      </c>
      <c r="E32" s="481">
        <f t="shared" si="3"/>
        <v>0.52356020942408377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3.9616346955796495</v>
      </c>
      <c r="C33" s="480">
        <f>'Tabelle 3.3'!J30</f>
        <v>0.26041666666666669</v>
      </c>
      <c r="D33" s="481">
        <f t="shared" si="3"/>
        <v>3.9616346955796495</v>
      </c>
      <c r="E33" s="481">
        <f t="shared" si="3"/>
        <v>0.26041666666666669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3.3975659229208923</v>
      </c>
      <c r="C34" s="480">
        <f>'Tabelle 3.3'!J31</f>
        <v>-6.7484662576687118</v>
      </c>
      <c r="D34" s="481">
        <f t="shared" si="3"/>
        <v>3.3975659229208923</v>
      </c>
      <c r="E34" s="481">
        <f t="shared" si="3"/>
        <v>-6.7484662576687118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1.8026565464895636</v>
      </c>
      <c r="C37" s="480">
        <f>'Tabelle 3.3'!J34</f>
        <v>3.2573289902280131</v>
      </c>
      <c r="D37" s="481">
        <f t="shared" si="3"/>
        <v>1.8026565464895636</v>
      </c>
      <c r="E37" s="481">
        <f t="shared" si="3"/>
        <v>3.2573289902280131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1.5457895209849914</v>
      </c>
      <c r="C38" s="480">
        <f>'Tabelle 3.3'!J35</f>
        <v>1.4376996805111821</v>
      </c>
      <c r="D38" s="481">
        <f t="shared" si="3"/>
        <v>1.5457895209849914</v>
      </c>
      <c r="E38" s="481">
        <f t="shared" si="3"/>
        <v>1.4376996805111821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2.1158950162194041</v>
      </c>
      <c r="C39" s="480">
        <f>'Tabelle 3.3'!J36</f>
        <v>-5.2892383927609607</v>
      </c>
      <c r="D39" s="481">
        <f t="shared" si="3"/>
        <v>2.1158950162194041</v>
      </c>
      <c r="E39" s="481">
        <f t="shared" si="3"/>
        <v>-5.2892383927609607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2.1158950162194041</v>
      </c>
      <c r="C45" s="480">
        <f>'Tabelle 3.3'!J36</f>
        <v>-5.2892383927609607</v>
      </c>
      <c r="D45" s="481">
        <f t="shared" si="3"/>
        <v>2.1158950162194041</v>
      </c>
      <c r="E45" s="481">
        <f t="shared" si="3"/>
        <v>-5.2892383927609607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35829</v>
      </c>
      <c r="C51" s="487">
        <v>7857</v>
      </c>
      <c r="D51" s="487">
        <v>3532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36239</v>
      </c>
      <c r="C52" s="487">
        <v>8014</v>
      </c>
      <c r="D52" s="487">
        <v>3645</v>
      </c>
      <c r="E52" s="488">
        <f t="shared" ref="E52:G70" si="11">IF($A$51=37802,IF(COUNTBLANK(B$51:B$70)&gt;0,#N/A,B52/B$51*100),IF(COUNTBLANK(B$51:B$75)&gt;0,#N/A,B52/B$51*100))</f>
        <v>101.14432442993106</v>
      </c>
      <c r="F52" s="488">
        <f t="shared" si="11"/>
        <v>101.99821814942089</v>
      </c>
      <c r="G52" s="488">
        <f t="shared" si="11"/>
        <v>103.19932049830125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36813</v>
      </c>
      <c r="C53" s="487">
        <v>8040</v>
      </c>
      <c r="D53" s="487">
        <v>3702</v>
      </c>
      <c r="E53" s="488">
        <f t="shared" si="11"/>
        <v>102.74637863183456</v>
      </c>
      <c r="F53" s="488">
        <f t="shared" si="11"/>
        <v>102.3291332569683</v>
      </c>
      <c r="G53" s="488">
        <f t="shared" si="11"/>
        <v>104.81313703284259</v>
      </c>
      <c r="H53" s="489">
        <f>IF(ISERROR(L53)=TRUE,IF(MONTH(A53)=MONTH(MAX(A$51:A$75)),A53,""),"")</f>
        <v>41883</v>
      </c>
      <c r="I53" s="488">
        <f t="shared" si="12"/>
        <v>102.74637863183456</v>
      </c>
      <c r="J53" s="488">
        <f t="shared" si="10"/>
        <v>102.3291332569683</v>
      </c>
      <c r="K53" s="488">
        <f t="shared" si="10"/>
        <v>104.81313703284259</v>
      </c>
      <c r="L53" s="488" t="e">
        <f t="shared" si="13"/>
        <v>#N/A</v>
      </c>
    </row>
    <row r="54" spans="1:14" ht="15" customHeight="1" x14ac:dyDescent="0.2">
      <c r="A54" s="490" t="s">
        <v>462</v>
      </c>
      <c r="B54" s="487">
        <v>36174</v>
      </c>
      <c r="C54" s="487">
        <v>7916</v>
      </c>
      <c r="D54" s="487">
        <v>3639</v>
      </c>
      <c r="E54" s="488">
        <f t="shared" si="11"/>
        <v>100.96290714225906</v>
      </c>
      <c r="F54" s="488">
        <f t="shared" si="11"/>
        <v>100.75092274404989</v>
      </c>
      <c r="G54" s="488">
        <f t="shared" si="11"/>
        <v>103.02944507361269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36335</v>
      </c>
      <c r="C55" s="487">
        <v>7770</v>
      </c>
      <c r="D55" s="487">
        <v>3599</v>
      </c>
      <c r="E55" s="488">
        <f t="shared" si="11"/>
        <v>101.41226380864663</v>
      </c>
      <c r="F55" s="488">
        <f t="shared" si="11"/>
        <v>98.892707140129815</v>
      </c>
      <c r="G55" s="488">
        <f t="shared" si="11"/>
        <v>101.89694224235562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36230</v>
      </c>
      <c r="C56" s="487">
        <v>7770</v>
      </c>
      <c r="D56" s="487">
        <v>3610</v>
      </c>
      <c r="E56" s="488">
        <f t="shared" si="11"/>
        <v>101.11920511317646</v>
      </c>
      <c r="F56" s="488">
        <f t="shared" si="11"/>
        <v>98.892707140129815</v>
      </c>
      <c r="G56" s="488">
        <f t="shared" si="11"/>
        <v>102.20838052095129</v>
      </c>
      <c r="H56" s="489" t="str">
        <f t="shared" si="14"/>
        <v/>
      </c>
      <c r="I56" s="488" t="str">
        <f t="shared" si="12"/>
        <v/>
      </c>
      <c r="J56" s="488" t="str">
        <f t="shared" si="10"/>
        <v/>
      </c>
      <c r="K56" s="488" t="str">
        <f t="shared" si="10"/>
        <v/>
      </c>
      <c r="L56" s="488" t="e">
        <f t="shared" si="13"/>
        <v>#N/A</v>
      </c>
    </row>
    <row r="57" spans="1:14" ht="15" customHeight="1" x14ac:dyDescent="0.2">
      <c r="A57" s="490">
        <v>42248</v>
      </c>
      <c r="B57" s="487">
        <v>36979</v>
      </c>
      <c r="C57" s="487">
        <v>7658</v>
      </c>
      <c r="D57" s="487">
        <v>3735</v>
      </c>
      <c r="E57" s="488">
        <f t="shared" si="11"/>
        <v>103.20969047419688</v>
      </c>
      <c r="F57" s="488">
        <f t="shared" si="11"/>
        <v>97.467226676848668</v>
      </c>
      <c r="G57" s="488">
        <f t="shared" si="11"/>
        <v>105.74745186862967</v>
      </c>
      <c r="H57" s="489">
        <f t="shared" si="14"/>
        <v>42248</v>
      </c>
      <c r="I57" s="488">
        <f t="shared" si="12"/>
        <v>103.20969047419688</v>
      </c>
      <c r="J57" s="488">
        <f t="shared" si="10"/>
        <v>97.467226676848668</v>
      </c>
      <c r="K57" s="488">
        <f t="shared" si="10"/>
        <v>105.74745186862967</v>
      </c>
      <c r="L57" s="488" t="e">
        <f t="shared" si="13"/>
        <v>#N/A</v>
      </c>
    </row>
    <row r="58" spans="1:14" ht="15" customHeight="1" x14ac:dyDescent="0.2">
      <c r="A58" s="490" t="s">
        <v>465</v>
      </c>
      <c r="B58" s="487">
        <v>36767</v>
      </c>
      <c r="C58" s="487">
        <v>7558</v>
      </c>
      <c r="D58" s="487">
        <v>3705</v>
      </c>
      <c r="E58" s="488">
        <f t="shared" si="11"/>
        <v>102.61799101286668</v>
      </c>
      <c r="F58" s="488">
        <f t="shared" si="11"/>
        <v>96.194476263204791</v>
      </c>
      <c r="G58" s="488">
        <f t="shared" si="11"/>
        <v>104.89807474518686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36677</v>
      </c>
      <c r="C59" s="487">
        <v>7390</v>
      </c>
      <c r="D59" s="487">
        <v>3638</v>
      </c>
      <c r="E59" s="488">
        <f t="shared" si="11"/>
        <v>102.36679784532083</v>
      </c>
      <c r="F59" s="488">
        <f t="shared" si="11"/>
        <v>94.056255568283063</v>
      </c>
      <c r="G59" s="488">
        <f t="shared" si="11"/>
        <v>103.00113250283125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36631</v>
      </c>
      <c r="C60" s="487">
        <v>7547</v>
      </c>
      <c r="D60" s="487">
        <v>3799</v>
      </c>
      <c r="E60" s="488">
        <f t="shared" si="11"/>
        <v>102.23841022635295</v>
      </c>
      <c r="F60" s="488">
        <f t="shared" si="11"/>
        <v>96.054473717703956</v>
      </c>
      <c r="G60" s="488">
        <f t="shared" si="11"/>
        <v>107.55945639864099</v>
      </c>
      <c r="H60" s="489" t="str">
        <f t="shared" si="14"/>
        <v/>
      </c>
      <c r="I60" s="488" t="str">
        <f t="shared" si="12"/>
        <v/>
      </c>
      <c r="J60" s="488" t="str">
        <f t="shared" si="10"/>
        <v/>
      </c>
      <c r="K60" s="488" t="str">
        <f t="shared" si="10"/>
        <v/>
      </c>
      <c r="L60" s="488" t="e">
        <f t="shared" si="13"/>
        <v>#N/A</v>
      </c>
    </row>
    <row r="61" spans="1:14" ht="15" customHeight="1" x14ac:dyDescent="0.2">
      <c r="A61" s="490">
        <v>42614</v>
      </c>
      <c r="B61" s="487">
        <v>37666</v>
      </c>
      <c r="C61" s="487">
        <v>7408</v>
      </c>
      <c r="D61" s="487">
        <v>3926</v>
      </c>
      <c r="E61" s="488">
        <f t="shared" si="11"/>
        <v>105.12713165313015</v>
      </c>
      <c r="F61" s="488">
        <f t="shared" si="11"/>
        <v>94.285350642738962</v>
      </c>
      <c r="G61" s="488">
        <f t="shared" si="11"/>
        <v>111.15515288788222</v>
      </c>
      <c r="H61" s="489">
        <f t="shared" si="14"/>
        <v>42614</v>
      </c>
      <c r="I61" s="488">
        <f t="shared" si="12"/>
        <v>105.12713165313015</v>
      </c>
      <c r="J61" s="488">
        <f t="shared" si="10"/>
        <v>94.285350642738962</v>
      </c>
      <c r="K61" s="488">
        <f t="shared" si="10"/>
        <v>111.15515288788222</v>
      </c>
      <c r="L61" s="488" t="e">
        <f t="shared" si="13"/>
        <v>#N/A</v>
      </c>
    </row>
    <row r="62" spans="1:14" ht="15" customHeight="1" x14ac:dyDescent="0.2">
      <c r="A62" s="490" t="s">
        <v>468</v>
      </c>
      <c r="B62" s="487">
        <v>37545</v>
      </c>
      <c r="C62" s="487">
        <v>7307</v>
      </c>
      <c r="D62" s="487">
        <v>3922</v>
      </c>
      <c r="E62" s="488">
        <f t="shared" si="11"/>
        <v>104.78941639454074</v>
      </c>
      <c r="F62" s="488">
        <f t="shared" si="11"/>
        <v>92.999872724958635</v>
      </c>
      <c r="G62" s="488">
        <f t="shared" si="11"/>
        <v>111.0419026047565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37664</v>
      </c>
      <c r="C63" s="487">
        <v>7167</v>
      </c>
      <c r="D63" s="487">
        <v>3893</v>
      </c>
      <c r="E63" s="488">
        <f t="shared" si="11"/>
        <v>105.12154958274024</v>
      </c>
      <c r="F63" s="488">
        <f t="shared" si="11"/>
        <v>91.218022145857205</v>
      </c>
      <c r="G63" s="488">
        <f t="shared" si="11"/>
        <v>110.22083805209513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37840</v>
      </c>
      <c r="C64" s="487">
        <v>7413</v>
      </c>
      <c r="D64" s="487">
        <v>3956</v>
      </c>
      <c r="E64" s="488">
        <f t="shared" si="11"/>
        <v>105.6127717770521</v>
      </c>
      <c r="F64" s="488">
        <f t="shared" si="11"/>
        <v>94.348988163421154</v>
      </c>
      <c r="G64" s="488">
        <f t="shared" si="11"/>
        <v>112.00453001132502</v>
      </c>
      <c r="H64" s="489" t="str">
        <f t="shared" si="14"/>
        <v/>
      </c>
      <c r="I64" s="488" t="str">
        <f t="shared" si="12"/>
        <v/>
      </c>
      <c r="J64" s="488" t="str">
        <f t="shared" si="10"/>
        <v/>
      </c>
      <c r="K64" s="488" t="str">
        <f t="shared" si="10"/>
        <v/>
      </c>
      <c r="L64" s="488" t="e">
        <f t="shared" si="13"/>
        <v>#N/A</v>
      </c>
    </row>
    <row r="65" spans="1:12" ht="15" customHeight="1" x14ac:dyDescent="0.2">
      <c r="A65" s="490">
        <v>42979</v>
      </c>
      <c r="B65" s="487">
        <v>38605</v>
      </c>
      <c r="C65" s="487">
        <v>7306</v>
      </c>
      <c r="D65" s="487">
        <v>4133</v>
      </c>
      <c r="E65" s="488">
        <f t="shared" si="11"/>
        <v>107.74791370119176</v>
      </c>
      <c r="F65" s="488">
        <f t="shared" si="11"/>
        <v>92.9871452208222</v>
      </c>
      <c r="G65" s="488">
        <f t="shared" si="11"/>
        <v>117.0158550396376</v>
      </c>
      <c r="H65" s="489">
        <f t="shared" si="14"/>
        <v>42979</v>
      </c>
      <c r="I65" s="488">
        <f t="shared" si="12"/>
        <v>107.74791370119176</v>
      </c>
      <c r="J65" s="488">
        <f t="shared" si="10"/>
        <v>92.9871452208222</v>
      </c>
      <c r="K65" s="488">
        <f t="shared" si="10"/>
        <v>117.0158550396376</v>
      </c>
      <c r="L65" s="488" t="e">
        <f t="shared" si="13"/>
        <v>#N/A</v>
      </c>
    </row>
    <row r="66" spans="1:12" ht="15" customHeight="1" x14ac:dyDescent="0.2">
      <c r="A66" s="490" t="s">
        <v>471</v>
      </c>
      <c r="B66" s="487">
        <v>38429</v>
      </c>
      <c r="C66" s="487">
        <v>7199</v>
      </c>
      <c r="D66" s="487">
        <v>4132</v>
      </c>
      <c r="E66" s="488">
        <f t="shared" si="11"/>
        <v>107.2566915068799</v>
      </c>
      <c r="F66" s="488">
        <f t="shared" si="11"/>
        <v>91.625302278223245</v>
      </c>
      <c r="G66" s="488">
        <f t="shared" si="11"/>
        <v>116.98754246885616</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38329</v>
      </c>
      <c r="C67" s="487">
        <v>7132</v>
      </c>
      <c r="D67" s="487">
        <v>4071</v>
      </c>
      <c r="E67" s="488">
        <f t="shared" si="11"/>
        <v>106.97758798738452</v>
      </c>
      <c r="F67" s="488">
        <f t="shared" si="11"/>
        <v>90.772559501081844</v>
      </c>
      <c r="G67" s="488">
        <f t="shared" si="11"/>
        <v>115.26047565118913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38239</v>
      </c>
      <c r="C68" s="487">
        <v>7317</v>
      </c>
      <c r="D68" s="487">
        <v>4138</v>
      </c>
      <c r="E68" s="488">
        <f t="shared" si="11"/>
        <v>106.72639481983867</v>
      </c>
      <c r="F68" s="488">
        <f t="shared" si="11"/>
        <v>93.12714776632302</v>
      </c>
      <c r="G68" s="488">
        <f t="shared" si="11"/>
        <v>117.15741789354472</v>
      </c>
      <c r="H68" s="489" t="str">
        <f t="shared" si="14"/>
        <v/>
      </c>
      <c r="I68" s="488" t="str">
        <f t="shared" si="12"/>
        <v/>
      </c>
      <c r="J68" s="488" t="str">
        <f t="shared" si="12"/>
        <v/>
      </c>
      <c r="K68" s="488" t="str">
        <f t="shared" si="12"/>
        <v/>
      </c>
      <c r="L68" s="488" t="e">
        <f t="shared" si="13"/>
        <v>#N/A</v>
      </c>
    </row>
    <row r="69" spans="1:12" ht="15" customHeight="1" x14ac:dyDescent="0.2">
      <c r="A69" s="490">
        <v>43344</v>
      </c>
      <c r="B69" s="487">
        <v>39165</v>
      </c>
      <c r="C69" s="487">
        <v>7251</v>
      </c>
      <c r="D69" s="487">
        <v>4198</v>
      </c>
      <c r="E69" s="488">
        <f t="shared" si="11"/>
        <v>109.31089341036591</v>
      </c>
      <c r="F69" s="488">
        <f t="shared" si="11"/>
        <v>92.287132493318055</v>
      </c>
      <c r="G69" s="488">
        <f t="shared" si="11"/>
        <v>118.85617214043036</v>
      </c>
      <c r="H69" s="489">
        <f t="shared" si="14"/>
        <v>43344</v>
      </c>
      <c r="I69" s="488">
        <f t="shared" si="12"/>
        <v>109.31089341036591</v>
      </c>
      <c r="J69" s="488">
        <f t="shared" si="12"/>
        <v>92.287132493318055</v>
      </c>
      <c r="K69" s="488">
        <f t="shared" si="12"/>
        <v>118.85617214043036</v>
      </c>
      <c r="L69" s="488" t="e">
        <f t="shared" si="13"/>
        <v>#N/A</v>
      </c>
    </row>
    <row r="70" spans="1:12" ht="15" customHeight="1" x14ac:dyDescent="0.2">
      <c r="A70" s="490" t="s">
        <v>474</v>
      </c>
      <c r="B70" s="487">
        <v>38952</v>
      </c>
      <c r="C70" s="487">
        <v>7113</v>
      </c>
      <c r="D70" s="487">
        <v>4137</v>
      </c>
      <c r="E70" s="488">
        <f t="shared" si="11"/>
        <v>108.71640291384075</v>
      </c>
      <c r="F70" s="488">
        <f t="shared" si="11"/>
        <v>90.530736922489496</v>
      </c>
      <c r="G70" s="488">
        <f t="shared" si="11"/>
        <v>117.12910532276331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39310</v>
      </c>
      <c r="C71" s="487">
        <v>7076</v>
      </c>
      <c r="D71" s="487">
        <v>4074</v>
      </c>
      <c r="E71" s="491">
        <f t="shared" ref="E71:G75" si="15">IF($A$51=37802,IF(COUNTBLANK(B$51:B$70)&gt;0,#N/A,IF(ISBLANK(B71)=FALSE,B71/B$51*100,#N/A)),IF(COUNTBLANK(B$51:B$75)&gt;0,#N/A,B71/B$51*100))</f>
        <v>109.7155935136342</v>
      </c>
      <c r="F71" s="491">
        <f t="shared" si="15"/>
        <v>90.059819269441263</v>
      </c>
      <c r="G71" s="491">
        <f t="shared" si="15"/>
        <v>115.34541336353341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39381</v>
      </c>
      <c r="C72" s="487">
        <v>7197</v>
      </c>
      <c r="D72" s="487">
        <v>4214</v>
      </c>
      <c r="E72" s="491">
        <f t="shared" si="15"/>
        <v>109.91375701247593</v>
      </c>
      <c r="F72" s="491">
        <f t="shared" si="15"/>
        <v>91.599847269950359</v>
      </c>
      <c r="G72" s="491">
        <f t="shared" si="15"/>
        <v>119.30917327293318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40372</v>
      </c>
      <c r="C73" s="487">
        <v>6863</v>
      </c>
      <c r="D73" s="487">
        <v>4360</v>
      </c>
      <c r="E73" s="491">
        <f t="shared" si="15"/>
        <v>112.67967289067515</v>
      </c>
      <c r="F73" s="491">
        <f t="shared" si="15"/>
        <v>87.348860888379789</v>
      </c>
      <c r="G73" s="491">
        <f t="shared" si="15"/>
        <v>123.44280860702153</v>
      </c>
      <c r="H73" s="492">
        <f>IF(A$51=37802,IF(ISERROR(L73)=TRUE,IF(ISBLANK(A73)=FALSE,IF(MONTH(A73)=MONTH(MAX(A$51:A$75)),A73,""),""),""),IF(ISERROR(L73)=TRUE,IF(MONTH(A73)=MONTH(MAX(A$51:A$75)),A73,""),""))</f>
        <v>43709</v>
      </c>
      <c r="I73" s="488">
        <f t="shared" si="12"/>
        <v>112.67967289067515</v>
      </c>
      <c r="J73" s="488">
        <f t="shared" si="12"/>
        <v>87.348860888379789</v>
      </c>
      <c r="K73" s="488">
        <f t="shared" si="12"/>
        <v>123.44280860702153</v>
      </c>
      <c r="L73" s="488" t="e">
        <f t="shared" si="13"/>
        <v>#N/A</v>
      </c>
    </row>
    <row r="74" spans="1:12" ht="15" customHeight="1" x14ac:dyDescent="0.2">
      <c r="A74" s="490" t="s">
        <v>477</v>
      </c>
      <c r="B74" s="487">
        <v>40284</v>
      </c>
      <c r="C74" s="487">
        <v>6772</v>
      </c>
      <c r="D74" s="487">
        <v>4354</v>
      </c>
      <c r="E74" s="491">
        <f t="shared" si="15"/>
        <v>112.43406179351922</v>
      </c>
      <c r="F74" s="491">
        <f t="shared" si="15"/>
        <v>86.190658011963848</v>
      </c>
      <c r="G74" s="491">
        <f t="shared" si="15"/>
        <v>123.27293318233296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40076</v>
      </c>
      <c r="C75" s="493">
        <v>6495</v>
      </c>
      <c r="D75" s="493">
        <v>4202</v>
      </c>
      <c r="E75" s="491">
        <f t="shared" si="15"/>
        <v>111.85352647296882</v>
      </c>
      <c r="F75" s="491">
        <f t="shared" si="15"/>
        <v>82.665139366170294</v>
      </c>
      <c r="G75" s="491">
        <f t="shared" si="15"/>
        <v>118.96942242355605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112.67967289067515</v>
      </c>
      <c r="J77" s="488">
        <f>IF(J75&lt;&gt;"",J75,IF(J74&lt;&gt;"",J74,IF(J73&lt;&gt;"",J73,IF(J72&lt;&gt;"",J72,IF(J71&lt;&gt;"",J71,IF(J70&lt;&gt;"",J70,""))))))</f>
        <v>87.348860888379789</v>
      </c>
      <c r="K77" s="488">
        <f>IF(K75&lt;&gt;"",K75,IF(K74&lt;&gt;"",K74,IF(K73&lt;&gt;"",K73,IF(K72&lt;&gt;"",K72,IF(K71&lt;&gt;"",K71,IF(K70&lt;&gt;"",K70,""))))))</f>
        <v>123.44280860702153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+12,7%</v>
      </c>
      <c r="J79" s="488" t="str">
        <f>"GeB - ausschließlich: "&amp;IF(J77&gt;100,"+","")&amp;TEXT(J77-100,"0,0")&amp;"%"</f>
        <v>GeB - ausschließlich: -12,7%</v>
      </c>
      <c r="K79" s="488" t="str">
        <f>"GeB - im Nebenjob: "&amp;IF(K77&gt;100,"+","")&amp;TEXT(K77-100,"0,0")&amp;"%"</f>
        <v>GeB - im Nebenjob: +23,4%</v>
      </c>
    </row>
    <row r="81" spans="9:9" ht="15" customHeight="1" x14ac:dyDescent="0.2">
      <c r="I81" s="488" t="str">
        <f>IF(ISERROR(HLOOKUP(1,I$78:K$79,2,FALSE)),"",HLOOKUP(1,I$78:K$79,2,FALSE))</f>
        <v>GeB - im Nebenjob: +23,4%</v>
      </c>
    </row>
    <row r="82" spans="9:9" ht="15" customHeight="1" x14ac:dyDescent="0.2">
      <c r="I82" s="488" t="str">
        <f>IF(ISERROR(HLOOKUP(2,I$78:K$79,2,FALSE)),"",HLOOKUP(2,I$78:K$79,2,FALSE))</f>
        <v>SvB: +12,7%</v>
      </c>
    </row>
    <row r="83" spans="9:9" ht="15" customHeight="1" x14ac:dyDescent="0.2">
      <c r="I83" s="488" t="str">
        <f>IF(ISERROR(HLOOKUP(3,I$78:K$79,2,FALSE)),"",HLOOKUP(3,I$78:K$79,2,FALSE))</f>
        <v>GeB - ausschließlich: -12,7%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40076</v>
      </c>
      <c r="E12" s="114">
        <v>40284</v>
      </c>
      <c r="F12" s="114">
        <v>40372</v>
      </c>
      <c r="G12" s="114">
        <v>39381</v>
      </c>
      <c r="H12" s="114">
        <v>39310</v>
      </c>
      <c r="I12" s="115">
        <v>766</v>
      </c>
      <c r="J12" s="116">
        <v>1.948613584329687</v>
      </c>
      <c r="N12" s="117"/>
    </row>
    <row r="13" spans="1:15" s="110" customFormat="1" ht="13.5" customHeight="1" x14ac:dyDescent="0.2">
      <c r="A13" s="118" t="s">
        <v>105</v>
      </c>
      <c r="B13" s="119" t="s">
        <v>106</v>
      </c>
      <c r="C13" s="113">
        <v>50.526499650663737</v>
      </c>
      <c r="D13" s="114">
        <v>20249</v>
      </c>
      <c r="E13" s="114">
        <v>20430</v>
      </c>
      <c r="F13" s="114">
        <v>20632</v>
      </c>
      <c r="G13" s="114">
        <v>20115</v>
      </c>
      <c r="H13" s="114">
        <v>20061</v>
      </c>
      <c r="I13" s="115">
        <v>188</v>
      </c>
      <c r="J13" s="116">
        <v>0.93714171776082944</v>
      </c>
    </row>
    <row r="14" spans="1:15" s="110" customFormat="1" ht="13.5" customHeight="1" x14ac:dyDescent="0.2">
      <c r="A14" s="120"/>
      <c r="B14" s="119" t="s">
        <v>107</v>
      </c>
      <c r="C14" s="113">
        <v>49.473500349336263</v>
      </c>
      <c r="D14" s="114">
        <v>19827</v>
      </c>
      <c r="E14" s="114">
        <v>19854</v>
      </c>
      <c r="F14" s="114">
        <v>19740</v>
      </c>
      <c r="G14" s="114">
        <v>19266</v>
      </c>
      <c r="H14" s="114">
        <v>19249</v>
      </c>
      <c r="I14" s="115">
        <v>578</v>
      </c>
      <c r="J14" s="116">
        <v>3.0027533897864824</v>
      </c>
    </row>
    <row r="15" spans="1:15" s="110" customFormat="1" ht="13.5" customHeight="1" x14ac:dyDescent="0.2">
      <c r="A15" s="118" t="s">
        <v>105</v>
      </c>
      <c r="B15" s="121" t="s">
        <v>108</v>
      </c>
      <c r="C15" s="113">
        <v>11.742688891106896</v>
      </c>
      <c r="D15" s="114">
        <v>4706</v>
      </c>
      <c r="E15" s="114">
        <v>4838</v>
      </c>
      <c r="F15" s="114">
        <v>4904</v>
      </c>
      <c r="G15" s="114">
        <v>4361</v>
      </c>
      <c r="H15" s="114">
        <v>4564</v>
      </c>
      <c r="I15" s="115">
        <v>142</v>
      </c>
      <c r="J15" s="116">
        <v>3.1113058720420685</v>
      </c>
    </row>
    <row r="16" spans="1:15" s="110" customFormat="1" ht="13.5" customHeight="1" x14ac:dyDescent="0.2">
      <c r="A16" s="118"/>
      <c r="B16" s="121" t="s">
        <v>109</v>
      </c>
      <c r="C16" s="113">
        <v>65.211098912067072</v>
      </c>
      <c r="D16" s="114">
        <v>26134</v>
      </c>
      <c r="E16" s="114">
        <v>26295</v>
      </c>
      <c r="F16" s="114">
        <v>26436</v>
      </c>
      <c r="G16" s="114">
        <v>26244</v>
      </c>
      <c r="H16" s="114">
        <v>26205</v>
      </c>
      <c r="I16" s="115">
        <v>-71</v>
      </c>
      <c r="J16" s="116">
        <v>-0.27094066017935509</v>
      </c>
    </row>
    <row r="17" spans="1:10" s="110" customFormat="1" ht="13.5" customHeight="1" x14ac:dyDescent="0.2">
      <c r="A17" s="118"/>
      <c r="B17" s="121" t="s">
        <v>110</v>
      </c>
      <c r="C17" s="113">
        <v>21.74368699471005</v>
      </c>
      <c r="D17" s="114">
        <v>8714</v>
      </c>
      <c r="E17" s="114">
        <v>8610</v>
      </c>
      <c r="F17" s="114">
        <v>8513</v>
      </c>
      <c r="G17" s="114">
        <v>8294</v>
      </c>
      <c r="H17" s="114">
        <v>8109</v>
      </c>
      <c r="I17" s="115">
        <v>605</v>
      </c>
      <c r="J17" s="116">
        <v>7.4608459736095698</v>
      </c>
    </row>
    <row r="18" spans="1:10" s="110" customFormat="1" ht="13.5" customHeight="1" x14ac:dyDescent="0.2">
      <c r="A18" s="120"/>
      <c r="B18" s="121" t="s">
        <v>111</v>
      </c>
      <c r="C18" s="113">
        <v>1.3025252021159797</v>
      </c>
      <c r="D18" s="114">
        <v>522</v>
      </c>
      <c r="E18" s="114">
        <v>541</v>
      </c>
      <c r="F18" s="114">
        <v>519</v>
      </c>
      <c r="G18" s="114">
        <v>482</v>
      </c>
      <c r="H18" s="114">
        <v>432</v>
      </c>
      <c r="I18" s="115">
        <v>90</v>
      </c>
      <c r="J18" s="116">
        <v>20.833333333333332</v>
      </c>
    </row>
    <row r="19" spans="1:10" s="110" customFormat="1" ht="13.5" customHeight="1" x14ac:dyDescent="0.2">
      <c r="A19" s="120"/>
      <c r="B19" s="121" t="s">
        <v>112</v>
      </c>
      <c r="C19" s="113">
        <v>0.35432677911967264</v>
      </c>
      <c r="D19" s="114">
        <v>142</v>
      </c>
      <c r="E19" s="114">
        <v>165</v>
      </c>
      <c r="F19" s="114">
        <v>163</v>
      </c>
      <c r="G19" s="114">
        <v>137</v>
      </c>
      <c r="H19" s="114">
        <v>101</v>
      </c>
      <c r="I19" s="115">
        <v>41</v>
      </c>
      <c r="J19" s="116">
        <v>40.594059405940591</v>
      </c>
    </row>
    <row r="20" spans="1:10" s="110" customFormat="1" ht="13.5" customHeight="1" x14ac:dyDescent="0.2">
      <c r="A20" s="118" t="s">
        <v>113</v>
      </c>
      <c r="B20" s="122" t="s">
        <v>114</v>
      </c>
      <c r="C20" s="113">
        <v>67.010180656752169</v>
      </c>
      <c r="D20" s="114">
        <v>26855</v>
      </c>
      <c r="E20" s="114">
        <v>27139</v>
      </c>
      <c r="F20" s="114">
        <v>27371</v>
      </c>
      <c r="G20" s="114">
        <v>26641</v>
      </c>
      <c r="H20" s="114">
        <v>26681</v>
      </c>
      <c r="I20" s="115">
        <v>174</v>
      </c>
      <c r="J20" s="116">
        <v>0.65214946966005771</v>
      </c>
    </row>
    <row r="21" spans="1:10" s="110" customFormat="1" ht="13.5" customHeight="1" x14ac:dyDescent="0.2">
      <c r="A21" s="120"/>
      <c r="B21" s="122" t="s">
        <v>115</v>
      </c>
      <c r="C21" s="113">
        <v>32.989819343247831</v>
      </c>
      <c r="D21" s="114">
        <v>13221</v>
      </c>
      <c r="E21" s="114">
        <v>13145</v>
      </c>
      <c r="F21" s="114">
        <v>13001</v>
      </c>
      <c r="G21" s="114">
        <v>12740</v>
      </c>
      <c r="H21" s="114">
        <v>12629</v>
      </c>
      <c r="I21" s="115">
        <v>592</v>
      </c>
      <c r="J21" s="116">
        <v>4.6876237231768156</v>
      </c>
    </row>
    <row r="22" spans="1:10" s="110" customFormat="1" ht="13.5" customHeight="1" x14ac:dyDescent="0.2">
      <c r="A22" s="118" t="s">
        <v>113</v>
      </c>
      <c r="B22" s="122" t="s">
        <v>116</v>
      </c>
      <c r="C22" s="113">
        <v>93.796786106397846</v>
      </c>
      <c r="D22" s="114">
        <v>37590</v>
      </c>
      <c r="E22" s="114">
        <v>37973</v>
      </c>
      <c r="F22" s="114">
        <v>38024</v>
      </c>
      <c r="G22" s="114">
        <v>37147</v>
      </c>
      <c r="H22" s="114">
        <v>37166</v>
      </c>
      <c r="I22" s="115">
        <v>424</v>
      </c>
      <c r="J22" s="116">
        <v>1.1408276381639133</v>
      </c>
    </row>
    <row r="23" spans="1:10" s="110" customFormat="1" ht="13.5" customHeight="1" x14ac:dyDescent="0.2">
      <c r="A23" s="123"/>
      <c r="B23" s="124" t="s">
        <v>117</v>
      </c>
      <c r="C23" s="125">
        <v>6.1657850084838808</v>
      </c>
      <c r="D23" s="114">
        <v>2471</v>
      </c>
      <c r="E23" s="114">
        <v>2296</v>
      </c>
      <c r="F23" s="114">
        <v>2331</v>
      </c>
      <c r="G23" s="114">
        <v>2220</v>
      </c>
      <c r="H23" s="114">
        <v>2128</v>
      </c>
      <c r="I23" s="115">
        <v>343</v>
      </c>
      <c r="J23" s="116">
        <v>16.118421052631579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10697</v>
      </c>
      <c r="E26" s="114">
        <v>11126</v>
      </c>
      <c r="F26" s="114">
        <v>11223</v>
      </c>
      <c r="G26" s="114">
        <v>11411</v>
      </c>
      <c r="H26" s="140">
        <v>11150</v>
      </c>
      <c r="I26" s="115">
        <v>-453</v>
      </c>
      <c r="J26" s="116">
        <v>-4.0627802690582957</v>
      </c>
    </row>
    <row r="27" spans="1:10" s="110" customFormat="1" ht="13.5" customHeight="1" x14ac:dyDescent="0.2">
      <c r="A27" s="118" t="s">
        <v>105</v>
      </c>
      <c r="B27" s="119" t="s">
        <v>106</v>
      </c>
      <c r="C27" s="113">
        <v>38.150883425259416</v>
      </c>
      <c r="D27" s="115">
        <v>4081</v>
      </c>
      <c r="E27" s="114">
        <v>4193</v>
      </c>
      <c r="F27" s="114">
        <v>4298</v>
      </c>
      <c r="G27" s="114">
        <v>4351</v>
      </c>
      <c r="H27" s="140">
        <v>4203</v>
      </c>
      <c r="I27" s="115">
        <v>-122</v>
      </c>
      <c r="J27" s="116">
        <v>-2.902688555793481</v>
      </c>
    </row>
    <row r="28" spans="1:10" s="110" customFormat="1" ht="13.5" customHeight="1" x14ac:dyDescent="0.2">
      <c r="A28" s="120"/>
      <c r="B28" s="119" t="s">
        <v>107</v>
      </c>
      <c r="C28" s="113">
        <v>61.849116574740584</v>
      </c>
      <c r="D28" s="115">
        <v>6616</v>
      </c>
      <c r="E28" s="114">
        <v>6933</v>
      </c>
      <c r="F28" s="114">
        <v>6925</v>
      </c>
      <c r="G28" s="114">
        <v>7060</v>
      </c>
      <c r="H28" s="140">
        <v>6947</v>
      </c>
      <c r="I28" s="115">
        <v>-331</v>
      </c>
      <c r="J28" s="116">
        <v>-4.7646466100475022</v>
      </c>
    </row>
    <row r="29" spans="1:10" s="110" customFormat="1" ht="13.5" customHeight="1" x14ac:dyDescent="0.2">
      <c r="A29" s="118" t="s">
        <v>105</v>
      </c>
      <c r="B29" s="121" t="s">
        <v>108</v>
      </c>
      <c r="C29" s="113">
        <v>13.031691128353744</v>
      </c>
      <c r="D29" s="115">
        <v>1394</v>
      </c>
      <c r="E29" s="114">
        <v>1494</v>
      </c>
      <c r="F29" s="114">
        <v>1480</v>
      </c>
      <c r="G29" s="114">
        <v>1611</v>
      </c>
      <c r="H29" s="140">
        <v>1461</v>
      </c>
      <c r="I29" s="115">
        <v>-67</v>
      </c>
      <c r="J29" s="116">
        <v>-4.5859000684462696</v>
      </c>
    </row>
    <row r="30" spans="1:10" s="110" customFormat="1" ht="13.5" customHeight="1" x14ac:dyDescent="0.2">
      <c r="A30" s="118"/>
      <c r="B30" s="121" t="s">
        <v>109</v>
      </c>
      <c r="C30" s="113">
        <v>47.106665420211272</v>
      </c>
      <c r="D30" s="115">
        <v>5039</v>
      </c>
      <c r="E30" s="114">
        <v>5292</v>
      </c>
      <c r="F30" s="114">
        <v>5374</v>
      </c>
      <c r="G30" s="114">
        <v>5475</v>
      </c>
      <c r="H30" s="140">
        <v>5413</v>
      </c>
      <c r="I30" s="115">
        <v>-374</v>
      </c>
      <c r="J30" s="116">
        <v>-6.9092924441160166</v>
      </c>
    </row>
    <row r="31" spans="1:10" s="110" customFormat="1" ht="13.5" customHeight="1" x14ac:dyDescent="0.2">
      <c r="A31" s="118"/>
      <c r="B31" s="121" t="s">
        <v>110</v>
      </c>
      <c r="C31" s="113">
        <v>22.800785266897261</v>
      </c>
      <c r="D31" s="115">
        <v>2439</v>
      </c>
      <c r="E31" s="114">
        <v>2477</v>
      </c>
      <c r="F31" s="114">
        <v>2520</v>
      </c>
      <c r="G31" s="114">
        <v>2473</v>
      </c>
      <c r="H31" s="140">
        <v>2457</v>
      </c>
      <c r="I31" s="115">
        <v>-18</v>
      </c>
      <c r="J31" s="116">
        <v>-0.73260073260073255</v>
      </c>
    </row>
    <row r="32" spans="1:10" s="110" customFormat="1" ht="13.5" customHeight="1" x14ac:dyDescent="0.2">
      <c r="A32" s="120"/>
      <c r="B32" s="121" t="s">
        <v>111</v>
      </c>
      <c r="C32" s="113">
        <v>17.060858184537722</v>
      </c>
      <c r="D32" s="115">
        <v>1825</v>
      </c>
      <c r="E32" s="114">
        <v>1863</v>
      </c>
      <c r="F32" s="114">
        <v>1849</v>
      </c>
      <c r="G32" s="114">
        <v>1852</v>
      </c>
      <c r="H32" s="140">
        <v>1819</v>
      </c>
      <c r="I32" s="115">
        <v>6</v>
      </c>
      <c r="J32" s="116">
        <v>0.32985156679494226</v>
      </c>
    </row>
    <row r="33" spans="1:10" s="110" customFormat="1" ht="13.5" customHeight="1" x14ac:dyDescent="0.2">
      <c r="A33" s="120"/>
      <c r="B33" s="121" t="s">
        <v>112</v>
      </c>
      <c r="C33" s="113">
        <v>1.6546695335140693</v>
      </c>
      <c r="D33" s="115">
        <v>177</v>
      </c>
      <c r="E33" s="114">
        <v>179</v>
      </c>
      <c r="F33" s="114">
        <v>168</v>
      </c>
      <c r="G33" s="114">
        <v>149</v>
      </c>
      <c r="H33" s="140">
        <v>148</v>
      </c>
      <c r="I33" s="115">
        <v>29</v>
      </c>
      <c r="J33" s="116">
        <v>19.594594594594593</v>
      </c>
    </row>
    <row r="34" spans="1:10" s="110" customFormat="1" ht="13.5" customHeight="1" x14ac:dyDescent="0.2">
      <c r="A34" s="118" t="s">
        <v>113</v>
      </c>
      <c r="B34" s="122" t="s">
        <v>116</v>
      </c>
      <c r="C34" s="113">
        <v>94.699448443488834</v>
      </c>
      <c r="D34" s="115">
        <v>10130</v>
      </c>
      <c r="E34" s="114">
        <v>10497</v>
      </c>
      <c r="F34" s="114">
        <v>10591</v>
      </c>
      <c r="G34" s="114">
        <v>10747</v>
      </c>
      <c r="H34" s="140">
        <v>10509</v>
      </c>
      <c r="I34" s="115">
        <v>-379</v>
      </c>
      <c r="J34" s="116">
        <v>-3.6064325815967266</v>
      </c>
    </row>
    <row r="35" spans="1:10" s="110" customFormat="1" ht="13.5" customHeight="1" x14ac:dyDescent="0.2">
      <c r="A35" s="118"/>
      <c r="B35" s="119" t="s">
        <v>117</v>
      </c>
      <c r="C35" s="113">
        <v>5.0761895858651958</v>
      </c>
      <c r="D35" s="115">
        <v>543</v>
      </c>
      <c r="E35" s="114">
        <v>603</v>
      </c>
      <c r="F35" s="114">
        <v>608</v>
      </c>
      <c r="G35" s="114">
        <v>637</v>
      </c>
      <c r="H35" s="140">
        <v>615</v>
      </c>
      <c r="I35" s="115">
        <v>-72</v>
      </c>
      <c r="J35" s="116">
        <v>-11.707317073170731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6495</v>
      </c>
      <c r="E37" s="114">
        <v>6772</v>
      </c>
      <c r="F37" s="114">
        <v>6863</v>
      </c>
      <c r="G37" s="114">
        <v>7197</v>
      </c>
      <c r="H37" s="140">
        <v>7076</v>
      </c>
      <c r="I37" s="115">
        <v>-581</v>
      </c>
      <c r="J37" s="116">
        <v>-8.2108535895986439</v>
      </c>
    </row>
    <row r="38" spans="1:10" s="110" customFormat="1" ht="13.5" customHeight="1" x14ac:dyDescent="0.2">
      <c r="A38" s="118" t="s">
        <v>105</v>
      </c>
      <c r="B38" s="119" t="s">
        <v>106</v>
      </c>
      <c r="C38" s="113">
        <v>36.658968437259432</v>
      </c>
      <c r="D38" s="115">
        <v>2381</v>
      </c>
      <c r="E38" s="114">
        <v>2441</v>
      </c>
      <c r="F38" s="114">
        <v>2515</v>
      </c>
      <c r="G38" s="114">
        <v>2643</v>
      </c>
      <c r="H38" s="140">
        <v>2584</v>
      </c>
      <c r="I38" s="115">
        <v>-203</v>
      </c>
      <c r="J38" s="116">
        <v>-7.856037151702786</v>
      </c>
    </row>
    <row r="39" spans="1:10" s="110" customFormat="1" ht="13.5" customHeight="1" x14ac:dyDescent="0.2">
      <c r="A39" s="120"/>
      <c r="B39" s="119" t="s">
        <v>107</v>
      </c>
      <c r="C39" s="113">
        <v>63.341031562740568</v>
      </c>
      <c r="D39" s="115">
        <v>4114</v>
      </c>
      <c r="E39" s="114">
        <v>4331</v>
      </c>
      <c r="F39" s="114">
        <v>4348</v>
      </c>
      <c r="G39" s="114">
        <v>4554</v>
      </c>
      <c r="H39" s="140">
        <v>4492</v>
      </c>
      <c r="I39" s="115">
        <v>-378</v>
      </c>
      <c r="J39" s="116">
        <v>-8.4149599287622436</v>
      </c>
    </row>
    <row r="40" spans="1:10" s="110" customFormat="1" ht="13.5" customHeight="1" x14ac:dyDescent="0.2">
      <c r="A40" s="118" t="s">
        <v>105</v>
      </c>
      <c r="B40" s="121" t="s">
        <v>108</v>
      </c>
      <c r="C40" s="113">
        <v>14.534257120862202</v>
      </c>
      <c r="D40" s="115">
        <v>944</v>
      </c>
      <c r="E40" s="114">
        <v>992</v>
      </c>
      <c r="F40" s="114">
        <v>1008</v>
      </c>
      <c r="G40" s="114">
        <v>1205</v>
      </c>
      <c r="H40" s="140">
        <v>1069</v>
      </c>
      <c r="I40" s="115">
        <v>-125</v>
      </c>
      <c r="J40" s="116">
        <v>-11.693171188026193</v>
      </c>
    </row>
    <row r="41" spans="1:10" s="110" customFormat="1" ht="13.5" customHeight="1" x14ac:dyDescent="0.2">
      <c r="A41" s="118"/>
      <c r="B41" s="121" t="s">
        <v>109</v>
      </c>
      <c r="C41" s="113">
        <v>34.164742109314858</v>
      </c>
      <c r="D41" s="115">
        <v>2219</v>
      </c>
      <c r="E41" s="114">
        <v>2365</v>
      </c>
      <c r="F41" s="114">
        <v>2427</v>
      </c>
      <c r="G41" s="114">
        <v>2547</v>
      </c>
      <c r="H41" s="140">
        <v>2592</v>
      </c>
      <c r="I41" s="115">
        <v>-373</v>
      </c>
      <c r="J41" s="116">
        <v>-14.390432098765432</v>
      </c>
    </row>
    <row r="42" spans="1:10" s="110" customFormat="1" ht="13.5" customHeight="1" x14ac:dyDescent="0.2">
      <c r="A42" s="118"/>
      <c r="B42" s="121" t="s">
        <v>110</v>
      </c>
      <c r="C42" s="113">
        <v>24.095458044649732</v>
      </c>
      <c r="D42" s="115">
        <v>1565</v>
      </c>
      <c r="E42" s="114">
        <v>1609</v>
      </c>
      <c r="F42" s="114">
        <v>1629</v>
      </c>
      <c r="G42" s="114">
        <v>1639</v>
      </c>
      <c r="H42" s="140">
        <v>1643</v>
      </c>
      <c r="I42" s="115">
        <v>-78</v>
      </c>
      <c r="J42" s="116">
        <v>-4.7474132684114423</v>
      </c>
    </row>
    <row r="43" spans="1:10" s="110" customFormat="1" ht="13.5" customHeight="1" x14ac:dyDescent="0.2">
      <c r="A43" s="120"/>
      <c r="B43" s="121" t="s">
        <v>111</v>
      </c>
      <c r="C43" s="113">
        <v>27.20554272517321</v>
      </c>
      <c r="D43" s="115">
        <v>1767</v>
      </c>
      <c r="E43" s="114">
        <v>1806</v>
      </c>
      <c r="F43" s="114">
        <v>1799</v>
      </c>
      <c r="G43" s="114">
        <v>1806</v>
      </c>
      <c r="H43" s="140">
        <v>1772</v>
      </c>
      <c r="I43" s="115">
        <v>-5</v>
      </c>
      <c r="J43" s="116">
        <v>-0.28216704288939054</v>
      </c>
    </row>
    <row r="44" spans="1:10" s="110" customFormat="1" ht="13.5" customHeight="1" x14ac:dyDescent="0.2">
      <c r="A44" s="120"/>
      <c r="B44" s="121" t="s">
        <v>112</v>
      </c>
      <c r="C44" s="113">
        <v>2.4172440338722092</v>
      </c>
      <c r="D44" s="115">
        <v>157</v>
      </c>
      <c r="E44" s="114">
        <v>161</v>
      </c>
      <c r="F44" s="114">
        <v>153</v>
      </c>
      <c r="G44" s="114">
        <v>134</v>
      </c>
      <c r="H44" s="140">
        <v>130</v>
      </c>
      <c r="I44" s="115">
        <v>27</v>
      </c>
      <c r="J44" s="116">
        <v>20.76923076923077</v>
      </c>
    </row>
    <row r="45" spans="1:10" s="110" customFormat="1" ht="13.5" customHeight="1" x14ac:dyDescent="0.2">
      <c r="A45" s="118" t="s">
        <v>113</v>
      </c>
      <c r="B45" s="122" t="s">
        <v>116</v>
      </c>
      <c r="C45" s="113">
        <v>94.303310238645111</v>
      </c>
      <c r="D45" s="115">
        <v>6125</v>
      </c>
      <c r="E45" s="114">
        <v>6365</v>
      </c>
      <c r="F45" s="114">
        <v>6450</v>
      </c>
      <c r="G45" s="114">
        <v>6749</v>
      </c>
      <c r="H45" s="140">
        <v>6642</v>
      </c>
      <c r="I45" s="115">
        <v>-517</v>
      </c>
      <c r="J45" s="116">
        <v>-7.7838000602228243</v>
      </c>
    </row>
    <row r="46" spans="1:10" s="110" customFormat="1" ht="13.5" customHeight="1" x14ac:dyDescent="0.2">
      <c r="A46" s="118"/>
      <c r="B46" s="119" t="s">
        <v>117</v>
      </c>
      <c r="C46" s="113">
        <v>5.342571208622017</v>
      </c>
      <c r="D46" s="115">
        <v>347</v>
      </c>
      <c r="E46" s="114">
        <v>382</v>
      </c>
      <c r="F46" s="114">
        <v>390</v>
      </c>
      <c r="G46" s="114">
        <v>422</v>
      </c>
      <c r="H46" s="140">
        <v>408</v>
      </c>
      <c r="I46" s="115">
        <v>-61</v>
      </c>
      <c r="J46" s="116">
        <v>-14.950980392156863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4202</v>
      </c>
      <c r="E48" s="114">
        <v>4354</v>
      </c>
      <c r="F48" s="114">
        <v>4360</v>
      </c>
      <c r="G48" s="114">
        <v>4214</v>
      </c>
      <c r="H48" s="140">
        <v>4074</v>
      </c>
      <c r="I48" s="115">
        <v>128</v>
      </c>
      <c r="J48" s="116">
        <v>3.1418753068237604</v>
      </c>
    </row>
    <row r="49" spans="1:12" s="110" customFormat="1" ht="13.5" customHeight="1" x14ac:dyDescent="0.2">
      <c r="A49" s="118" t="s">
        <v>105</v>
      </c>
      <c r="B49" s="119" t="s">
        <v>106</v>
      </c>
      <c r="C49" s="113">
        <v>40.456925273679204</v>
      </c>
      <c r="D49" s="115">
        <v>1700</v>
      </c>
      <c r="E49" s="114">
        <v>1752</v>
      </c>
      <c r="F49" s="114">
        <v>1783</v>
      </c>
      <c r="G49" s="114">
        <v>1708</v>
      </c>
      <c r="H49" s="140">
        <v>1619</v>
      </c>
      <c r="I49" s="115">
        <v>81</v>
      </c>
      <c r="J49" s="116">
        <v>5.003088326127239</v>
      </c>
    </row>
    <row r="50" spans="1:12" s="110" customFormat="1" ht="13.5" customHeight="1" x14ac:dyDescent="0.2">
      <c r="A50" s="120"/>
      <c r="B50" s="119" t="s">
        <v>107</v>
      </c>
      <c r="C50" s="113">
        <v>59.543074726320796</v>
      </c>
      <c r="D50" s="115">
        <v>2502</v>
      </c>
      <c r="E50" s="114">
        <v>2602</v>
      </c>
      <c r="F50" s="114">
        <v>2577</v>
      </c>
      <c r="G50" s="114">
        <v>2506</v>
      </c>
      <c r="H50" s="140">
        <v>2455</v>
      </c>
      <c r="I50" s="115">
        <v>47</v>
      </c>
      <c r="J50" s="116">
        <v>1.9144602851323829</v>
      </c>
    </row>
    <row r="51" spans="1:12" s="110" customFormat="1" ht="13.5" customHeight="1" x14ac:dyDescent="0.2">
      <c r="A51" s="118" t="s">
        <v>105</v>
      </c>
      <c r="B51" s="121" t="s">
        <v>108</v>
      </c>
      <c r="C51" s="113">
        <v>10.709186101856259</v>
      </c>
      <c r="D51" s="115">
        <v>450</v>
      </c>
      <c r="E51" s="114">
        <v>502</v>
      </c>
      <c r="F51" s="114">
        <v>472</v>
      </c>
      <c r="G51" s="114">
        <v>406</v>
      </c>
      <c r="H51" s="140">
        <v>392</v>
      </c>
      <c r="I51" s="115">
        <v>58</v>
      </c>
      <c r="J51" s="116">
        <v>14.795918367346939</v>
      </c>
    </row>
    <row r="52" spans="1:12" s="110" customFormat="1" ht="13.5" customHeight="1" x14ac:dyDescent="0.2">
      <c r="A52" s="118"/>
      <c r="B52" s="121" t="s">
        <v>109</v>
      </c>
      <c r="C52" s="113">
        <v>67.110899571632558</v>
      </c>
      <c r="D52" s="115">
        <v>2820</v>
      </c>
      <c r="E52" s="114">
        <v>2927</v>
      </c>
      <c r="F52" s="114">
        <v>2947</v>
      </c>
      <c r="G52" s="114">
        <v>2928</v>
      </c>
      <c r="H52" s="140">
        <v>2821</v>
      </c>
      <c r="I52" s="115">
        <v>-1</v>
      </c>
      <c r="J52" s="116">
        <v>-3.5448422545196742E-2</v>
      </c>
    </row>
    <row r="53" spans="1:12" s="110" customFormat="1" ht="13.5" customHeight="1" x14ac:dyDescent="0.2">
      <c r="A53" s="118"/>
      <c r="B53" s="121" t="s">
        <v>110</v>
      </c>
      <c r="C53" s="113">
        <v>20.799619228938599</v>
      </c>
      <c r="D53" s="115">
        <v>874</v>
      </c>
      <c r="E53" s="114">
        <v>868</v>
      </c>
      <c r="F53" s="114">
        <v>891</v>
      </c>
      <c r="G53" s="114">
        <v>834</v>
      </c>
      <c r="H53" s="140">
        <v>814</v>
      </c>
      <c r="I53" s="115">
        <v>60</v>
      </c>
      <c r="J53" s="116">
        <v>7.3710073710073711</v>
      </c>
    </row>
    <row r="54" spans="1:12" s="110" customFormat="1" ht="13.5" customHeight="1" x14ac:dyDescent="0.2">
      <c r="A54" s="120"/>
      <c r="B54" s="121" t="s">
        <v>111</v>
      </c>
      <c r="C54" s="113">
        <v>1.3802950975725845</v>
      </c>
      <c r="D54" s="115">
        <v>58</v>
      </c>
      <c r="E54" s="114">
        <v>57</v>
      </c>
      <c r="F54" s="114">
        <v>50</v>
      </c>
      <c r="G54" s="114">
        <v>46</v>
      </c>
      <c r="H54" s="140">
        <v>47</v>
      </c>
      <c r="I54" s="115">
        <v>11</v>
      </c>
      <c r="J54" s="116">
        <v>23.404255319148938</v>
      </c>
    </row>
    <row r="55" spans="1:12" s="110" customFormat="1" ht="13.5" customHeight="1" x14ac:dyDescent="0.2">
      <c r="A55" s="120"/>
      <c r="B55" s="121" t="s">
        <v>112</v>
      </c>
      <c r="C55" s="113">
        <v>0.47596382674916704</v>
      </c>
      <c r="D55" s="115">
        <v>20</v>
      </c>
      <c r="E55" s="114">
        <v>18</v>
      </c>
      <c r="F55" s="114">
        <v>15</v>
      </c>
      <c r="G55" s="114">
        <v>15</v>
      </c>
      <c r="H55" s="140">
        <v>18</v>
      </c>
      <c r="I55" s="115">
        <v>2</v>
      </c>
      <c r="J55" s="116">
        <v>11.111111111111111</v>
      </c>
    </row>
    <row r="56" spans="1:12" s="110" customFormat="1" ht="13.5" customHeight="1" x14ac:dyDescent="0.2">
      <c r="A56" s="118" t="s">
        <v>113</v>
      </c>
      <c r="B56" s="122" t="s">
        <v>116</v>
      </c>
      <c r="C56" s="113">
        <v>95.311756306520707</v>
      </c>
      <c r="D56" s="115">
        <v>4005</v>
      </c>
      <c r="E56" s="114">
        <v>4132</v>
      </c>
      <c r="F56" s="114">
        <v>4141</v>
      </c>
      <c r="G56" s="114">
        <v>3998</v>
      </c>
      <c r="H56" s="140">
        <v>3867</v>
      </c>
      <c r="I56" s="115">
        <v>138</v>
      </c>
      <c r="J56" s="116">
        <v>3.5686578743211794</v>
      </c>
    </row>
    <row r="57" spans="1:12" s="110" customFormat="1" ht="13.5" customHeight="1" x14ac:dyDescent="0.2">
      <c r="A57" s="142"/>
      <c r="B57" s="124" t="s">
        <v>117</v>
      </c>
      <c r="C57" s="125">
        <v>4.6644455021418372</v>
      </c>
      <c r="D57" s="143">
        <v>196</v>
      </c>
      <c r="E57" s="144">
        <v>221</v>
      </c>
      <c r="F57" s="144">
        <v>218</v>
      </c>
      <c r="G57" s="144">
        <v>215</v>
      </c>
      <c r="H57" s="145">
        <v>207</v>
      </c>
      <c r="I57" s="143">
        <v>-11</v>
      </c>
      <c r="J57" s="146">
        <v>-5.3140096618357484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40076</v>
      </c>
      <c r="E12" s="236">
        <v>40284</v>
      </c>
      <c r="F12" s="114">
        <v>40372</v>
      </c>
      <c r="G12" s="114">
        <v>39381</v>
      </c>
      <c r="H12" s="140">
        <v>39310</v>
      </c>
      <c r="I12" s="115">
        <v>766</v>
      </c>
      <c r="J12" s="116">
        <v>1.948613584329687</v>
      </c>
    </row>
    <row r="13" spans="1:15" s="110" customFormat="1" ht="12" customHeight="1" x14ac:dyDescent="0.2">
      <c r="A13" s="118" t="s">
        <v>105</v>
      </c>
      <c r="B13" s="119" t="s">
        <v>106</v>
      </c>
      <c r="C13" s="113">
        <v>50.526499650663737</v>
      </c>
      <c r="D13" s="115">
        <v>20249</v>
      </c>
      <c r="E13" s="114">
        <v>20430</v>
      </c>
      <c r="F13" s="114">
        <v>20632</v>
      </c>
      <c r="G13" s="114">
        <v>20115</v>
      </c>
      <c r="H13" s="140">
        <v>20061</v>
      </c>
      <c r="I13" s="115">
        <v>188</v>
      </c>
      <c r="J13" s="116">
        <v>0.93714171776082944</v>
      </c>
    </row>
    <row r="14" spans="1:15" s="110" customFormat="1" ht="12" customHeight="1" x14ac:dyDescent="0.2">
      <c r="A14" s="118"/>
      <c r="B14" s="119" t="s">
        <v>107</v>
      </c>
      <c r="C14" s="113">
        <v>49.473500349336263</v>
      </c>
      <c r="D14" s="115">
        <v>19827</v>
      </c>
      <c r="E14" s="114">
        <v>19854</v>
      </c>
      <c r="F14" s="114">
        <v>19740</v>
      </c>
      <c r="G14" s="114">
        <v>19266</v>
      </c>
      <c r="H14" s="140">
        <v>19249</v>
      </c>
      <c r="I14" s="115">
        <v>578</v>
      </c>
      <c r="J14" s="116">
        <v>3.0027533897864824</v>
      </c>
    </row>
    <row r="15" spans="1:15" s="110" customFormat="1" ht="12" customHeight="1" x14ac:dyDescent="0.2">
      <c r="A15" s="118" t="s">
        <v>105</v>
      </c>
      <c r="B15" s="121" t="s">
        <v>108</v>
      </c>
      <c r="C15" s="113">
        <v>11.742688891106896</v>
      </c>
      <c r="D15" s="115">
        <v>4706</v>
      </c>
      <c r="E15" s="114">
        <v>4838</v>
      </c>
      <c r="F15" s="114">
        <v>4904</v>
      </c>
      <c r="G15" s="114">
        <v>4361</v>
      </c>
      <c r="H15" s="140">
        <v>4564</v>
      </c>
      <c r="I15" s="115">
        <v>142</v>
      </c>
      <c r="J15" s="116">
        <v>3.1113058720420685</v>
      </c>
    </row>
    <row r="16" spans="1:15" s="110" customFormat="1" ht="12" customHeight="1" x14ac:dyDescent="0.2">
      <c r="A16" s="118"/>
      <c r="B16" s="121" t="s">
        <v>109</v>
      </c>
      <c r="C16" s="113">
        <v>65.211098912067072</v>
      </c>
      <c r="D16" s="115">
        <v>26134</v>
      </c>
      <c r="E16" s="114">
        <v>26295</v>
      </c>
      <c r="F16" s="114">
        <v>26436</v>
      </c>
      <c r="G16" s="114">
        <v>26244</v>
      </c>
      <c r="H16" s="140">
        <v>26205</v>
      </c>
      <c r="I16" s="115">
        <v>-71</v>
      </c>
      <c r="J16" s="116">
        <v>-0.27094066017935509</v>
      </c>
    </row>
    <row r="17" spans="1:10" s="110" customFormat="1" ht="12" customHeight="1" x14ac:dyDescent="0.2">
      <c r="A17" s="118"/>
      <c r="B17" s="121" t="s">
        <v>110</v>
      </c>
      <c r="C17" s="113">
        <v>21.74368699471005</v>
      </c>
      <c r="D17" s="115">
        <v>8714</v>
      </c>
      <c r="E17" s="114">
        <v>8610</v>
      </c>
      <c r="F17" s="114">
        <v>8513</v>
      </c>
      <c r="G17" s="114">
        <v>8294</v>
      </c>
      <c r="H17" s="140">
        <v>8109</v>
      </c>
      <c r="I17" s="115">
        <v>605</v>
      </c>
      <c r="J17" s="116">
        <v>7.4608459736095698</v>
      </c>
    </row>
    <row r="18" spans="1:10" s="110" customFormat="1" ht="12" customHeight="1" x14ac:dyDescent="0.2">
      <c r="A18" s="120"/>
      <c r="B18" s="121" t="s">
        <v>111</v>
      </c>
      <c r="C18" s="113">
        <v>1.3025252021159797</v>
      </c>
      <c r="D18" s="115">
        <v>522</v>
      </c>
      <c r="E18" s="114">
        <v>541</v>
      </c>
      <c r="F18" s="114">
        <v>519</v>
      </c>
      <c r="G18" s="114">
        <v>482</v>
      </c>
      <c r="H18" s="140">
        <v>432</v>
      </c>
      <c r="I18" s="115">
        <v>90</v>
      </c>
      <c r="J18" s="116">
        <v>20.833333333333332</v>
      </c>
    </row>
    <row r="19" spans="1:10" s="110" customFormat="1" ht="12" customHeight="1" x14ac:dyDescent="0.2">
      <c r="A19" s="120"/>
      <c r="B19" s="121" t="s">
        <v>112</v>
      </c>
      <c r="C19" s="113">
        <v>0.35432677911967264</v>
      </c>
      <c r="D19" s="115">
        <v>142</v>
      </c>
      <c r="E19" s="114">
        <v>165</v>
      </c>
      <c r="F19" s="114">
        <v>163</v>
      </c>
      <c r="G19" s="114">
        <v>137</v>
      </c>
      <c r="H19" s="140">
        <v>101</v>
      </c>
      <c r="I19" s="115">
        <v>41</v>
      </c>
      <c r="J19" s="116">
        <v>40.594059405940591</v>
      </c>
    </row>
    <row r="20" spans="1:10" s="110" customFormat="1" ht="12" customHeight="1" x14ac:dyDescent="0.2">
      <c r="A20" s="118" t="s">
        <v>113</v>
      </c>
      <c r="B20" s="119" t="s">
        <v>181</v>
      </c>
      <c r="C20" s="113">
        <v>67.010180656752169</v>
      </c>
      <c r="D20" s="115">
        <v>26855</v>
      </c>
      <c r="E20" s="114">
        <v>27139</v>
      </c>
      <c r="F20" s="114">
        <v>27371</v>
      </c>
      <c r="G20" s="114">
        <v>26641</v>
      </c>
      <c r="H20" s="140">
        <v>26681</v>
      </c>
      <c r="I20" s="115">
        <v>174</v>
      </c>
      <c r="J20" s="116">
        <v>0.65214946966005771</v>
      </c>
    </row>
    <row r="21" spans="1:10" s="110" customFormat="1" ht="12" customHeight="1" x14ac:dyDescent="0.2">
      <c r="A21" s="118"/>
      <c r="B21" s="119" t="s">
        <v>182</v>
      </c>
      <c r="C21" s="113">
        <v>32.989819343247831</v>
      </c>
      <c r="D21" s="115">
        <v>13221</v>
      </c>
      <c r="E21" s="114">
        <v>13145</v>
      </c>
      <c r="F21" s="114">
        <v>13001</v>
      </c>
      <c r="G21" s="114">
        <v>12740</v>
      </c>
      <c r="H21" s="140">
        <v>12629</v>
      </c>
      <c r="I21" s="115">
        <v>592</v>
      </c>
      <c r="J21" s="116">
        <v>4.6876237231768156</v>
      </c>
    </row>
    <row r="22" spans="1:10" s="110" customFormat="1" ht="12" customHeight="1" x14ac:dyDescent="0.2">
      <c r="A22" s="118" t="s">
        <v>113</v>
      </c>
      <c r="B22" s="119" t="s">
        <v>116</v>
      </c>
      <c r="C22" s="113">
        <v>93.796786106397846</v>
      </c>
      <c r="D22" s="115">
        <v>37590</v>
      </c>
      <c r="E22" s="114">
        <v>37973</v>
      </c>
      <c r="F22" s="114">
        <v>38024</v>
      </c>
      <c r="G22" s="114">
        <v>37147</v>
      </c>
      <c r="H22" s="140">
        <v>37166</v>
      </c>
      <c r="I22" s="115">
        <v>424</v>
      </c>
      <c r="J22" s="116">
        <v>1.1408276381639133</v>
      </c>
    </row>
    <row r="23" spans="1:10" s="110" customFormat="1" ht="12" customHeight="1" x14ac:dyDescent="0.2">
      <c r="A23" s="118"/>
      <c r="B23" s="119" t="s">
        <v>117</v>
      </c>
      <c r="C23" s="113">
        <v>6.1657850084838808</v>
      </c>
      <c r="D23" s="115">
        <v>2471</v>
      </c>
      <c r="E23" s="114">
        <v>2296</v>
      </c>
      <c r="F23" s="114">
        <v>2331</v>
      </c>
      <c r="G23" s="114">
        <v>2220</v>
      </c>
      <c r="H23" s="140">
        <v>2128</v>
      </c>
      <c r="I23" s="115">
        <v>343</v>
      </c>
      <c r="J23" s="116">
        <v>16.118421052631579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51875</v>
      </c>
      <c r="E64" s="236">
        <v>51994</v>
      </c>
      <c r="F64" s="236">
        <v>52269</v>
      </c>
      <c r="G64" s="236">
        <v>51163</v>
      </c>
      <c r="H64" s="140">
        <v>51031</v>
      </c>
      <c r="I64" s="115">
        <v>844</v>
      </c>
      <c r="J64" s="116">
        <v>1.6538966510552409</v>
      </c>
    </row>
    <row r="65" spans="1:12" s="110" customFormat="1" ht="12" customHeight="1" x14ac:dyDescent="0.2">
      <c r="A65" s="118" t="s">
        <v>105</v>
      </c>
      <c r="B65" s="119" t="s">
        <v>106</v>
      </c>
      <c r="C65" s="113">
        <v>53.800481927710841</v>
      </c>
      <c r="D65" s="235">
        <v>27909</v>
      </c>
      <c r="E65" s="236">
        <v>27970</v>
      </c>
      <c r="F65" s="236">
        <v>28247</v>
      </c>
      <c r="G65" s="236">
        <v>27643</v>
      </c>
      <c r="H65" s="140">
        <v>27513</v>
      </c>
      <c r="I65" s="115">
        <v>396</v>
      </c>
      <c r="J65" s="116">
        <v>1.4393195943735688</v>
      </c>
    </row>
    <row r="66" spans="1:12" s="110" customFormat="1" ht="12" customHeight="1" x14ac:dyDescent="0.2">
      <c r="A66" s="118"/>
      <c r="B66" s="119" t="s">
        <v>107</v>
      </c>
      <c r="C66" s="113">
        <v>46.199518072289159</v>
      </c>
      <c r="D66" s="235">
        <v>23966</v>
      </c>
      <c r="E66" s="236">
        <v>24024</v>
      </c>
      <c r="F66" s="236">
        <v>24022</v>
      </c>
      <c r="G66" s="236">
        <v>23520</v>
      </c>
      <c r="H66" s="140">
        <v>23518</v>
      </c>
      <c r="I66" s="115">
        <v>448</v>
      </c>
      <c r="J66" s="116">
        <v>1.9049238880857216</v>
      </c>
    </row>
    <row r="67" spans="1:12" s="110" customFormat="1" ht="12" customHeight="1" x14ac:dyDescent="0.2">
      <c r="A67" s="118" t="s">
        <v>105</v>
      </c>
      <c r="B67" s="121" t="s">
        <v>108</v>
      </c>
      <c r="C67" s="113">
        <v>11.109397590361446</v>
      </c>
      <c r="D67" s="235">
        <v>5763</v>
      </c>
      <c r="E67" s="236">
        <v>5969</v>
      </c>
      <c r="F67" s="236">
        <v>6096</v>
      </c>
      <c r="G67" s="236">
        <v>5466</v>
      </c>
      <c r="H67" s="140">
        <v>5734</v>
      </c>
      <c r="I67" s="115">
        <v>29</v>
      </c>
      <c r="J67" s="116">
        <v>0.50575514475061034</v>
      </c>
    </row>
    <row r="68" spans="1:12" s="110" customFormat="1" ht="12" customHeight="1" x14ac:dyDescent="0.2">
      <c r="A68" s="118"/>
      <c r="B68" s="121" t="s">
        <v>109</v>
      </c>
      <c r="C68" s="113">
        <v>65.378313253012053</v>
      </c>
      <c r="D68" s="235">
        <v>33915</v>
      </c>
      <c r="E68" s="236">
        <v>34056</v>
      </c>
      <c r="F68" s="236">
        <v>34383</v>
      </c>
      <c r="G68" s="236">
        <v>34217</v>
      </c>
      <c r="H68" s="140">
        <v>34095</v>
      </c>
      <c r="I68" s="115">
        <v>-180</v>
      </c>
      <c r="J68" s="116">
        <v>-0.52793664760228776</v>
      </c>
    </row>
    <row r="69" spans="1:12" s="110" customFormat="1" ht="12" customHeight="1" x14ac:dyDescent="0.2">
      <c r="A69" s="118"/>
      <c r="B69" s="121" t="s">
        <v>110</v>
      </c>
      <c r="C69" s="113">
        <v>22.295903614457831</v>
      </c>
      <c r="D69" s="235">
        <v>11566</v>
      </c>
      <c r="E69" s="236">
        <v>11321</v>
      </c>
      <c r="F69" s="236">
        <v>11166</v>
      </c>
      <c r="G69" s="236">
        <v>10886</v>
      </c>
      <c r="H69" s="140">
        <v>10663</v>
      </c>
      <c r="I69" s="115">
        <v>903</v>
      </c>
      <c r="J69" s="116">
        <v>8.4685360592703738</v>
      </c>
    </row>
    <row r="70" spans="1:12" s="110" customFormat="1" ht="12" customHeight="1" x14ac:dyDescent="0.2">
      <c r="A70" s="120"/>
      <c r="B70" s="121" t="s">
        <v>111</v>
      </c>
      <c r="C70" s="113">
        <v>1.2163855421686747</v>
      </c>
      <c r="D70" s="235">
        <v>631</v>
      </c>
      <c r="E70" s="236">
        <v>648</v>
      </c>
      <c r="F70" s="236">
        <v>624</v>
      </c>
      <c r="G70" s="236">
        <v>594</v>
      </c>
      <c r="H70" s="140">
        <v>539</v>
      </c>
      <c r="I70" s="115">
        <v>92</v>
      </c>
      <c r="J70" s="116">
        <v>17.068645640074212</v>
      </c>
    </row>
    <row r="71" spans="1:12" s="110" customFormat="1" ht="12" customHeight="1" x14ac:dyDescent="0.2">
      <c r="A71" s="120"/>
      <c r="B71" s="121" t="s">
        <v>112</v>
      </c>
      <c r="C71" s="113">
        <v>0.33927710843373493</v>
      </c>
      <c r="D71" s="235">
        <v>176</v>
      </c>
      <c r="E71" s="236">
        <v>195</v>
      </c>
      <c r="F71" s="236">
        <v>187</v>
      </c>
      <c r="G71" s="236">
        <v>162</v>
      </c>
      <c r="H71" s="140">
        <v>122</v>
      </c>
      <c r="I71" s="115">
        <v>54</v>
      </c>
      <c r="J71" s="116">
        <v>44.26229508196721</v>
      </c>
    </row>
    <row r="72" spans="1:12" s="110" customFormat="1" ht="12" customHeight="1" x14ac:dyDescent="0.2">
      <c r="A72" s="118" t="s">
        <v>113</v>
      </c>
      <c r="B72" s="119" t="s">
        <v>181</v>
      </c>
      <c r="C72" s="113">
        <v>70.133975903614456</v>
      </c>
      <c r="D72" s="235">
        <v>36382</v>
      </c>
      <c r="E72" s="236">
        <v>36541</v>
      </c>
      <c r="F72" s="236">
        <v>36911</v>
      </c>
      <c r="G72" s="236">
        <v>36038</v>
      </c>
      <c r="H72" s="140">
        <v>36049</v>
      </c>
      <c r="I72" s="115">
        <v>333</v>
      </c>
      <c r="J72" s="116">
        <v>0.92374268356958589</v>
      </c>
    </row>
    <row r="73" spans="1:12" s="110" customFormat="1" ht="12" customHeight="1" x14ac:dyDescent="0.2">
      <c r="A73" s="118"/>
      <c r="B73" s="119" t="s">
        <v>182</v>
      </c>
      <c r="C73" s="113">
        <v>29.866024096385541</v>
      </c>
      <c r="D73" s="115">
        <v>15493</v>
      </c>
      <c r="E73" s="114">
        <v>15453</v>
      </c>
      <c r="F73" s="114">
        <v>15358</v>
      </c>
      <c r="G73" s="114">
        <v>15125</v>
      </c>
      <c r="H73" s="140">
        <v>14982</v>
      </c>
      <c r="I73" s="115">
        <v>511</v>
      </c>
      <c r="J73" s="116">
        <v>3.4107595781604592</v>
      </c>
    </row>
    <row r="74" spans="1:12" s="110" customFormat="1" ht="12" customHeight="1" x14ac:dyDescent="0.2">
      <c r="A74" s="118" t="s">
        <v>113</v>
      </c>
      <c r="B74" s="119" t="s">
        <v>116</v>
      </c>
      <c r="C74" s="113">
        <v>94.704578313253009</v>
      </c>
      <c r="D74" s="115">
        <v>49128</v>
      </c>
      <c r="E74" s="114">
        <v>49345</v>
      </c>
      <c r="F74" s="114">
        <v>49565</v>
      </c>
      <c r="G74" s="114">
        <v>48505</v>
      </c>
      <c r="H74" s="140">
        <v>48442</v>
      </c>
      <c r="I74" s="115">
        <v>686</v>
      </c>
      <c r="J74" s="116">
        <v>1.4161265017959621</v>
      </c>
    </row>
    <row r="75" spans="1:12" s="110" customFormat="1" ht="12" customHeight="1" x14ac:dyDescent="0.2">
      <c r="A75" s="142"/>
      <c r="B75" s="124" t="s">
        <v>117</v>
      </c>
      <c r="C75" s="125">
        <v>5.2491566265060241</v>
      </c>
      <c r="D75" s="143">
        <v>2723</v>
      </c>
      <c r="E75" s="144">
        <v>2624</v>
      </c>
      <c r="F75" s="144">
        <v>2680</v>
      </c>
      <c r="G75" s="144">
        <v>2636</v>
      </c>
      <c r="H75" s="145">
        <v>2567</v>
      </c>
      <c r="I75" s="143">
        <v>156</v>
      </c>
      <c r="J75" s="146">
        <v>6.0771328398909237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40076</v>
      </c>
      <c r="G11" s="114">
        <v>40284</v>
      </c>
      <c r="H11" s="114">
        <v>40372</v>
      </c>
      <c r="I11" s="114">
        <v>39381</v>
      </c>
      <c r="J11" s="140">
        <v>39310</v>
      </c>
      <c r="K11" s="114">
        <v>766</v>
      </c>
      <c r="L11" s="116">
        <v>1.948613584329687</v>
      </c>
    </row>
    <row r="12" spans="1:17" s="110" customFormat="1" ht="24.95" customHeight="1" x14ac:dyDescent="0.2">
      <c r="A12" s="604" t="s">
        <v>185</v>
      </c>
      <c r="B12" s="605"/>
      <c r="C12" s="605"/>
      <c r="D12" s="606"/>
      <c r="E12" s="113">
        <v>50.526499650663737</v>
      </c>
      <c r="F12" s="115">
        <v>20249</v>
      </c>
      <c r="G12" s="114">
        <v>20430</v>
      </c>
      <c r="H12" s="114">
        <v>20632</v>
      </c>
      <c r="I12" s="114">
        <v>20115</v>
      </c>
      <c r="J12" s="140">
        <v>20061</v>
      </c>
      <c r="K12" s="114">
        <v>188</v>
      </c>
      <c r="L12" s="116">
        <v>0.93714171776082944</v>
      </c>
    </row>
    <row r="13" spans="1:17" s="110" customFormat="1" ht="15" customHeight="1" x14ac:dyDescent="0.2">
      <c r="A13" s="120"/>
      <c r="B13" s="612" t="s">
        <v>107</v>
      </c>
      <c r="C13" s="612"/>
      <c r="E13" s="113">
        <v>49.473500349336263</v>
      </c>
      <c r="F13" s="115">
        <v>19827</v>
      </c>
      <c r="G13" s="114">
        <v>19854</v>
      </c>
      <c r="H13" s="114">
        <v>19740</v>
      </c>
      <c r="I13" s="114">
        <v>19266</v>
      </c>
      <c r="J13" s="140">
        <v>19249</v>
      </c>
      <c r="K13" s="114">
        <v>578</v>
      </c>
      <c r="L13" s="116">
        <v>3.0027533897864824</v>
      </c>
    </row>
    <row r="14" spans="1:17" s="110" customFormat="1" ht="24.95" customHeight="1" x14ac:dyDescent="0.2">
      <c r="A14" s="604" t="s">
        <v>186</v>
      </c>
      <c r="B14" s="605"/>
      <c r="C14" s="605"/>
      <c r="D14" s="606"/>
      <c r="E14" s="113">
        <v>11.742688891106896</v>
      </c>
      <c r="F14" s="115">
        <v>4706</v>
      </c>
      <c r="G14" s="114">
        <v>4838</v>
      </c>
      <c r="H14" s="114">
        <v>4904</v>
      </c>
      <c r="I14" s="114">
        <v>4361</v>
      </c>
      <c r="J14" s="140">
        <v>4564</v>
      </c>
      <c r="K14" s="114">
        <v>142</v>
      </c>
      <c r="L14" s="116">
        <v>3.1113058720420685</v>
      </c>
    </row>
    <row r="15" spans="1:17" s="110" customFormat="1" ht="15" customHeight="1" x14ac:dyDescent="0.2">
      <c r="A15" s="120"/>
      <c r="B15" s="119"/>
      <c r="C15" s="258" t="s">
        <v>106</v>
      </c>
      <c r="E15" s="113">
        <v>55.588610284742884</v>
      </c>
      <c r="F15" s="115">
        <v>2616</v>
      </c>
      <c r="G15" s="114">
        <v>2699</v>
      </c>
      <c r="H15" s="114">
        <v>2793</v>
      </c>
      <c r="I15" s="114">
        <v>2480</v>
      </c>
      <c r="J15" s="140">
        <v>2601</v>
      </c>
      <c r="K15" s="114">
        <v>15</v>
      </c>
      <c r="L15" s="116">
        <v>0.57670126874279126</v>
      </c>
    </row>
    <row r="16" spans="1:17" s="110" customFormat="1" ht="15" customHeight="1" x14ac:dyDescent="0.2">
      <c r="A16" s="120"/>
      <c r="B16" s="119"/>
      <c r="C16" s="258" t="s">
        <v>107</v>
      </c>
      <c r="E16" s="113">
        <v>44.411389715257116</v>
      </c>
      <c r="F16" s="115">
        <v>2090</v>
      </c>
      <c r="G16" s="114">
        <v>2139</v>
      </c>
      <c r="H16" s="114">
        <v>2111</v>
      </c>
      <c r="I16" s="114">
        <v>1881</v>
      </c>
      <c r="J16" s="140">
        <v>1963</v>
      </c>
      <c r="K16" s="114">
        <v>127</v>
      </c>
      <c r="L16" s="116">
        <v>6.469689251146205</v>
      </c>
    </row>
    <row r="17" spans="1:12" s="110" customFormat="1" ht="15" customHeight="1" x14ac:dyDescent="0.2">
      <c r="A17" s="120"/>
      <c r="B17" s="121" t="s">
        <v>109</v>
      </c>
      <c r="C17" s="258"/>
      <c r="E17" s="113">
        <v>65.211098912067072</v>
      </c>
      <c r="F17" s="115">
        <v>26134</v>
      </c>
      <c r="G17" s="114">
        <v>26295</v>
      </c>
      <c r="H17" s="114">
        <v>26436</v>
      </c>
      <c r="I17" s="114">
        <v>26244</v>
      </c>
      <c r="J17" s="140">
        <v>26205</v>
      </c>
      <c r="K17" s="114">
        <v>-71</v>
      </c>
      <c r="L17" s="116">
        <v>-0.27094066017935509</v>
      </c>
    </row>
    <row r="18" spans="1:12" s="110" customFormat="1" ht="15" customHeight="1" x14ac:dyDescent="0.2">
      <c r="A18" s="120"/>
      <c r="B18" s="119"/>
      <c r="C18" s="258" t="s">
        <v>106</v>
      </c>
      <c r="E18" s="113">
        <v>50.237238845947807</v>
      </c>
      <c r="F18" s="115">
        <v>13129</v>
      </c>
      <c r="G18" s="114">
        <v>13228</v>
      </c>
      <c r="H18" s="114">
        <v>13392</v>
      </c>
      <c r="I18" s="114">
        <v>13309</v>
      </c>
      <c r="J18" s="140">
        <v>13257</v>
      </c>
      <c r="K18" s="114">
        <v>-128</v>
      </c>
      <c r="L18" s="116">
        <v>-0.96552764577204497</v>
      </c>
    </row>
    <row r="19" spans="1:12" s="110" customFormat="1" ht="15" customHeight="1" x14ac:dyDescent="0.2">
      <c r="A19" s="120"/>
      <c r="B19" s="119"/>
      <c r="C19" s="258" t="s">
        <v>107</v>
      </c>
      <c r="E19" s="113">
        <v>49.762761154052193</v>
      </c>
      <c r="F19" s="115">
        <v>13005</v>
      </c>
      <c r="G19" s="114">
        <v>13067</v>
      </c>
      <c r="H19" s="114">
        <v>13044</v>
      </c>
      <c r="I19" s="114">
        <v>12935</v>
      </c>
      <c r="J19" s="140">
        <v>12948</v>
      </c>
      <c r="K19" s="114">
        <v>57</v>
      </c>
      <c r="L19" s="116">
        <v>0.4402224281742354</v>
      </c>
    </row>
    <row r="20" spans="1:12" s="110" customFormat="1" ht="15" customHeight="1" x14ac:dyDescent="0.2">
      <c r="A20" s="120"/>
      <c r="B20" s="121" t="s">
        <v>110</v>
      </c>
      <c r="C20" s="258"/>
      <c r="E20" s="113">
        <v>21.74368699471005</v>
      </c>
      <c r="F20" s="115">
        <v>8714</v>
      </c>
      <c r="G20" s="114">
        <v>8610</v>
      </c>
      <c r="H20" s="114">
        <v>8513</v>
      </c>
      <c r="I20" s="114">
        <v>8294</v>
      </c>
      <c r="J20" s="140">
        <v>8109</v>
      </c>
      <c r="K20" s="114">
        <v>605</v>
      </c>
      <c r="L20" s="116">
        <v>7.4608459736095698</v>
      </c>
    </row>
    <row r="21" spans="1:12" s="110" customFormat="1" ht="15" customHeight="1" x14ac:dyDescent="0.2">
      <c r="A21" s="120"/>
      <c r="B21" s="119"/>
      <c r="C21" s="258" t="s">
        <v>106</v>
      </c>
      <c r="E21" s="113">
        <v>48.20977736974983</v>
      </c>
      <c r="F21" s="115">
        <v>4201</v>
      </c>
      <c r="G21" s="114">
        <v>4179</v>
      </c>
      <c r="H21" s="114">
        <v>4146</v>
      </c>
      <c r="I21" s="114">
        <v>4046</v>
      </c>
      <c r="J21" s="140">
        <v>3956</v>
      </c>
      <c r="K21" s="114">
        <v>245</v>
      </c>
      <c r="L21" s="116">
        <v>6.1931243680485339</v>
      </c>
    </row>
    <row r="22" spans="1:12" s="110" customFormat="1" ht="15" customHeight="1" x14ac:dyDescent="0.2">
      <c r="A22" s="120"/>
      <c r="B22" s="119"/>
      <c r="C22" s="258" t="s">
        <v>107</v>
      </c>
      <c r="E22" s="113">
        <v>51.79022263025017</v>
      </c>
      <c r="F22" s="115">
        <v>4513</v>
      </c>
      <c r="G22" s="114">
        <v>4431</v>
      </c>
      <c r="H22" s="114">
        <v>4367</v>
      </c>
      <c r="I22" s="114">
        <v>4248</v>
      </c>
      <c r="J22" s="140">
        <v>4153</v>
      </c>
      <c r="K22" s="114">
        <v>360</v>
      </c>
      <c r="L22" s="116">
        <v>8.6684324584637604</v>
      </c>
    </row>
    <row r="23" spans="1:12" s="110" customFormat="1" ht="15" customHeight="1" x14ac:dyDescent="0.2">
      <c r="A23" s="120"/>
      <c r="B23" s="121" t="s">
        <v>111</v>
      </c>
      <c r="C23" s="258"/>
      <c r="E23" s="113">
        <v>1.3025252021159797</v>
      </c>
      <c r="F23" s="115">
        <v>522</v>
      </c>
      <c r="G23" s="114">
        <v>541</v>
      </c>
      <c r="H23" s="114">
        <v>519</v>
      </c>
      <c r="I23" s="114">
        <v>482</v>
      </c>
      <c r="J23" s="140">
        <v>432</v>
      </c>
      <c r="K23" s="114">
        <v>90</v>
      </c>
      <c r="L23" s="116">
        <v>20.833333333333332</v>
      </c>
    </row>
    <row r="24" spans="1:12" s="110" customFormat="1" ht="15" customHeight="1" x14ac:dyDescent="0.2">
      <c r="A24" s="120"/>
      <c r="B24" s="119"/>
      <c r="C24" s="258" t="s">
        <v>106</v>
      </c>
      <c r="E24" s="113">
        <v>58.045977011494251</v>
      </c>
      <c r="F24" s="115">
        <v>303</v>
      </c>
      <c r="G24" s="114">
        <v>324</v>
      </c>
      <c r="H24" s="114">
        <v>301</v>
      </c>
      <c r="I24" s="114">
        <v>280</v>
      </c>
      <c r="J24" s="140">
        <v>247</v>
      </c>
      <c r="K24" s="114">
        <v>56</v>
      </c>
      <c r="L24" s="116">
        <v>22.672064777327936</v>
      </c>
    </row>
    <row r="25" spans="1:12" s="110" customFormat="1" ht="15" customHeight="1" x14ac:dyDescent="0.2">
      <c r="A25" s="120"/>
      <c r="B25" s="119"/>
      <c r="C25" s="258" t="s">
        <v>107</v>
      </c>
      <c r="E25" s="113">
        <v>41.954022988505749</v>
      </c>
      <c r="F25" s="115">
        <v>219</v>
      </c>
      <c r="G25" s="114">
        <v>217</v>
      </c>
      <c r="H25" s="114">
        <v>218</v>
      </c>
      <c r="I25" s="114">
        <v>202</v>
      </c>
      <c r="J25" s="140">
        <v>185</v>
      </c>
      <c r="K25" s="114">
        <v>34</v>
      </c>
      <c r="L25" s="116">
        <v>18.378378378378379</v>
      </c>
    </row>
    <row r="26" spans="1:12" s="110" customFormat="1" ht="15" customHeight="1" x14ac:dyDescent="0.2">
      <c r="A26" s="120"/>
      <c r="C26" s="121" t="s">
        <v>187</v>
      </c>
      <c r="D26" s="110" t="s">
        <v>188</v>
      </c>
      <c r="E26" s="113">
        <v>0.35432677911967264</v>
      </c>
      <c r="F26" s="115">
        <v>142</v>
      </c>
      <c r="G26" s="114">
        <v>165</v>
      </c>
      <c r="H26" s="114">
        <v>163</v>
      </c>
      <c r="I26" s="114">
        <v>137</v>
      </c>
      <c r="J26" s="140">
        <v>101</v>
      </c>
      <c r="K26" s="114">
        <v>41</v>
      </c>
      <c r="L26" s="116">
        <v>40.594059405940591</v>
      </c>
    </row>
    <row r="27" spans="1:12" s="110" customFormat="1" ht="15" customHeight="1" x14ac:dyDescent="0.2">
      <c r="A27" s="120"/>
      <c r="B27" s="119"/>
      <c r="D27" s="259" t="s">
        <v>106</v>
      </c>
      <c r="E27" s="113">
        <v>52.112676056338032</v>
      </c>
      <c r="F27" s="115">
        <v>74</v>
      </c>
      <c r="G27" s="114">
        <v>94</v>
      </c>
      <c r="H27" s="114">
        <v>83</v>
      </c>
      <c r="I27" s="114">
        <v>69</v>
      </c>
      <c r="J27" s="140">
        <v>46</v>
      </c>
      <c r="K27" s="114">
        <v>28</v>
      </c>
      <c r="L27" s="116">
        <v>60.869565217391305</v>
      </c>
    </row>
    <row r="28" spans="1:12" s="110" customFormat="1" ht="15" customHeight="1" x14ac:dyDescent="0.2">
      <c r="A28" s="120"/>
      <c r="B28" s="119"/>
      <c r="D28" s="259" t="s">
        <v>107</v>
      </c>
      <c r="E28" s="113">
        <v>47.887323943661968</v>
      </c>
      <c r="F28" s="115">
        <v>68</v>
      </c>
      <c r="G28" s="114">
        <v>71</v>
      </c>
      <c r="H28" s="114">
        <v>80</v>
      </c>
      <c r="I28" s="114">
        <v>68</v>
      </c>
      <c r="J28" s="140">
        <v>55</v>
      </c>
      <c r="K28" s="114">
        <v>13</v>
      </c>
      <c r="L28" s="116">
        <v>23.636363636363637</v>
      </c>
    </row>
    <row r="29" spans="1:12" s="110" customFormat="1" ht="24.95" customHeight="1" x14ac:dyDescent="0.2">
      <c r="A29" s="604" t="s">
        <v>189</v>
      </c>
      <c r="B29" s="605"/>
      <c r="C29" s="605"/>
      <c r="D29" s="606"/>
      <c r="E29" s="113">
        <v>93.796786106397846</v>
      </c>
      <c r="F29" s="115">
        <v>37590</v>
      </c>
      <c r="G29" s="114">
        <v>37973</v>
      </c>
      <c r="H29" s="114">
        <v>38024</v>
      </c>
      <c r="I29" s="114">
        <v>37147</v>
      </c>
      <c r="J29" s="140">
        <v>37166</v>
      </c>
      <c r="K29" s="114">
        <v>424</v>
      </c>
      <c r="L29" s="116">
        <v>1.1408276381639133</v>
      </c>
    </row>
    <row r="30" spans="1:12" s="110" customFormat="1" ht="15" customHeight="1" x14ac:dyDescent="0.2">
      <c r="A30" s="120"/>
      <c r="B30" s="119"/>
      <c r="C30" s="258" t="s">
        <v>106</v>
      </c>
      <c r="E30" s="113">
        <v>49.765895184889601</v>
      </c>
      <c r="F30" s="115">
        <v>18707</v>
      </c>
      <c r="G30" s="114">
        <v>19015</v>
      </c>
      <c r="H30" s="114">
        <v>19191</v>
      </c>
      <c r="I30" s="114">
        <v>18764</v>
      </c>
      <c r="J30" s="140">
        <v>18777</v>
      </c>
      <c r="K30" s="114">
        <v>-70</v>
      </c>
      <c r="L30" s="116">
        <v>-0.37279650636416894</v>
      </c>
    </row>
    <row r="31" spans="1:12" s="110" customFormat="1" ht="15" customHeight="1" x14ac:dyDescent="0.2">
      <c r="A31" s="120"/>
      <c r="B31" s="119"/>
      <c r="C31" s="258" t="s">
        <v>107</v>
      </c>
      <c r="E31" s="113">
        <v>50.234104815110399</v>
      </c>
      <c r="F31" s="115">
        <v>18883</v>
      </c>
      <c r="G31" s="114">
        <v>18958</v>
      </c>
      <c r="H31" s="114">
        <v>18833</v>
      </c>
      <c r="I31" s="114">
        <v>18383</v>
      </c>
      <c r="J31" s="140">
        <v>18389</v>
      </c>
      <c r="K31" s="114">
        <v>494</v>
      </c>
      <c r="L31" s="116">
        <v>2.6863886018815597</v>
      </c>
    </row>
    <row r="32" spans="1:12" s="110" customFormat="1" ht="15" customHeight="1" x14ac:dyDescent="0.2">
      <c r="A32" s="120"/>
      <c r="B32" s="119" t="s">
        <v>117</v>
      </c>
      <c r="C32" s="258"/>
      <c r="E32" s="113">
        <v>6.1657850084838808</v>
      </c>
      <c r="F32" s="115">
        <v>2471</v>
      </c>
      <c r="G32" s="114">
        <v>2296</v>
      </c>
      <c r="H32" s="114">
        <v>2331</v>
      </c>
      <c r="I32" s="114">
        <v>2220</v>
      </c>
      <c r="J32" s="140">
        <v>2128</v>
      </c>
      <c r="K32" s="114">
        <v>343</v>
      </c>
      <c r="L32" s="116">
        <v>16.118421052631579</v>
      </c>
    </row>
    <row r="33" spans="1:12" s="110" customFormat="1" ht="15" customHeight="1" x14ac:dyDescent="0.2">
      <c r="A33" s="120"/>
      <c r="B33" s="119"/>
      <c r="C33" s="258" t="s">
        <v>106</v>
      </c>
      <c r="E33" s="113">
        <v>61.918251719951435</v>
      </c>
      <c r="F33" s="115">
        <v>1530</v>
      </c>
      <c r="G33" s="114">
        <v>1403</v>
      </c>
      <c r="H33" s="114">
        <v>1428</v>
      </c>
      <c r="I33" s="114">
        <v>1341</v>
      </c>
      <c r="J33" s="140">
        <v>1276</v>
      </c>
      <c r="K33" s="114">
        <v>254</v>
      </c>
      <c r="L33" s="116">
        <v>19.905956112852664</v>
      </c>
    </row>
    <row r="34" spans="1:12" s="110" customFormat="1" ht="15" customHeight="1" x14ac:dyDescent="0.2">
      <c r="A34" s="120"/>
      <c r="B34" s="119"/>
      <c r="C34" s="258" t="s">
        <v>107</v>
      </c>
      <c r="E34" s="113">
        <v>38.081748280048565</v>
      </c>
      <c r="F34" s="115">
        <v>941</v>
      </c>
      <c r="G34" s="114">
        <v>893</v>
      </c>
      <c r="H34" s="114">
        <v>903</v>
      </c>
      <c r="I34" s="114">
        <v>879</v>
      </c>
      <c r="J34" s="140">
        <v>852</v>
      </c>
      <c r="K34" s="114">
        <v>89</v>
      </c>
      <c r="L34" s="116">
        <v>10.446009389671362</v>
      </c>
    </row>
    <row r="35" spans="1:12" s="110" customFormat="1" ht="24.95" customHeight="1" x14ac:dyDescent="0.2">
      <c r="A35" s="604" t="s">
        <v>190</v>
      </c>
      <c r="B35" s="605"/>
      <c r="C35" s="605"/>
      <c r="D35" s="606"/>
      <c r="E35" s="113">
        <v>67.010180656752169</v>
      </c>
      <c r="F35" s="115">
        <v>26855</v>
      </c>
      <c r="G35" s="114">
        <v>27139</v>
      </c>
      <c r="H35" s="114">
        <v>27371</v>
      </c>
      <c r="I35" s="114">
        <v>26641</v>
      </c>
      <c r="J35" s="140">
        <v>26681</v>
      </c>
      <c r="K35" s="114">
        <v>174</v>
      </c>
      <c r="L35" s="116">
        <v>0.65214946966005771</v>
      </c>
    </row>
    <row r="36" spans="1:12" s="110" customFormat="1" ht="15" customHeight="1" x14ac:dyDescent="0.2">
      <c r="A36" s="120"/>
      <c r="B36" s="119"/>
      <c r="C36" s="258" t="s">
        <v>106</v>
      </c>
      <c r="E36" s="113">
        <v>66.617017315211314</v>
      </c>
      <c r="F36" s="115">
        <v>17890</v>
      </c>
      <c r="G36" s="114">
        <v>18120</v>
      </c>
      <c r="H36" s="114">
        <v>18355</v>
      </c>
      <c r="I36" s="114">
        <v>17895</v>
      </c>
      <c r="J36" s="140">
        <v>17895</v>
      </c>
      <c r="K36" s="114">
        <v>-5</v>
      </c>
      <c r="L36" s="116">
        <v>-2.7940765576976809E-2</v>
      </c>
    </row>
    <row r="37" spans="1:12" s="110" customFormat="1" ht="15" customHeight="1" x14ac:dyDescent="0.2">
      <c r="A37" s="120"/>
      <c r="B37" s="119"/>
      <c r="C37" s="258" t="s">
        <v>107</v>
      </c>
      <c r="E37" s="113">
        <v>33.382982684788679</v>
      </c>
      <c r="F37" s="115">
        <v>8965</v>
      </c>
      <c r="G37" s="114">
        <v>9019</v>
      </c>
      <c r="H37" s="114">
        <v>9016</v>
      </c>
      <c r="I37" s="114">
        <v>8746</v>
      </c>
      <c r="J37" s="140">
        <v>8786</v>
      </c>
      <c r="K37" s="114">
        <v>179</v>
      </c>
      <c r="L37" s="116">
        <v>2.0373321192806739</v>
      </c>
    </row>
    <row r="38" spans="1:12" s="110" customFormat="1" ht="15" customHeight="1" x14ac:dyDescent="0.2">
      <c r="A38" s="120"/>
      <c r="B38" s="119" t="s">
        <v>182</v>
      </c>
      <c r="C38" s="258"/>
      <c r="E38" s="113">
        <v>32.989819343247831</v>
      </c>
      <c r="F38" s="115">
        <v>13221</v>
      </c>
      <c r="G38" s="114">
        <v>13145</v>
      </c>
      <c r="H38" s="114">
        <v>13001</v>
      </c>
      <c r="I38" s="114">
        <v>12740</v>
      </c>
      <c r="J38" s="140">
        <v>12629</v>
      </c>
      <c r="K38" s="114">
        <v>592</v>
      </c>
      <c r="L38" s="116">
        <v>4.6876237231768156</v>
      </c>
    </row>
    <row r="39" spans="1:12" s="110" customFormat="1" ht="15" customHeight="1" x14ac:dyDescent="0.2">
      <c r="A39" s="120"/>
      <c r="B39" s="119"/>
      <c r="C39" s="258" t="s">
        <v>106</v>
      </c>
      <c r="E39" s="113">
        <v>17.842825807427577</v>
      </c>
      <c r="F39" s="115">
        <v>2359</v>
      </c>
      <c r="G39" s="114">
        <v>2310</v>
      </c>
      <c r="H39" s="114">
        <v>2277</v>
      </c>
      <c r="I39" s="114">
        <v>2220</v>
      </c>
      <c r="J39" s="140">
        <v>2166</v>
      </c>
      <c r="K39" s="114">
        <v>193</v>
      </c>
      <c r="L39" s="116">
        <v>8.9104339796860579</v>
      </c>
    </row>
    <row r="40" spans="1:12" s="110" customFormat="1" ht="15" customHeight="1" x14ac:dyDescent="0.2">
      <c r="A40" s="120"/>
      <c r="B40" s="119"/>
      <c r="C40" s="258" t="s">
        <v>107</v>
      </c>
      <c r="E40" s="113">
        <v>82.157174192572427</v>
      </c>
      <c r="F40" s="115">
        <v>10862</v>
      </c>
      <c r="G40" s="114">
        <v>10835</v>
      </c>
      <c r="H40" s="114">
        <v>10724</v>
      </c>
      <c r="I40" s="114">
        <v>10520</v>
      </c>
      <c r="J40" s="140">
        <v>10463</v>
      </c>
      <c r="K40" s="114">
        <v>399</v>
      </c>
      <c r="L40" s="116">
        <v>3.8134378285386599</v>
      </c>
    </row>
    <row r="41" spans="1:12" s="110" customFormat="1" ht="24.75" customHeight="1" x14ac:dyDescent="0.2">
      <c r="A41" s="604" t="s">
        <v>518</v>
      </c>
      <c r="B41" s="605"/>
      <c r="C41" s="605"/>
      <c r="D41" s="606"/>
      <c r="E41" s="113">
        <v>6.390358319193532</v>
      </c>
      <c r="F41" s="115">
        <v>2561</v>
      </c>
      <c r="G41" s="114">
        <v>2812</v>
      </c>
      <c r="H41" s="114">
        <v>2743</v>
      </c>
      <c r="I41" s="114">
        <v>2223</v>
      </c>
      <c r="J41" s="140">
        <v>2468</v>
      </c>
      <c r="K41" s="114">
        <v>93</v>
      </c>
      <c r="L41" s="116">
        <v>3.7682333873581846</v>
      </c>
    </row>
    <row r="42" spans="1:12" s="110" customFormat="1" ht="15" customHeight="1" x14ac:dyDescent="0.2">
      <c r="A42" s="120"/>
      <c r="B42" s="119"/>
      <c r="C42" s="258" t="s">
        <v>106</v>
      </c>
      <c r="E42" s="113">
        <v>55.251854744240532</v>
      </c>
      <c r="F42" s="115">
        <v>1415</v>
      </c>
      <c r="G42" s="114">
        <v>1600</v>
      </c>
      <c r="H42" s="114">
        <v>1608</v>
      </c>
      <c r="I42" s="114">
        <v>1282</v>
      </c>
      <c r="J42" s="140">
        <v>1425</v>
      </c>
      <c r="K42" s="114">
        <v>-10</v>
      </c>
      <c r="L42" s="116">
        <v>-0.70175438596491224</v>
      </c>
    </row>
    <row r="43" spans="1:12" s="110" customFormat="1" ht="15" customHeight="1" x14ac:dyDescent="0.2">
      <c r="A43" s="123"/>
      <c r="B43" s="124"/>
      <c r="C43" s="260" t="s">
        <v>107</v>
      </c>
      <c r="D43" s="261"/>
      <c r="E43" s="125">
        <v>44.748145255759468</v>
      </c>
      <c r="F43" s="143">
        <v>1146</v>
      </c>
      <c r="G43" s="144">
        <v>1212</v>
      </c>
      <c r="H43" s="144">
        <v>1135</v>
      </c>
      <c r="I43" s="144">
        <v>941</v>
      </c>
      <c r="J43" s="145">
        <v>1043</v>
      </c>
      <c r="K43" s="144">
        <v>103</v>
      </c>
      <c r="L43" s="146">
        <v>9.8753595397890699</v>
      </c>
    </row>
    <row r="44" spans="1:12" s="110" customFormat="1" ht="45.75" customHeight="1" x14ac:dyDescent="0.2">
      <c r="A44" s="604" t="s">
        <v>191</v>
      </c>
      <c r="B44" s="605"/>
      <c r="C44" s="605"/>
      <c r="D44" s="606"/>
      <c r="E44" s="113">
        <v>2.2781714741990218</v>
      </c>
      <c r="F44" s="115">
        <v>913</v>
      </c>
      <c r="G44" s="114">
        <v>924</v>
      </c>
      <c r="H44" s="114">
        <v>931</v>
      </c>
      <c r="I44" s="114">
        <v>907</v>
      </c>
      <c r="J44" s="140">
        <v>900</v>
      </c>
      <c r="K44" s="114">
        <v>13</v>
      </c>
      <c r="L44" s="116">
        <v>1.4444444444444444</v>
      </c>
    </row>
    <row r="45" spans="1:12" s="110" customFormat="1" ht="15" customHeight="1" x14ac:dyDescent="0.2">
      <c r="A45" s="120"/>
      <c r="B45" s="119"/>
      <c r="C45" s="258" t="s">
        <v>106</v>
      </c>
      <c r="E45" s="113">
        <v>58.378970427163196</v>
      </c>
      <c r="F45" s="115">
        <v>533</v>
      </c>
      <c r="G45" s="114">
        <v>542</v>
      </c>
      <c r="H45" s="114">
        <v>543</v>
      </c>
      <c r="I45" s="114">
        <v>540</v>
      </c>
      <c r="J45" s="140">
        <v>534</v>
      </c>
      <c r="K45" s="114">
        <v>-1</v>
      </c>
      <c r="L45" s="116">
        <v>-0.18726591760299627</v>
      </c>
    </row>
    <row r="46" spans="1:12" s="110" customFormat="1" ht="15" customHeight="1" x14ac:dyDescent="0.2">
      <c r="A46" s="123"/>
      <c r="B46" s="124"/>
      <c r="C46" s="260" t="s">
        <v>107</v>
      </c>
      <c r="D46" s="261"/>
      <c r="E46" s="125">
        <v>41.621029572836804</v>
      </c>
      <c r="F46" s="143">
        <v>380</v>
      </c>
      <c r="G46" s="144">
        <v>382</v>
      </c>
      <c r="H46" s="144">
        <v>388</v>
      </c>
      <c r="I46" s="144">
        <v>367</v>
      </c>
      <c r="J46" s="145">
        <v>366</v>
      </c>
      <c r="K46" s="144">
        <v>14</v>
      </c>
      <c r="L46" s="146">
        <v>3.8251366120218577</v>
      </c>
    </row>
    <row r="47" spans="1:12" s="110" customFormat="1" ht="39" customHeight="1" x14ac:dyDescent="0.2">
      <c r="A47" s="604" t="s">
        <v>519</v>
      </c>
      <c r="B47" s="607"/>
      <c r="C47" s="607"/>
      <c r="D47" s="608"/>
      <c r="E47" s="113">
        <v>0.27198323185946699</v>
      </c>
      <c r="F47" s="115">
        <v>109</v>
      </c>
      <c r="G47" s="114">
        <v>116</v>
      </c>
      <c r="H47" s="114">
        <v>106</v>
      </c>
      <c r="I47" s="114">
        <v>111</v>
      </c>
      <c r="J47" s="140">
        <v>124</v>
      </c>
      <c r="K47" s="114">
        <v>-15</v>
      </c>
      <c r="L47" s="116">
        <v>-12.096774193548388</v>
      </c>
    </row>
    <row r="48" spans="1:12" s="110" customFormat="1" ht="15" customHeight="1" x14ac:dyDescent="0.2">
      <c r="A48" s="120"/>
      <c r="B48" s="119"/>
      <c r="C48" s="258" t="s">
        <v>106</v>
      </c>
      <c r="E48" s="113">
        <v>41.284403669724767</v>
      </c>
      <c r="F48" s="115">
        <v>45</v>
      </c>
      <c r="G48" s="114">
        <v>47</v>
      </c>
      <c r="H48" s="114">
        <v>48</v>
      </c>
      <c r="I48" s="114">
        <v>48</v>
      </c>
      <c r="J48" s="140">
        <v>52</v>
      </c>
      <c r="K48" s="114">
        <v>-7</v>
      </c>
      <c r="L48" s="116">
        <v>-13.461538461538462</v>
      </c>
    </row>
    <row r="49" spans="1:12" s="110" customFormat="1" ht="15" customHeight="1" x14ac:dyDescent="0.2">
      <c r="A49" s="123"/>
      <c r="B49" s="124"/>
      <c r="C49" s="260" t="s">
        <v>107</v>
      </c>
      <c r="D49" s="261"/>
      <c r="E49" s="125">
        <v>58.715596330275233</v>
      </c>
      <c r="F49" s="143">
        <v>64</v>
      </c>
      <c r="G49" s="144">
        <v>69</v>
      </c>
      <c r="H49" s="144">
        <v>58</v>
      </c>
      <c r="I49" s="144">
        <v>63</v>
      </c>
      <c r="J49" s="145">
        <v>72</v>
      </c>
      <c r="K49" s="144">
        <v>-8</v>
      </c>
      <c r="L49" s="146">
        <v>-11.111111111111111</v>
      </c>
    </row>
    <row r="50" spans="1:12" s="110" customFormat="1" ht="24.95" customHeight="1" x14ac:dyDescent="0.2">
      <c r="A50" s="609" t="s">
        <v>192</v>
      </c>
      <c r="B50" s="610"/>
      <c r="C50" s="610"/>
      <c r="D50" s="611"/>
      <c r="E50" s="262">
        <v>13.476893901586985</v>
      </c>
      <c r="F50" s="263">
        <v>5401</v>
      </c>
      <c r="G50" s="264">
        <v>5641</v>
      </c>
      <c r="H50" s="264">
        <v>5645</v>
      </c>
      <c r="I50" s="264">
        <v>5130</v>
      </c>
      <c r="J50" s="265">
        <v>5167</v>
      </c>
      <c r="K50" s="263">
        <v>234</v>
      </c>
      <c r="L50" s="266">
        <v>4.5287400812850782</v>
      </c>
    </row>
    <row r="51" spans="1:12" s="110" customFormat="1" ht="15" customHeight="1" x14ac:dyDescent="0.2">
      <c r="A51" s="120"/>
      <c r="B51" s="119"/>
      <c r="C51" s="258" t="s">
        <v>106</v>
      </c>
      <c r="E51" s="113">
        <v>56.267357896685802</v>
      </c>
      <c r="F51" s="115">
        <v>3039</v>
      </c>
      <c r="G51" s="114">
        <v>3160</v>
      </c>
      <c r="H51" s="114">
        <v>3221</v>
      </c>
      <c r="I51" s="114">
        <v>2945</v>
      </c>
      <c r="J51" s="140">
        <v>2961</v>
      </c>
      <c r="K51" s="114">
        <v>78</v>
      </c>
      <c r="L51" s="116">
        <v>2.6342451874366768</v>
      </c>
    </row>
    <row r="52" spans="1:12" s="110" customFormat="1" ht="15" customHeight="1" x14ac:dyDescent="0.2">
      <c r="A52" s="120"/>
      <c r="B52" s="119"/>
      <c r="C52" s="258" t="s">
        <v>107</v>
      </c>
      <c r="E52" s="113">
        <v>43.732642103314198</v>
      </c>
      <c r="F52" s="115">
        <v>2362</v>
      </c>
      <c r="G52" s="114">
        <v>2481</v>
      </c>
      <c r="H52" s="114">
        <v>2424</v>
      </c>
      <c r="I52" s="114">
        <v>2185</v>
      </c>
      <c r="J52" s="140">
        <v>2206</v>
      </c>
      <c r="K52" s="114">
        <v>156</v>
      </c>
      <c r="L52" s="116">
        <v>7.071622846781505</v>
      </c>
    </row>
    <row r="53" spans="1:12" s="110" customFormat="1" ht="15" customHeight="1" x14ac:dyDescent="0.2">
      <c r="A53" s="120"/>
      <c r="B53" s="119"/>
      <c r="C53" s="258" t="s">
        <v>187</v>
      </c>
      <c r="D53" s="110" t="s">
        <v>193</v>
      </c>
      <c r="E53" s="113">
        <v>33.142010738752084</v>
      </c>
      <c r="F53" s="115">
        <v>1790</v>
      </c>
      <c r="G53" s="114">
        <v>2066</v>
      </c>
      <c r="H53" s="114">
        <v>2025</v>
      </c>
      <c r="I53" s="114">
        <v>1583</v>
      </c>
      <c r="J53" s="140">
        <v>1684</v>
      </c>
      <c r="K53" s="114">
        <v>106</v>
      </c>
      <c r="L53" s="116">
        <v>6.2945368171021379</v>
      </c>
    </row>
    <row r="54" spans="1:12" s="110" customFormat="1" ht="15" customHeight="1" x14ac:dyDescent="0.2">
      <c r="A54" s="120"/>
      <c r="B54" s="119"/>
      <c r="D54" s="267" t="s">
        <v>194</v>
      </c>
      <c r="E54" s="113">
        <v>57.486033519553075</v>
      </c>
      <c r="F54" s="115">
        <v>1029</v>
      </c>
      <c r="G54" s="114">
        <v>1180</v>
      </c>
      <c r="H54" s="114">
        <v>1207</v>
      </c>
      <c r="I54" s="114">
        <v>965</v>
      </c>
      <c r="J54" s="140">
        <v>1026</v>
      </c>
      <c r="K54" s="114">
        <v>3</v>
      </c>
      <c r="L54" s="116">
        <v>0.29239766081871343</v>
      </c>
    </row>
    <row r="55" spans="1:12" s="110" customFormat="1" ht="15" customHeight="1" x14ac:dyDescent="0.2">
      <c r="A55" s="120"/>
      <c r="B55" s="119"/>
      <c r="D55" s="267" t="s">
        <v>195</v>
      </c>
      <c r="E55" s="113">
        <v>42.513966480446925</v>
      </c>
      <c r="F55" s="115">
        <v>761</v>
      </c>
      <c r="G55" s="114">
        <v>886</v>
      </c>
      <c r="H55" s="114">
        <v>818</v>
      </c>
      <c r="I55" s="114">
        <v>618</v>
      </c>
      <c r="J55" s="140">
        <v>658</v>
      </c>
      <c r="K55" s="114">
        <v>103</v>
      </c>
      <c r="L55" s="116">
        <v>15.653495440729483</v>
      </c>
    </row>
    <row r="56" spans="1:12" s="110" customFormat="1" ht="15" customHeight="1" x14ac:dyDescent="0.2">
      <c r="A56" s="120"/>
      <c r="B56" s="119" t="s">
        <v>196</v>
      </c>
      <c r="C56" s="258"/>
      <c r="E56" s="113">
        <v>66.595967661443254</v>
      </c>
      <c r="F56" s="115">
        <v>26689</v>
      </c>
      <c r="G56" s="114">
        <v>26662</v>
      </c>
      <c r="H56" s="114">
        <v>26728</v>
      </c>
      <c r="I56" s="114">
        <v>26423</v>
      </c>
      <c r="J56" s="140">
        <v>26323</v>
      </c>
      <c r="K56" s="114">
        <v>366</v>
      </c>
      <c r="L56" s="116">
        <v>1.3904190251870987</v>
      </c>
    </row>
    <row r="57" spans="1:12" s="110" customFormat="1" ht="15" customHeight="1" x14ac:dyDescent="0.2">
      <c r="A57" s="120"/>
      <c r="B57" s="119"/>
      <c r="C57" s="258" t="s">
        <v>106</v>
      </c>
      <c r="E57" s="113">
        <v>48.46191314773877</v>
      </c>
      <c r="F57" s="115">
        <v>12934</v>
      </c>
      <c r="G57" s="114">
        <v>13014</v>
      </c>
      <c r="H57" s="114">
        <v>13130</v>
      </c>
      <c r="I57" s="114">
        <v>12960</v>
      </c>
      <c r="J57" s="140">
        <v>12923</v>
      </c>
      <c r="K57" s="114">
        <v>11</v>
      </c>
      <c r="L57" s="116">
        <v>8.5119554283061213E-2</v>
      </c>
    </row>
    <row r="58" spans="1:12" s="110" customFormat="1" ht="15" customHeight="1" x14ac:dyDescent="0.2">
      <c r="A58" s="120"/>
      <c r="B58" s="119"/>
      <c r="C58" s="258" t="s">
        <v>107</v>
      </c>
      <c r="E58" s="113">
        <v>51.53808685226123</v>
      </c>
      <c r="F58" s="115">
        <v>13755</v>
      </c>
      <c r="G58" s="114">
        <v>13648</v>
      </c>
      <c r="H58" s="114">
        <v>13598</v>
      </c>
      <c r="I58" s="114">
        <v>13463</v>
      </c>
      <c r="J58" s="140">
        <v>13400</v>
      </c>
      <c r="K58" s="114">
        <v>355</v>
      </c>
      <c r="L58" s="116">
        <v>2.6492537313432836</v>
      </c>
    </row>
    <row r="59" spans="1:12" s="110" customFormat="1" ht="15" customHeight="1" x14ac:dyDescent="0.2">
      <c r="A59" s="120"/>
      <c r="B59" s="119"/>
      <c r="C59" s="258" t="s">
        <v>105</v>
      </c>
      <c r="D59" s="110" t="s">
        <v>197</v>
      </c>
      <c r="E59" s="113">
        <v>92.408857581775266</v>
      </c>
      <c r="F59" s="115">
        <v>24663</v>
      </c>
      <c r="G59" s="114">
        <v>24619</v>
      </c>
      <c r="H59" s="114">
        <v>24700</v>
      </c>
      <c r="I59" s="114">
        <v>24417</v>
      </c>
      <c r="J59" s="140">
        <v>24329</v>
      </c>
      <c r="K59" s="114">
        <v>334</v>
      </c>
      <c r="L59" s="116">
        <v>1.3728472193678327</v>
      </c>
    </row>
    <row r="60" spans="1:12" s="110" customFormat="1" ht="15" customHeight="1" x14ac:dyDescent="0.2">
      <c r="A60" s="120"/>
      <c r="B60" s="119"/>
      <c r="C60" s="258"/>
      <c r="D60" s="267" t="s">
        <v>198</v>
      </c>
      <c r="E60" s="113">
        <v>46.620443579450999</v>
      </c>
      <c r="F60" s="115">
        <v>11498</v>
      </c>
      <c r="G60" s="114">
        <v>11558</v>
      </c>
      <c r="H60" s="114">
        <v>11681</v>
      </c>
      <c r="I60" s="114">
        <v>11524</v>
      </c>
      <c r="J60" s="140">
        <v>11490</v>
      </c>
      <c r="K60" s="114">
        <v>8</v>
      </c>
      <c r="L60" s="116">
        <v>6.962576153176675E-2</v>
      </c>
    </row>
    <row r="61" spans="1:12" s="110" customFormat="1" ht="15" customHeight="1" x14ac:dyDescent="0.2">
      <c r="A61" s="120"/>
      <c r="B61" s="119"/>
      <c r="C61" s="258"/>
      <c r="D61" s="267" t="s">
        <v>199</v>
      </c>
      <c r="E61" s="113">
        <v>53.379556420549001</v>
      </c>
      <c r="F61" s="115">
        <v>13165</v>
      </c>
      <c r="G61" s="114">
        <v>13061</v>
      </c>
      <c r="H61" s="114">
        <v>13019</v>
      </c>
      <c r="I61" s="114">
        <v>12893</v>
      </c>
      <c r="J61" s="140">
        <v>12839</v>
      </c>
      <c r="K61" s="114">
        <v>326</v>
      </c>
      <c r="L61" s="116">
        <v>2.5391385621933171</v>
      </c>
    </row>
    <row r="62" spans="1:12" s="110" customFormat="1" ht="15" customHeight="1" x14ac:dyDescent="0.2">
      <c r="A62" s="120"/>
      <c r="B62" s="119"/>
      <c r="C62" s="258"/>
      <c r="D62" s="258" t="s">
        <v>200</v>
      </c>
      <c r="E62" s="113">
        <v>7.5911424182247371</v>
      </c>
      <c r="F62" s="115">
        <v>2026</v>
      </c>
      <c r="G62" s="114">
        <v>2043</v>
      </c>
      <c r="H62" s="114">
        <v>2028</v>
      </c>
      <c r="I62" s="114">
        <v>2006</v>
      </c>
      <c r="J62" s="140">
        <v>1994</v>
      </c>
      <c r="K62" s="114">
        <v>32</v>
      </c>
      <c r="L62" s="116">
        <v>1.60481444332999</v>
      </c>
    </row>
    <row r="63" spans="1:12" s="110" customFormat="1" ht="15" customHeight="1" x14ac:dyDescent="0.2">
      <c r="A63" s="120"/>
      <c r="B63" s="119"/>
      <c r="C63" s="258"/>
      <c r="D63" s="267" t="s">
        <v>198</v>
      </c>
      <c r="E63" s="113">
        <v>70.878578479763078</v>
      </c>
      <c r="F63" s="115">
        <v>1436</v>
      </c>
      <c r="G63" s="114">
        <v>1456</v>
      </c>
      <c r="H63" s="114">
        <v>1449</v>
      </c>
      <c r="I63" s="114">
        <v>1436</v>
      </c>
      <c r="J63" s="140">
        <v>1433</v>
      </c>
      <c r="K63" s="114">
        <v>3</v>
      </c>
      <c r="L63" s="116">
        <v>0.209351011863224</v>
      </c>
    </row>
    <row r="64" spans="1:12" s="110" customFormat="1" ht="15" customHeight="1" x14ac:dyDescent="0.2">
      <c r="A64" s="120"/>
      <c r="B64" s="119"/>
      <c r="C64" s="258"/>
      <c r="D64" s="267" t="s">
        <v>199</v>
      </c>
      <c r="E64" s="113">
        <v>29.121421520236922</v>
      </c>
      <c r="F64" s="115">
        <v>590</v>
      </c>
      <c r="G64" s="114">
        <v>587</v>
      </c>
      <c r="H64" s="114">
        <v>579</v>
      </c>
      <c r="I64" s="114">
        <v>570</v>
      </c>
      <c r="J64" s="140">
        <v>561</v>
      </c>
      <c r="K64" s="114">
        <v>29</v>
      </c>
      <c r="L64" s="116">
        <v>5.1693404634581102</v>
      </c>
    </row>
    <row r="65" spans="1:12" s="110" customFormat="1" ht="15" customHeight="1" x14ac:dyDescent="0.2">
      <c r="A65" s="120"/>
      <c r="B65" s="119" t="s">
        <v>201</v>
      </c>
      <c r="C65" s="258"/>
      <c r="E65" s="113">
        <v>9.4944605250024949</v>
      </c>
      <c r="F65" s="115">
        <v>3805</v>
      </c>
      <c r="G65" s="114">
        <v>3813</v>
      </c>
      <c r="H65" s="114">
        <v>3735</v>
      </c>
      <c r="I65" s="114">
        <v>3660</v>
      </c>
      <c r="J65" s="140">
        <v>3647</v>
      </c>
      <c r="K65" s="114">
        <v>158</v>
      </c>
      <c r="L65" s="116">
        <v>4.3323279407732382</v>
      </c>
    </row>
    <row r="66" spans="1:12" s="110" customFormat="1" ht="15" customHeight="1" x14ac:dyDescent="0.2">
      <c r="A66" s="120"/>
      <c r="B66" s="119"/>
      <c r="C66" s="258" t="s">
        <v>106</v>
      </c>
      <c r="E66" s="113">
        <v>53.955321944809462</v>
      </c>
      <c r="F66" s="115">
        <v>2053</v>
      </c>
      <c r="G66" s="114">
        <v>2047</v>
      </c>
      <c r="H66" s="114">
        <v>2015</v>
      </c>
      <c r="I66" s="114">
        <v>1986</v>
      </c>
      <c r="J66" s="140">
        <v>1976</v>
      </c>
      <c r="K66" s="114">
        <v>77</v>
      </c>
      <c r="L66" s="116">
        <v>3.8967611336032388</v>
      </c>
    </row>
    <row r="67" spans="1:12" s="110" customFormat="1" ht="15" customHeight="1" x14ac:dyDescent="0.2">
      <c r="A67" s="120"/>
      <c r="B67" s="119"/>
      <c r="C67" s="258" t="s">
        <v>107</v>
      </c>
      <c r="E67" s="113">
        <v>46.044678055190538</v>
      </c>
      <c r="F67" s="115">
        <v>1752</v>
      </c>
      <c r="G67" s="114">
        <v>1766</v>
      </c>
      <c r="H67" s="114">
        <v>1720</v>
      </c>
      <c r="I67" s="114">
        <v>1674</v>
      </c>
      <c r="J67" s="140">
        <v>1671</v>
      </c>
      <c r="K67" s="114">
        <v>81</v>
      </c>
      <c r="L67" s="116">
        <v>4.8473967684021542</v>
      </c>
    </row>
    <row r="68" spans="1:12" s="110" customFormat="1" ht="15" customHeight="1" x14ac:dyDescent="0.2">
      <c r="A68" s="120"/>
      <c r="B68" s="119"/>
      <c r="C68" s="258" t="s">
        <v>105</v>
      </c>
      <c r="D68" s="110" t="s">
        <v>202</v>
      </c>
      <c r="E68" s="113">
        <v>17.582128777923785</v>
      </c>
      <c r="F68" s="115">
        <v>669</v>
      </c>
      <c r="G68" s="114">
        <v>654</v>
      </c>
      <c r="H68" s="114">
        <v>626</v>
      </c>
      <c r="I68" s="114">
        <v>590</v>
      </c>
      <c r="J68" s="140">
        <v>582</v>
      </c>
      <c r="K68" s="114">
        <v>87</v>
      </c>
      <c r="L68" s="116">
        <v>14.948453608247423</v>
      </c>
    </row>
    <row r="69" spans="1:12" s="110" customFormat="1" ht="15" customHeight="1" x14ac:dyDescent="0.2">
      <c r="A69" s="120"/>
      <c r="B69" s="119"/>
      <c r="C69" s="258"/>
      <c r="D69" s="267" t="s">
        <v>198</v>
      </c>
      <c r="E69" s="113">
        <v>50.672645739910315</v>
      </c>
      <c r="F69" s="115">
        <v>339</v>
      </c>
      <c r="G69" s="114">
        <v>330</v>
      </c>
      <c r="H69" s="114">
        <v>322</v>
      </c>
      <c r="I69" s="114">
        <v>301</v>
      </c>
      <c r="J69" s="140">
        <v>299</v>
      </c>
      <c r="K69" s="114">
        <v>40</v>
      </c>
      <c r="L69" s="116">
        <v>13.377926421404682</v>
      </c>
    </row>
    <row r="70" spans="1:12" s="110" customFormat="1" ht="15" customHeight="1" x14ac:dyDescent="0.2">
      <c r="A70" s="120"/>
      <c r="B70" s="119"/>
      <c r="C70" s="258"/>
      <c r="D70" s="267" t="s">
        <v>199</v>
      </c>
      <c r="E70" s="113">
        <v>49.327354260089685</v>
      </c>
      <c r="F70" s="115">
        <v>330</v>
      </c>
      <c r="G70" s="114">
        <v>324</v>
      </c>
      <c r="H70" s="114">
        <v>304</v>
      </c>
      <c r="I70" s="114">
        <v>289</v>
      </c>
      <c r="J70" s="140">
        <v>283</v>
      </c>
      <c r="K70" s="114">
        <v>47</v>
      </c>
      <c r="L70" s="116">
        <v>16.607773851590107</v>
      </c>
    </row>
    <row r="71" spans="1:12" s="110" customFormat="1" ht="15" customHeight="1" x14ac:dyDescent="0.2">
      <c r="A71" s="120"/>
      <c r="B71" s="119"/>
      <c r="C71" s="258"/>
      <c r="D71" s="110" t="s">
        <v>203</v>
      </c>
      <c r="E71" s="113">
        <v>74.55978975032852</v>
      </c>
      <c r="F71" s="115">
        <v>2837</v>
      </c>
      <c r="G71" s="114">
        <v>2866</v>
      </c>
      <c r="H71" s="114">
        <v>2823</v>
      </c>
      <c r="I71" s="114">
        <v>2792</v>
      </c>
      <c r="J71" s="140">
        <v>2792</v>
      </c>
      <c r="K71" s="114">
        <v>45</v>
      </c>
      <c r="L71" s="116">
        <v>1.6117478510028653</v>
      </c>
    </row>
    <row r="72" spans="1:12" s="110" customFormat="1" ht="15" customHeight="1" x14ac:dyDescent="0.2">
      <c r="A72" s="120"/>
      <c r="B72" s="119"/>
      <c r="C72" s="258"/>
      <c r="D72" s="267" t="s">
        <v>198</v>
      </c>
      <c r="E72" s="113">
        <v>54.599929502996126</v>
      </c>
      <c r="F72" s="115">
        <v>1549</v>
      </c>
      <c r="G72" s="114">
        <v>1559</v>
      </c>
      <c r="H72" s="114">
        <v>1536</v>
      </c>
      <c r="I72" s="114">
        <v>1535</v>
      </c>
      <c r="J72" s="140">
        <v>1529</v>
      </c>
      <c r="K72" s="114">
        <v>20</v>
      </c>
      <c r="L72" s="116">
        <v>1.3080444735120995</v>
      </c>
    </row>
    <row r="73" spans="1:12" s="110" customFormat="1" ht="15" customHeight="1" x14ac:dyDescent="0.2">
      <c r="A73" s="120"/>
      <c r="B73" s="119"/>
      <c r="C73" s="258"/>
      <c r="D73" s="267" t="s">
        <v>199</v>
      </c>
      <c r="E73" s="113">
        <v>45.400070497003874</v>
      </c>
      <c r="F73" s="115">
        <v>1288</v>
      </c>
      <c r="G73" s="114">
        <v>1307</v>
      </c>
      <c r="H73" s="114">
        <v>1287</v>
      </c>
      <c r="I73" s="114">
        <v>1257</v>
      </c>
      <c r="J73" s="140">
        <v>1263</v>
      </c>
      <c r="K73" s="114">
        <v>25</v>
      </c>
      <c r="L73" s="116">
        <v>1.9794140934283453</v>
      </c>
    </row>
    <row r="74" spans="1:12" s="110" customFormat="1" ht="15" customHeight="1" x14ac:dyDescent="0.2">
      <c r="A74" s="120"/>
      <c r="B74" s="119"/>
      <c r="C74" s="258"/>
      <c r="D74" s="110" t="s">
        <v>204</v>
      </c>
      <c r="E74" s="113">
        <v>7.8580814717477008</v>
      </c>
      <c r="F74" s="115">
        <v>299</v>
      </c>
      <c r="G74" s="114">
        <v>293</v>
      </c>
      <c r="H74" s="114">
        <v>286</v>
      </c>
      <c r="I74" s="114">
        <v>278</v>
      </c>
      <c r="J74" s="140">
        <v>273</v>
      </c>
      <c r="K74" s="114">
        <v>26</v>
      </c>
      <c r="L74" s="116">
        <v>9.5238095238095237</v>
      </c>
    </row>
    <row r="75" spans="1:12" s="110" customFormat="1" ht="15" customHeight="1" x14ac:dyDescent="0.2">
      <c r="A75" s="120"/>
      <c r="B75" s="119"/>
      <c r="C75" s="258"/>
      <c r="D75" s="267" t="s">
        <v>198</v>
      </c>
      <c r="E75" s="113">
        <v>55.183946488294318</v>
      </c>
      <c r="F75" s="115">
        <v>165</v>
      </c>
      <c r="G75" s="114">
        <v>158</v>
      </c>
      <c r="H75" s="114">
        <v>157</v>
      </c>
      <c r="I75" s="114">
        <v>150</v>
      </c>
      <c r="J75" s="140">
        <v>148</v>
      </c>
      <c r="K75" s="114">
        <v>17</v>
      </c>
      <c r="L75" s="116">
        <v>11.486486486486486</v>
      </c>
    </row>
    <row r="76" spans="1:12" s="110" customFormat="1" ht="15" customHeight="1" x14ac:dyDescent="0.2">
      <c r="A76" s="120"/>
      <c r="B76" s="119"/>
      <c r="C76" s="258"/>
      <c r="D76" s="267" t="s">
        <v>199</v>
      </c>
      <c r="E76" s="113">
        <v>44.816053511705682</v>
      </c>
      <c r="F76" s="115">
        <v>134</v>
      </c>
      <c r="G76" s="114">
        <v>135</v>
      </c>
      <c r="H76" s="114">
        <v>129</v>
      </c>
      <c r="I76" s="114">
        <v>128</v>
      </c>
      <c r="J76" s="140">
        <v>125</v>
      </c>
      <c r="K76" s="114">
        <v>9</v>
      </c>
      <c r="L76" s="116">
        <v>7.2</v>
      </c>
    </row>
    <row r="77" spans="1:12" s="110" customFormat="1" ht="15" customHeight="1" x14ac:dyDescent="0.2">
      <c r="A77" s="534"/>
      <c r="B77" s="119" t="s">
        <v>205</v>
      </c>
      <c r="C77" s="268"/>
      <c r="D77" s="182"/>
      <c r="E77" s="113">
        <v>10.432677911967263</v>
      </c>
      <c r="F77" s="115">
        <v>4181</v>
      </c>
      <c r="G77" s="114">
        <v>4168</v>
      </c>
      <c r="H77" s="114">
        <v>4264</v>
      </c>
      <c r="I77" s="114">
        <v>4168</v>
      </c>
      <c r="J77" s="140">
        <v>4173</v>
      </c>
      <c r="K77" s="114">
        <v>8</v>
      </c>
      <c r="L77" s="116">
        <v>0.19170860292355618</v>
      </c>
    </row>
    <row r="78" spans="1:12" s="110" customFormat="1" ht="15" customHeight="1" x14ac:dyDescent="0.2">
      <c r="A78" s="120"/>
      <c r="B78" s="119"/>
      <c r="C78" s="268" t="s">
        <v>106</v>
      </c>
      <c r="D78" s="182"/>
      <c r="E78" s="113">
        <v>53.169098301841665</v>
      </c>
      <c r="F78" s="115">
        <v>2223</v>
      </c>
      <c r="G78" s="114">
        <v>2209</v>
      </c>
      <c r="H78" s="114">
        <v>2266</v>
      </c>
      <c r="I78" s="114">
        <v>2224</v>
      </c>
      <c r="J78" s="140">
        <v>2201</v>
      </c>
      <c r="K78" s="114">
        <v>22</v>
      </c>
      <c r="L78" s="116">
        <v>0.99954566106315312</v>
      </c>
    </row>
    <row r="79" spans="1:12" s="110" customFormat="1" ht="15" customHeight="1" x14ac:dyDescent="0.2">
      <c r="A79" s="123"/>
      <c r="B79" s="124"/>
      <c r="C79" s="260" t="s">
        <v>107</v>
      </c>
      <c r="D79" s="261"/>
      <c r="E79" s="125">
        <v>46.830901698158335</v>
      </c>
      <c r="F79" s="143">
        <v>1958</v>
      </c>
      <c r="G79" s="144">
        <v>1959</v>
      </c>
      <c r="H79" s="144">
        <v>1998</v>
      </c>
      <c r="I79" s="144">
        <v>1944</v>
      </c>
      <c r="J79" s="145">
        <v>1972</v>
      </c>
      <c r="K79" s="144">
        <v>-14</v>
      </c>
      <c r="L79" s="146">
        <v>-0.70993914807302227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40076</v>
      </c>
      <c r="E11" s="114">
        <v>40284</v>
      </c>
      <c r="F11" s="114">
        <v>40372</v>
      </c>
      <c r="G11" s="114">
        <v>39381</v>
      </c>
      <c r="H11" s="140">
        <v>39310</v>
      </c>
      <c r="I11" s="115">
        <v>766</v>
      </c>
      <c r="J11" s="116">
        <v>1.948613584329687</v>
      </c>
    </row>
    <row r="12" spans="1:15" s="110" customFormat="1" ht="24.95" customHeight="1" x14ac:dyDescent="0.2">
      <c r="A12" s="193" t="s">
        <v>132</v>
      </c>
      <c r="B12" s="194" t="s">
        <v>133</v>
      </c>
      <c r="C12" s="113">
        <v>2.677412915460625</v>
      </c>
      <c r="D12" s="115">
        <v>1073</v>
      </c>
      <c r="E12" s="114">
        <v>952</v>
      </c>
      <c r="F12" s="114">
        <v>1071</v>
      </c>
      <c r="G12" s="114">
        <v>1045</v>
      </c>
      <c r="H12" s="140">
        <v>1054</v>
      </c>
      <c r="I12" s="115">
        <v>19</v>
      </c>
      <c r="J12" s="116">
        <v>1.8026565464895636</v>
      </c>
    </row>
    <row r="13" spans="1:15" s="110" customFormat="1" ht="24.95" customHeight="1" x14ac:dyDescent="0.2">
      <c r="A13" s="193" t="s">
        <v>134</v>
      </c>
      <c r="B13" s="199" t="s">
        <v>214</v>
      </c>
      <c r="C13" s="113">
        <v>3.0916259107695381</v>
      </c>
      <c r="D13" s="115">
        <v>1239</v>
      </c>
      <c r="E13" s="114">
        <v>1234</v>
      </c>
      <c r="F13" s="114">
        <v>1237</v>
      </c>
      <c r="G13" s="114">
        <v>1212</v>
      </c>
      <c r="H13" s="140">
        <v>1205</v>
      </c>
      <c r="I13" s="115">
        <v>34</v>
      </c>
      <c r="J13" s="116">
        <v>2.8215767634854774</v>
      </c>
    </row>
    <row r="14" spans="1:15" s="287" customFormat="1" ht="24" customHeight="1" x14ac:dyDescent="0.2">
      <c r="A14" s="193" t="s">
        <v>215</v>
      </c>
      <c r="B14" s="199" t="s">
        <v>137</v>
      </c>
      <c r="C14" s="113">
        <v>17.344545363808763</v>
      </c>
      <c r="D14" s="115">
        <v>6951</v>
      </c>
      <c r="E14" s="114">
        <v>6947</v>
      </c>
      <c r="F14" s="114">
        <v>6985</v>
      </c>
      <c r="G14" s="114">
        <v>6804</v>
      </c>
      <c r="H14" s="140">
        <v>6835</v>
      </c>
      <c r="I14" s="115">
        <v>116</v>
      </c>
      <c r="J14" s="116">
        <v>1.6971470373079736</v>
      </c>
      <c r="K14" s="110"/>
      <c r="L14" s="110"/>
      <c r="M14" s="110"/>
      <c r="N14" s="110"/>
      <c r="O14" s="110"/>
    </row>
    <row r="15" spans="1:15" s="110" customFormat="1" ht="24.75" customHeight="1" x14ac:dyDescent="0.2">
      <c r="A15" s="193" t="s">
        <v>216</v>
      </c>
      <c r="B15" s="199" t="s">
        <v>217</v>
      </c>
      <c r="C15" s="113">
        <v>4.3467411917357017</v>
      </c>
      <c r="D15" s="115">
        <v>1742</v>
      </c>
      <c r="E15" s="114">
        <v>1720</v>
      </c>
      <c r="F15" s="114">
        <v>1708</v>
      </c>
      <c r="G15" s="114">
        <v>1670</v>
      </c>
      <c r="H15" s="140">
        <v>1670</v>
      </c>
      <c r="I15" s="115">
        <v>72</v>
      </c>
      <c r="J15" s="116">
        <v>4.3113772455089823</v>
      </c>
    </row>
    <row r="16" spans="1:15" s="287" customFormat="1" ht="24.95" customHeight="1" x14ac:dyDescent="0.2">
      <c r="A16" s="193" t="s">
        <v>218</v>
      </c>
      <c r="B16" s="199" t="s">
        <v>141</v>
      </c>
      <c r="C16" s="113">
        <v>9.3597165385767038</v>
      </c>
      <c r="D16" s="115">
        <v>3751</v>
      </c>
      <c r="E16" s="114">
        <v>3778</v>
      </c>
      <c r="F16" s="114">
        <v>3816</v>
      </c>
      <c r="G16" s="114">
        <v>3723</v>
      </c>
      <c r="H16" s="140">
        <v>3754</v>
      </c>
      <c r="I16" s="115">
        <v>-3</v>
      </c>
      <c r="J16" s="116">
        <v>-7.9914757591901975E-2</v>
      </c>
      <c r="K16" s="110"/>
      <c r="L16" s="110"/>
      <c r="M16" s="110"/>
      <c r="N16" s="110"/>
      <c r="O16" s="110"/>
    </row>
    <row r="17" spans="1:15" s="110" customFormat="1" ht="24.95" customHeight="1" x14ac:dyDescent="0.2">
      <c r="A17" s="193" t="s">
        <v>219</v>
      </c>
      <c r="B17" s="199" t="s">
        <v>220</v>
      </c>
      <c r="C17" s="113">
        <v>3.6380876334963568</v>
      </c>
      <c r="D17" s="115">
        <v>1458</v>
      </c>
      <c r="E17" s="114">
        <v>1449</v>
      </c>
      <c r="F17" s="114">
        <v>1461</v>
      </c>
      <c r="G17" s="114">
        <v>1411</v>
      </c>
      <c r="H17" s="140">
        <v>1411</v>
      </c>
      <c r="I17" s="115">
        <v>47</v>
      </c>
      <c r="J17" s="116">
        <v>3.3309709425939049</v>
      </c>
    </row>
    <row r="18" spans="1:15" s="287" customFormat="1" ht="24.95" customHeight="1" x14ac:dyDescent="0.2">
      <c r="A18" s="201" t="s">
        <v>144</v>
      </c>
      <c r="B18" s="202" t="s">
        <v>145</v>
      </c>
      <c r="C18" s="113">
        <v>7.7577602555145226</v>
      </c>
      <c r="D18" s="115">
        <v>3109</v>
      </c>
      <c r="E18" s="114">
        <v>3120</v>
      </c>
      <c r="F18" s="114">
        <v>3196</v>
      </c>
      <c r="G18" s="114">
        <v>3111</v>
      </c>
      <c r="H18" s="140">
        <v>3087</v>
      </c>
      <c r="I18" s="115">
        <v>22</v>
      </c>
      <c r="J18" s="116">
        <v>0.7126660187884678</v>
      </c>
      <c r="K18" s="110"/>
      <c r="L18" s="110"/>
      <c r="M18" s="110"/>
      <c r="N18" s="110"/>
      <c r="O18" s="110"/>
    </row>
    <row r="19" spans="1:15" s="110" customFormat="1" ht="24.95" customHeight="1" x14ac:dyDescent="0.2">
      <c r="A19" s="193" t="s">
        <v>146</v>
      </c>
      <c r="B19" s="199" t="s">
        <v>147</v>
      </c>
      <c r="C19" s="113">
        <v>13.753867651462222</v>
      </c>
      <c r="D19" s="115">
        <v>5512</v>
      </c>
      <c r="E19" s="114">
        <v>5557</v>
      </c>
      <c r="F19" s="114">
        <v>5589</v>
      </c>
      <c r="G19" s="114">
        <v>5413</v>
      </c>
      <c r="H19" s="140">
        <v>5456</v>
      </c>
      <c r="I19" s="115">
        <v>56</v>
      </c>
      <c r="J19" s="116">
        <v>1.0263929618768328</v>
      </c>
    </row>
    <row r="20" spans="1:15" s="287" customFormat="1" ht="24.95" customHeight="1" x14ac:dyDescent="0.2">
      <c r="A20" s="193" t="s">
        <v>148</v>
      </c>
      <c r="B20" s="199" t="s">
        <v>149</v>
      </c>
      <c r="C20" s="113">
        <v>3.6006587483780819</v>
      </c>
      <c r="D20" s="115">
        <v>1443</v>
      </c>
      <c r="E20" s="114">
        <v>1486</v>
      </c>
      <c r="F20" s="114">
        <v>1494</v>
      </c>
      <c r="G20" s="114">
        <v>1480</v>
      </c>
      <c r="H20" s="140">
        <v>1478</v>
      </c>
      <c r="I20" s="115">
        <v>-35</v>
      </c>
      <c r="J20" s="116">
        <v>-2.3680649526387008</v>
      </c>
      <c r="K20" s="110"/>
      <c r="L20" s="110"/>
      <c r="M20" s="110"/>
      <c r="N20" s="110"/>
      <c r="O20" s="110"/>
    </row>
    <row r="21" spans="1:15" s="110" customFormat="1" ht="24.95" customHeight="1" x14ac:dyDescent="0.2">
      <c r="A21" s="201" t="s">
        <v>150</v>
      </c>
      <c r="B21" s="202" t="s">
        <v>151</v>
      </c>
      <c r="C21" s="113">
        <v>1.9113684000399243</v>
      </c>
      <c r="D21" s="115">
        <v>766</v>
      </c>
      <c r="E21" s="114">
        <v>760</v>
      </c>
      <c r="F21" s="114">
        <v>778</v>
      </c>
      <c r="G21" s="114">
        <v>765</v>
      </c>
      <c r="H21" s="140">
        <v>712</v>
      </c>
      <c r="I21" s="115">
        <v>54</v>
      </c>
      <c r="J21" s="116">
        <v>7.584269662921348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4.231959277372991</v>
      </c>
      <c r="D23" s="115">
        <v>1696</v>
      </c>
      <c r="E23" s="114">
        <v>1711</v>
      </c>
      <c r="F23" s="114">
        <v>1726</v>
      </c>
      <c r="G23" s="114">
        <v>1670</v>
      </c>
      <c r="H23" s="140">
        <v>1688</v>
      </c>
      <c r="I23" s="115">
        <v>8</v>
      </c>
      <c r="J23" s="116">
        <v>0.47393364928909953</v>
      </c>
    </row>
    <row r="24" spans="1:15" s="110" customFormat="1" ht="24.95" customHeight="1" x14ac:dyDescent="0.2">
      <c r="A24" s="193" t="s">
        <v>156</v>
      </c>
      <c r="B24" s="199" t="s">
        <v>221</v>
      </c>
      <c r="C24" s="113">
        <v>6.9717536680307415</v>
      </c>
      <c r="D24" s="115">
        <v>2794</v>
      </c>
      <c r="E24" s="114">
        <v>2777</v>
      </c>
      <c r="F24" s="114">
        <v>2750</v>
      </c>
      <c r="G24" s="114">
        <v>2699</v>
      </c>
      <c r="H24" s="140">
        <v>2666</v>
      </c>
      <c r="I24" s="115">
        <v>128</v>
      </c>
      <c r="J24" s="116">
        <v>4.8012003000750187</v>
      </c>
    </row>
    <row r="25" spans="1:15" s="110" customFormat="1" ht="24.95" customHeight="1" x14ac:dyDescent="0.2">
      <c r="A25" s="193" t="s">
        <v>222</v>
      </c>
      <c r="B25" s="204" t="s">
        <v>159</v>
      </c>
      <c r="C25" s="113">
        <v>4.1995209102704862</v>
      </c>
      <c r="D25" s="115">
        <v>1683</v>
      </c>
      <c r="E25" s="114">
        <v>1895</v>
      </c>
      <c r="F25" s="114">
        <v>1947</v>
      </c>
      <c r="G25" s="114">
        <v>1882</v>
      </c>
      <c r="H25" s="140">
        <v>1869</v>
      </c>
      <c r="I25" s="115">
        <v>-186</v>
      </c>
      <c r="J25" s="116">
        <v>-9.9518459069020864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6.5824932628006785</v>
      </c>
      <c r="D27" s="115">
        <v>2638</v>
      </c>
      <c r="E27" s="114">
        <v>2655</v>
      </c>
      <c r="F27" s="114">
        <v>2620</v>
      </c>
      <c r="G27" s="114">
        <v>2587</v>
      </c>
      <c r="H27" s="140">
        <v>2578</v>
      </c>
      <c r="I27" s="115">
        <v>60</v>
      </c>
      <c r="J27" s="116">
        <v>2.3273855702094646</v>
      </c>
    </row>
    <row r="28" spans="1:15" s="110" customFormat="1" ht="24.95" customHeight="1" x14ac:dyDescent="0.2">
      <c r="A28" s="193" t="s">
        <v>163</v>
      </c>
      <c r="B28" s="199" t="s">
        <v>164</v>
      </c>
      <c r="C28" s="113">
        <v>1.8839205509531889</v>
      </c>
      <c r="D28" s="115">
        <v>755</v>
      </c>
      <c r="E28" s="114">
        <v>743</v>
      </c>
      <c r="F28" s="114">
        <v>744</v>
      </c>
      <c r="G28" s="114">
        <v>684</v>
      </c>
      <c r="H28" s="140">
        <v>706</v>
      </c>
      <c r="I28" s="115">
        <v>49</v>
      </c>
      <c r="J28" s="116">
        <v>6.9405099150141645</v>
      </c>
    </row>
    <row r="29" spans="1:15" s="110" customFormat="1" ht="24.95" customHeight="1" x14ac:dyDescent="0.2">
      <c r="A29" s="193">
        <v>86</v>
      </c>
      <c r="B29" s="199" t="s">
        <v>165</v>
      </c>
      <c r="C29" s="113">
        <v>6.994210999101707</v>
      </c>
      <c r="D29" s="115">
        <v>2803</v>
      </c>
      <c r="E29" s="114">
        <v>2798</v>
      </c>
      <c r="F29" s="114">
        <v>2697</v>
      </c>
      <c r="G29" s="114">
        <v>2659</v>
      </c>
      <c r="H29" s="140">
        <v>2657</v>
      </c>
      <c r="I29" s="115">
        <v>146</v>
      </c>
      <c r="J29" s="116">
        <v>5.4949190816710578</v>
      </c>
    </row>
    <row r="30" spans="1:15" s="110" customFormat="1" ht="24.95" customHeight="1" x14ac:dyDescent="0.2">
      <c r="A30" s="193">
        <v>87.88</v>
      </c>
      <c r="B30" s="204" t="s">
        <v>166</v>
      </c>
      <c r="C30" s="113">
        <v>12.441361413314702</v>
      </c>
      <c r="D30" s="115">
        <v>4986</v>
      </c>
      <c r="E30" s="114">
        <v>4994</v>
      </c>
      <c r="F30" s="114">
        <v>4905</v>
      </c>
      <c r="G30" s="114">
        <v>4823</v>
      </c>
      <c r="H30" s="140">
        <v>4796</v>
      </c>
      <c r="I30" s="115">
        <v>190</v>
      </c>
      <c r="J30" s="116">
        <v>3.9616346955796495</v>
      </c>
    </row>
    <row r="31" spans="1:15" s="110" customFormat="1" ht="24.95" customHeight="1" x14ac:dyDescent="0.2">
      <c r="A31" s="193" t="s">
        <v>167</v>
      </c>
      <c r="B31" s="199" t="s">
        <v>168</v>
      </c>
      <c r="C31" s="113">
        <v>5.0878331170775528</v>
      </c>
      <c r="D31" s="115">
        <v>2039</v>
      </c>
      <c r="E31" s="114">
        <v>2061</v>
      </c>
      <c r="F31" s="114">
        <v>2051</v>
      </c>
      <c r="G31" s="114">
        <v>1981</v>
      </c>
      <c r="H31" s="140">
        <v>1972</v>
      </c>
      <c r="I31" s="115">
        <v>67</v>
      </c>
      <c r="J31" s="116">
        <v>3.3975659229208923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2.677412915460625</v>
      </c>
      <c r="D34" s="115">
        <v>1073</v>
      </c>
      <c r="E34" s="114">
        <v>952</v>
      </c>
      <c r="F34" s="114">
        <v>1071</v>
      </c>
      <c r="G34" s="114">
        <v>1045</v>
      </c>
      <c r="H34" s="140">
        <v>1054</v>
      </c>
      <c r="I34" s="115">
        <v>19</v>
      </c>
      <c r="J34" s="116">
        <v>1.8026565464895636</v>
      </c>
    </row>
    <row r="35" spans="1:10" s="110" customFormat="1" ht="24.95" customHeight="1" x14ac:dyDescent="0.2">
      <c r="A35" s="292" t="s">
        <v>171</v>
      </c>
      <c r="B35" s="293" t="s">
        <v>172</v>
      </c>
      <c r="C35" s="113">
        <v>28.193931530092822</v>
      </c>
      <c r="D35" s="115">
        <v>11299</v>
      </c>
      <c r="E35" s="114">
        <v>11301</v>
      </c>
      <c r="F35" s="114">
        <v>11418</v>
      </c>
      <c r="G35" s="114">
        <v>11127</v>
      </c>
      <c r="H35" s="140">
        <v>11127</v>
      </c>
      <c r="I35" s="115">
        <v>172</v>
      </c>
      <c r="J35" s="116">
        <v>1.5457895209849914</v>
      </c>
    </row>
    <row r="36" spans="1:10" s="110" customFormat="1" ht="24.95" customHeight="1" x14ac:dyDescent="0.2">
      <c r="A36" s="294" t="s">
        <v>173</v>
      </c>
      <c r="B36" s="295" t="s">
        <v>174</v>
      </c>
      <c r="C36" s="125">
        <v>69.123665036430779</v>
      </c>
      <c r="D36" s="143">
        <v>27702</v>
      </c>
      <c r="E36" s="144">
        <v>28030</v>
      </c>
      <c r="F36" s="144">
        <v>27882</v>
      </c>
      <c r="G36" s="144">
        <v>27208</v>
      </c>
      <c r="H36" s="145">
        <v>27128</v>
      </c>
      <c r="I36" s="143">
        <v>574</v>
      </c>
      <c r="J36" s="146">
        <v>2.1158950162194041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2020-09-25T06:39:37Z</dcterms:created>
  <dcterms:modified xsi:type="dcterms:W3CDTF">2020-09-28T08:06:06Z</dcterms:modified>
</cp:coreProperties>
</file>