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G75" i="24"/>
  <c r="F75" i="24"/>
  <c r="E75" i="24"/>
  <c r="L74" i="24"/>
  <c r="H74" i="24" s="1"/>
  <c r="K74" i="24" s="1"/>
  <c r="G74" i="24"/>
  <c r="F74" i="24"/>
  <c r="E74" i="24"/>
  <c r="L73" i="24"/>
  <c r="H73" i="24" s="1"/>
  <c r="J73" i="24" s="1"/>
  <c r="G73" i="24"/>
  <c r="F73" i="24"/>
  <c r="E73" i="24"/>
  <c r="L72" i="24"/>
  <c r="H72" i="24" s="1"/>
  <c r="K72" i="24" s="1"/>
  <c r="I72" i="24"/>
  <c r="G72" i="24"/>
  <c r="F72" i="24"/>
  <c r="E72" i="24"/>
  <c r="L71" i="24"/>
  <c r="H71" i="24" s="1"/>
  <c r="K71" i="24" s="1"/>
  <c r="I71" i="24"/>
  <c r="G71" i="24"/>
  <c r="F71" i="24"/>
  <c r="E71" i="24"/>
  <c r="L70" i="24"/>
  <c r="H70" i="24" s="1"/>
  <c r="K70" i="24" s="1"/>
  <c r="G70" i="24"/>
  <c r="F70" i="24"/>
  <c r="E70" i="24"/>
  <c r="L69" i="24"/>
  <c r="H69" i="24" s="1"/>
  <c r="J69" i="24" s="1"/>
  <c r="G69" i="24"/>
  <c r="F69" i="24"/>
  <c r="E69" i="24"/>
  <c r="L68" i="24"/>
  <c r="H68" i="24" s="1"/>
  <c r="K68" i="24" s="1"/>
  <c r="I68" i="24"/>
  <c r="G68" i="24"/>
  <c r="F68" i="24"/>
  <c r="E68" i="24"/>
  <c r="L67" i="24"/>
  <c r="H67" i="24" s="1"/>
  <c r="K67" i="24" s="1"/>
  <c r="I67" i="24"/>
  <c r="G67" i="24"/>
  <c r="F67" i="24"/>
  <c r="E67" i="24"/>
  <c r="L66" i="24"/>
  <c r="H66" i="24" s="1"/>
  <c r="K66" i="24" s="1"/>
  <c r="G66" i="24"/>
  <c r="F66" i="24"/>
  <c r="E66" i="24"/>
  <c r="L65" i="24"/>
  <c r="H65" i="24" s="1"/>
  <c r="J65" i="24"/>
  <c r="G65" i="24"/>
  <c r="F65" i="24"/>
  <c r="E65" i="24"/>
  <c r="L64" i="24"/>
  <c r="H64" i="24" s="1"/>
  <c r="K64" i="24" s="1"/>
  <c r="I64" i="24"/>
  <c r="G64" i="24"/>
  <c r="F64" i="24"/>
  <c r="E64" i="24"/>
  <c r="L63" i="24"/>
  <c r="H63" i="24" s="1"/>
  <c r="K63" i="24" s="1"/>
  <c r="I63" i="24"/>
  <c r="G63" i="24"/>
  <c r="F63" i="24"/>
  <c r="E63" i="24"/>
  <c r="L62" i="24"/>
  <c r="H62" i="24" s="1"/>
  <c r="K62" i="24" s="1"/>
  <c r="G62" i="24"/>
  <c r="F62" i="24"/>
  <c r="E62" i="24"/>
  <c r="L61" i="24"/>
  <c r="H61" i="24" s="1"/>
  <c r="J61" i="24" s="1"/>
  <c r="G61" i="24"/>
  <c r="F61" i="24"/>
  <c r="E61" i="24"/>
  <c r="L60" i="24"/>
  <c r="H60" i="24" s="1"/>
  <c r="K60" i="24" s="1"/>
  <c r="I60" i="24"/>
  <c r="G60" i="24"/>
  <c r="F60" i="24"/>
  <c r="E60" i="24"/>
  <c r="L59" i="24"/>
  <c r="H59" i="24" s="1"/>
  <c r="K59" i="24" s="1"/>
  <c r="I59" i="24"/>
  <c r="G59" i="24"/>
  <c r="F59" i="24"/>
  <c r="E59" i="24"/>
  <c r="L58" i="24"/>
  <c r="H58" i="24" s="1"/>
  <c r="K58" i="24" s="1"/>
  <c r="G58" i="24"/>
  <c r="F58" i="24"/>
  <c r="E58" i="24"/>
  <c r="L57" i="24"/>
  <c r="H57" i="24" s="1"/>
  <c r="J57" i="24" s="1"/>
  <c r="G57" i="24"/>
  <c r="F57" i="24"/>
  <c r="E57" i="24"/>
  <c r="L56" i="24"/>
  <c r="H56" i="24" s="1"/>
  <c r="K56" i="24" s="1"/>
  <c r="I56" i="24"/>
  <c r="G56" i="24"/>
  <c r="F56" i="24"/>
  <c r="E56" i="24"/>
  <c r="L55" i="24"/>
  <c r="H55" i="24" s="1"/>
  <c r="K55" i="24" s="1"/>
  <c r="I55" i="24"/>
  <c r="G55" i="24"/>
  <c r="F55" i="24"/>
  <c r="E55" i="24"/>
  <c r="L54" i="24"/>
  <c r="H54" i="24" s="1"/>
  <c r="K54" i="24" s="1"/>
  <c r="G54" i="24"/>
  <c r="F54" i="24"/>
  <c r="E54" i="24"/>
  <c r="L53" i="24"/>
  <c r="H53" i="24" s="1"/>
  <c r="G53" i="24"/>
  <c r="F53" i="24"/>
  <c r="E53" i="24"/>
  <c r="L52" i="24"/>
  <c r="H52" i="24" s="1"/>
  <c r="K52" i="24" s="1"/>
  <c r="I52" i="24"/>
  <c r="G52" i="24"/>
  <c r="F52" i="24"/>
  <c r="E52" i="24"/>
  <c r="L51" i="24"/>
  <c r="H51" i="24" s="1"/>
  <c r="K51" i="24" s="1"/>
  <c r="I51" i="24"/>
  <c r="G51" i="24"/>
  <c r="F51" i="24"/>
  <c r="E51" i="24"/>
  <c r="K44" i="24"/>
  <c r="I44" i="24"/>
  <c r="G44" i="24"/>
  <c r="F44" i="24"/>
  <c r="C44" i="24"/>
  <c r="M44" i="24" s="1"/>
  <c r="B44" i="24"/>
  <c r="D44" i="24" s="1"/>
  <c r="K43" i="24"/>
  <c r="J43" i="24"/>
  <c r="E43" i="24"/>
  <c r="C43" i="24"/>
  <c r="M43" i="24" s="1"/>
  <c r="B43" i="24"/>
  <c r="K42" i="24"/>
  <c r="I42" i="24"/>
  <c r="G42" i="24"/>
  <c r="F42" i="24"/>
  <c r="C42" i="24"/>
  <c r="M42" i="24" s="1"/>
  <c r="B42" i="24"/>
  <c r="D42" i="24" s="1"/>
  <c r="M41" i="24"/>
  <c r="J41" i="24"/>
  <c r="C41" i="24"/>
  <c r="B41" i="24"/>
  <c r="K40" i="24"/>
  <c r="I40" i="24"/>
  <c r="G40" i="24"/>
  <c r="F40" i="24"/>
  <c r="C40" i="24"/>
  <c r="M40" i="24" s="1"/>
  <c r="B40" i="24"/>
  <c r="D40" i="24" s="1"/>
  <c r="M36" i="24"/>
  <c r="L36" i="24"/>
  <c r="K36" i="24"/>
  <c r="J36" i="24"/>
  <c r="I36" i="24"/>
  <c r="H36" i="24"/>
  <c r="G36" i="24"/>
  <c r="F36" i="24"/>
  <c r="E36" i="24"/>
  <c r="D36" i="24"/>
  <c r="L57" i="15"/>
  <c r="K57" i="15"/>
  <c r="C38" i="24"/>
  <c r="C37" i="24"/>
  <c r="C35" i="24"/>
  <c r="I35" i="24" s="1"/>
  <c r="C34" i="24"/>
  <c r="C33" i="24"/>
  <c r="I33" i="24" s="1"/>
  <c r="C32" i="24"/>
  <c r="C31" i="24"/>
  <c r="C30" i="24"/>
  <c r="E30" i="24" s="1"/>
  <c r="C29" i="24"/>
  <c r="C28" i="24"/>
  <c r="G28" i="24" s="1"/>
  <c r="C27" i="24"/>
  <c r="C26" i="24"/>
  <c r="C25" i="24"/>
  <c r="C24" i="24"/>
  <c r="M24" i="24" s="1"/>
  <c r="C23" i="24"/>
  <c r="C22" i="24"/>
  <c r="M22" i="24" s="1"/>
  <c r="C21" i="24"/>
  <c r="C20" i="24"/>
  <c r="C19" i="24"/>
  <c r="C18" i="24"/>
  <c r="C17" i="24"/>
  <c r="I17" i="24" s="1"/>
  <c r="C16" i="24"/>
  <c r="C15" i="24"/>
  <c r="C9" i="24"/>
  <c r="C8" i="24"/>
  <c r="G8" i="24" s="1"/>
  <c r="C7" i="24"/>
  <c r="B38" i="24"/>
  <c r="B37" i="24"/>
  <c r="B35" i="24"/>
  <c r="B34" i="24"/>
  <c r="B33" i="24"/>
  <c r="B32" i="24"/>
  <c r="B31" i="24"/>
  <c r="B30" i="24"/>
  <c r="B29" i="24"/>
  <c r="B28" i="24"/>
  <c r="B27" i="24"/>
  <c r="B26" i="24"/>
  <c r="B25" i="24"/>
  <c r="B24" i="24"/>
  <c r="B23" i="24"/>
  <c r="B22" i="24"/>
  <c r="B21" i="24"/>
  <c r="H21" i="24" s="1"/>
  <c r="B20" i="24"/>
  <c r="B19" i="24"/>
  <c r="B18" i="24"/>
  <c r="B17" i="24"/>
  <c r="K17" i="24" s="1"/>
  <c r="B16" i="24"/>
  <c r="B15" i="24"/>
  <c r="B9" i="24"/>
  <c r="B8" i="24"/>
  <c r="B7" i="24"/>
  <c r="F9" i="24" l="1"/>
  <c r="D9" i="24"/>
  <c r="J9" i="24"/>
  <c r="K9" i="24"/>
  <c r="H9" i="24"/>
  <c r="F15" i="24"/>
  <c r="D15" i="24"/>
  <c r="J15" i="24"/>
  <c r="H15" i="24"/>
  <c r="K15" i="24"/>
  <c r="G31" i="24"/>
  <c r="M31" i="24"/>
  <c r="E31" i="24"/>
  <c r="L31" i="24"/>
  <c r="I31" i="24"/>
  <c r="F35" i="24"/>
  <c r="D35" i="24"/>
  <c r="J35" i="24"/>
  <c r="K35" i="24"/>
  <c r="H35" i="24"/>
  <c r="K18" i="24"/>
  <c r="J18" i="24"/>
  <c r="H18" i="24"/>
  <c r="F18" i="24"/>
  <c r="D18" i="24"/>
  <c r="H37" i="24"/>
  <c r="F37" i="24"/>
  <c r="D37" i="24"/>
  <c r="K37" i="24"/>
  <c r="J37" i="24"/>
  <c r="I18" i="24"/>
  <c r="M18" i="24"/>
  <c r="L18" i="24"/>
  <c r="G18" i="24"/>
  <c r="E18" i="24"/>
  <c r="I34" i="24"/>
  <c r="M34" i="24"/>
  <c r="L34" i="24"/>
  <c r="G34" i="24"/>
  <c r="E34" i="24"/>
  <c r="F19" i="24"/>
  <c r="D19" i="24"/>
  <c r="J19" i="24"/>
  <c r="K19" i="24"/>
  <c r="H19" i="24"/>
  <c r="K26" i="24"/>
  <c r="J26" i="24"/>
  <c r="H26" i="24"/>
  <c r="F26" i="24"/>
  <c r="D26" i="24"/>
  <c r="K16" i="24"/>
  <c r="J16" i="24"/>
  <c r="H16" i="24"/>
  <c r="F16" i="24"/>
  <c r="D16" i="24"/>
  <c r="F23" i="24"/>
  <c r="D23" i="24"/>
  <c r="J23" i="24"/>
  <c r="K23" i="24"/>
  <c r="H23" i="24"/>
  <c r="K30" i="24"/>
  <c r="J30" i="24"/>
  <c r="H30" i="24"/>
  <c r="F30" i="24"/>
  <c r="D30" i="24"/>
  <c r="K20" i="24"/>
  <c r="J20" i="24"/>
  <c r="H20" i="24"/>
  <c r="F20" i="24"/>
  <c r="D20" i="24"/>
  <c r="F27" i="24"/>
  <c r="D27" i="24"/>
  <c r="J27" i="24"/>
  <c r="K27" i="24"/>
  <c r="H27" i="24"/>
  <c r="K34" i="24"/>
  <c r="J34" i="24"/>
  <c r="H34" i="24"/>
  <c r="F34" i="24"/>
  <c r="D34" i="24"/>
  <c r="G7" i="24"/>
  <c r="M7" i="24"/>
  <c r="E7" i="24"/>
  <c r="L7" i="24"/>
  <c r="I7" i="24"/>
  <c r="K22" i="24"/>
  <c r="J22" i="24"/>
  <c r="H22" i="24"/>
  <c r="F22" i="24"/>
  <c r="D22" i="24"/>
  <c r="G15" i="24"/>
  <c r="M15" i="24"/>
  <c r="E15" i="24"/>
  <c r="L15" i="24"/>
  <c r="I15" i="24"/>
  <c r="F7" i="24"/>
  <c r="D7" i="24"/>
  <c r="J7" i="24"/>
  <c r="K7" i="24"/>
  <c r="H7" i="24"/>
  <c r="K24" i="24"/>
  <c r="J24" i="24"/>
  <c r="H24" i="24"/>
  <c r="F24" i="24"/>
  <c r="D24" i="24"/>
  <c r="F31" i="24"/>
  <c r="D31" i="24"/>
  <c r="J31" i="24"/>
  <c r="H31" i="24"/>
  <c r="K31" i="24"/>
  <c r="B39" i="24"/>
  <c r="B45" i="24"/>
  <c r="G23" i="24"/>
  <c r="M23" i="24"/>
  <c r="E23" i="24"/>
  <c r="L23" i="24"/>
  <c r="I23" i="24"/>
  <c r="K28" i="24"/>
  <c r="J28" i="24"/>
  <c r="H28" i="24"/>
  <c r="F28" i="24"/>
  <c r="D28" i="24"/>
  <c r="B14" i="24"/>
  <c r="B6" i="24"/>
  <c r="K32" i="24"/>
  <c r="J32" i="24"/>
  <c r="H32" i="24"/>
  <c r="F32" i="24"/>
  <c r="D32" i="24"/>
  <c r="G21" i="24"/>
  <c r="M21" i="24"/>
  <c r="E21" i="24"/>
  <c r="L21" i="24"/>
  <c r="I21" i="24"/>
  <c r="F25" i="24"/>
  <c r="D25" i="24"/>
  <c r="J25" i="24"/>
  <c r="K25" i="24"/>
  <c r="H25" i="24"/>
  <c r="G25" i="24"/>
  <c r="M25" i="24"/>
  <c r="E25" i="24"/>
  <c r="L25" i="24"/>
  <c r="I25" i="24"/>
  <c r="K65" i="24"/>
  <c r="I65" i="24"/>
  <c r="G9" i="24"/>
  <c r="M9" i="24"/>
  <c r="E9" i="24"/>
  <c r="L9" i="24"/>
  <c r="I9" i="24"/>
  <c r="I16" i="24"/>
  <c r="M16" i="24"/>
  <c r="L16" i="24"/>
  <c r="G16" i="24"/>
  <c r="E16" i="24"/>
  <c r="K53" i="24"/>
  <c r="I53" i="24"/>
  <c r="I28" i="24"/>
  <c r="M28" i="24"/>
  <c r="L28" i="24"/>
  <c r="G29" i="24"/>
  <c r="M29" i="24"/>
  <c r="E29" i="24"/>
  <c r="L29" i="24"/>
  <c r="I29" i="24"/>
  <c r="G35" i="24"/>
  <c r="M35" i="24"/>
  <c r="E35" i="24"/>
  <c r="L35" i="24"/>
  <c r="C39" i="24"/>
  <c r="C45" i="24"/>
  <c r="L24" i="24"/>
  <c r="K57" i="24"/>
  <c r="I57" i="24"/>
  <c r="F33" i="24"/>
  <c r="D33" i="24"/>
  <c r="J33" i="24"/>
  <c r="H33" i="24"/>
  <c r="G19" i="24"/>
  <c r="M19" i="24"/>
  <c r="E19" i="24"/>
  <c r="L19" i="24"/>
  <c r="F21" i="24"/>
  <c r="D21" i="24"/>
  <c r="J21" i="24"/>
  <c r="K21" i="24"/>
  <c r="F29" i="24"/>
  <c r="D29" i="24"/>
  <c r="J29" i="24"/>
  <c r="K29" i="24"/>
  <c r="H29" i="24"/>
  <c r="D38" i="24"/>
  <c r="K38" i="24"/>
  <c r="J38" i="24"/>
  <c r="H38" i="24"/>
  <c r="F38" i="24"/>
  <c r="C14" i="24"/>
  <c r="C6" i="24"/>
  <c r="G17" i="24"/>
  <c r="M17" i="24"/>
  <c r="E17" i="24"/>
  <c r="L17" i="24"/>
  <c r="I20" i="24"/>
  <c r="M20" i="24"/>
  <c r="L20" i="24"/>
  <c r="G20" i="24"/>
  <c r="E20" i="24"/>
  <c r="I26" i="24"/>
  <c r="E26" i="24"/>
  <c r="M26" i="24"/>
  <c r="I32" i="24"/>
  <c r="M32" i="24"/>
  <c r="L32" i="24"/>
  <c r="G32" i="24"/>
  <c r="E32" i="24"/>
  <c r="K69" i="24"/>
  <c r="I69" i="24"/>
  <c r="K8" i="24"/>
  <c r="J8" i="24"/>
  <c r="H8" i="24"/>
  <c r="F8" i="24"/>
  <c r="D8" i="24"/>
  <c r="E8" i="24"/>
  <c r="G26" i="24"/>
  <c r="F17" i="24"/>
  <c r="D17" i="24"/>
  <c r="J17" i="24"/>
  <c r="H17" i="24"/>
  <c r="I22" i="24"/>
  <c r="L22" i="24"/>
  <c r="G22" i="24"/>
  <c r="E22" i="24"/>
  <c r="G27" i="24"/>
  <c r="M27" i="24"/>
  <c r="E27" i="24"/>
  <c r="L27" i="24"/>
  <c r="I27" i="24"/>
  <c r="I30" i="24"/>
  <c r="M30" i="24"/>
  <c r="L30" i="24"/>
  <c r="G30" i="24"/>
  <c r="G33" i="24"/>
  <c r="M33" i="24"/>
  <c r="E33" i="24"/>
  <c r="L33" i="24"/>
  <c r="I37" i="24"/>
  <c r="G37" i="24"/>
  <c r="L37" i="24"/>
  <c r="E37" i="24"/>
  <c r="M37" i="24"/>
  <c r="I19" i="24"/>
  <c r="L26" i="24"/>
  <c r="K33" i="24"/>
  <c r="K61" i="24"/>
  <c r="I61" i="24"/>
  <c r="I8" i="24"/>
  <c r="M8" i="24"/>
  <c r="L8" i="24"/>
  <c r="M38" i="24"/>
  <c r="E38" i="24"/>
  <c r="L38" i="24"/>
  <c r="I38" i="24"/>
  <c r="G38" i="24"/>
  <c r="I24" i="24"/>
  <c r="G24" i="24"/>
  <c r="E24" i="24"/>
  <c r="E28" i="24"/>
  <c r="J53" i="24"/>
  <c r="K73" i="24"/>
  <c r="K77" i="24" s="1"/>
  <c r="I73" i="24"/>
  <c r="H41" i="24"/>
  <c r="F41" i="24"/>
  <c r="D41" i="24"/>
  <c r="J52" i="24"/>
  <c r="J56" i="24"/>
  <c r="J60" i="24"/>
  <c r="J64" i="24"/>
  <c r="J68" i="24"/>
  <c r="J72" i="24"/>
  <c r="I41" i="24"/>
  <c r="G41" i="24"/>
  <c r="L41" i="24"/>
  <c r="I75" i="24"/>
  <c r="E41" i="24"/>
  <c r="J51" i="24"/>
  <c r="J55" i="24"/>
  <c r="J59" i="24"/>
  <c r="J63" i="24"/>
  <c r="J67" i="24"/>
  <c r="J71" i="24"/>
  <c r="J75" i="24"/>
  <c r="I54" i="24"/>
  <c r="I58" i="24"/>
  <c r="I62" i="24"/>
  <c r="I66" i="24"/>
  <c r="I70" i="24"/>
  <c r="I74" i="24"/>
  <c r="K41" i="24"/>
  <c r="H43" i="24"/>
  <c r="F43" i="24"/>
  <c r="D43" i="24"/>
  <c r="J54" i="24"/>
  <c r="J58" i="24"/>
  <c r="J62" i="24"/>
  <c r="J66" i="24"/>
  <c r="J70" i="24"/>
  <c r="J74" i="24"/>
  <c r="I43" i="24"/>
  <c r="G43" i="24"/>
  <c r="L43" i="24"/>
  <c r="H40" i="24"/>
  <c r="H42" i="24"/>
  <c r="H44" i="24"/>
  <c r="J40" i="24"/>
  <c r="J42" i="24"/>
  <c r="J44" i="24"/>
  <c r="L40" i="24"/>
  <c r="L42" i="24"/>
  <c r="L44" i="24"/>
  <c r="E40" i="24"/>
  <c r="E42" i="24"/>
  <c r="E44" i="24"/>
  <c r="K79" i="24" l="1"/>
  <c r="H45" i="24"/>
  <c r="F45" i="24"/>
  <c r="D45" i="24"/>
  <c r="K45" i="24"/>
  <c r="J45" i="24"/>
  <c r="I14" i="24"/>
  <c r="M14" i="24"/>
  <c r="L14" i="24"/>
  <c r="G14" i="24"/>
  <c r="E14" i="24"/>
  <c r="I6" i="24"/>
  <c r="E6" i="24"/>
  <c r="M6" i="24"/>
  <c r="L6" i="24"/>
  <c r="G6" i="24"/>
  <c r="J77" i="24"/>
  <c r="I45" i="24"/>
  <c r="G45" i="24"/>
  <c r="L45" i="24"/>
  <c r="M45" i="24"/>
  <c r="E45" i="24"/>
  <c r="K6" i="24"/>
  <c r="J6" i="24"/>
  <c r="H6" i="24"/>
  <c r="F6" i="24"/>
  <c r="D6" i="24"/>
  <c r="I77" i="24"/>
  <c r="I39" i="24"/>
  <c r="G39" i="24"/>
  <c r="L39" i="24"/>
  <c r="M39" i="24"/>
  <c r="E39" i="24"/>
  <c r="K14" i="24"/>
  <c r="J14" i="24"/>
  <c r="H14" i="24"/>
  <c r="F14" i="24"/>
  <c r="D14" i="24"/>
  <c r="H39" i="24"/>
  <c r="F39" i="24"/>
  <c r="D39" i="24"/>
  <c r="K39" i="24"/>
  <c r="J39" i="24"/>
  <c r="I78" i="24" l="1"/>
  <c r="I79" i="24"/>
  <c r="J79" i="24"/>
  <c r="J78" i="24"/>
  <c r="K78" i="24"/>
  <c r="I83" i="24" l="1"/>
  <c r="I82" i="24"/>
  <c r="I81" i="24"/>
</calcChain>
</file>

<file path=xl/sharedStrings.xml><?xml version="1.0" encoding="utf-8"?>
<sst xmlns="http://schemas.openxmlformats.org/spreadsheetml/2006/main" count="1722" uniqueCount="521">
  <si>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</si>
  <si>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</si>
  <si>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</si>
  <si>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</si>
  <si>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</si>
  <si>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</si>
  <si>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</si>
  <si>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</si>
  <si>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</si>
  <si>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</si>
  <si>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</si>
  <si>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</si>
  <si>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</si>
  <si>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Stormarn (01062)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</si>
  <si>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</si>
  <si>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</si>
  <si>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</si>
  <si>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</si>
  <si>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</si>
  <si>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</si>
  <si>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</si>
  <si>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</si>
  <si>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</si>
  <si>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</si>
  <si>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</si>
  <si>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</si>
  <si>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</si>
  <si>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</si>
  <si>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</si>
  <si>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</si>
  <si>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</si>
  <si>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</si>
  <si>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</si>
  <si>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</si>
  <si>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</si>
  <si>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</si>
  <si>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</si>
  <si>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</si>
  <si>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</si>
  <si>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</si>
  <si>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</si>
  <si>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</si>
  <si>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</si>
  <si>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</si>
  <si>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</si>
  <si>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</si>
  <si>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</si>
  <si>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</si>
  <si>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</si>
  <si>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</si>
  <si>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</si>
  <si>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</si>
  <si>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</si>
  <si>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</si>
  <si>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</si>
  <si>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</si>
  <si>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</si>
  <si>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</si>
  <si>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</si>
  <si>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</si>
  <si>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</si>
  <si>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</si>
  <si>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</si>
  <si>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</si>
  <si>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</si>
  <si>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</si>
  <si>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</si>
  <si>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</si>
  <si>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</si>
  <si>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</si>
  <si>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</si>
  <si>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</si>
  <si>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</si>
  <si>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</si>
  <si>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</si>
  <si>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</si>
  <si>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</si>
  <si>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</si>
  <si>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</si>
  <si>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</si>
  <si>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</si>
  <si>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</si>
  <si>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</si>
  <si>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</si>
  <si>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</si>
  <si>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</si>
  <si>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</si>
  <si>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</si>
  <si>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</si>
  <si>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</si>
  <si>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</si>
  <si>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</si>
  <si>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Stormarn (01062);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</si>
  <si>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</si>
  <si>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</si>
  <si>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</si>
  <si>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</si>
  <si>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</si>
  <si>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</si>
  <si>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</si>
  <si>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</si>
  <si>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</si>
  <si>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</si>
  <si>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</si>
  <si>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</si>
  <si>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</si>
  <si>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</si>
  <si>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</si>
  <si>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</si>
  <si>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</si>
  <si>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</si>
  <si>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</si>
  <si>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</si>
  <si>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</si>
  <si>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</si>
  <si>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</si>
  <si>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</si>
  <si>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</si>
  <si>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</si>
  <si>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</si>
  <si>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</si>
  <si>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</si>
  <si>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</si>
  <si>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</si>
  <si>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</si>
  <si>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</si>
  <si>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</si>
  <si>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</si>
  <si>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</si>
  <si>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</si>
  <si>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</si>
  <si>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</si>
  <si>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</si>
  <si>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</si>
  <si>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</si>
  <si>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</si>
  <si>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</si>
  <si>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</si>
  <si>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</si>
  <si>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</si>
  <si>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</si>
  <si>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</si>
  <si>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</si>
  <si>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</si>
  <si>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</si>
  <si>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</si>
  <si>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</si>
  <si>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</si>
  <si>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</si>
  <si>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</si>
  <si>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</si>
  <si>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</si>
  <si>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</si>
  <si>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</si>
  <si>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</si>
  <si>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</si>
  <si>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</si>
  <si>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</si>
  <si>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</si>
  <si>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</si>
  <si>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</si>
  <si>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</si>
  <si>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</si>
  <si>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</si>
  <si>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</si>
  <si>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</si>
  <si>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</si>
  <si>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</si>
  <si>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</si>
  <si>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</si>
  <si>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</si>
  <si>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</si>
  <si>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</si>
  <si>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</si>
  <si>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</si>
  <si>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</si>
  <si>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</si>
  <si>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</si>
  <si>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</si>
  <si>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</si>
  <si>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</si>
  <si>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</si>
  <si>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</si>
  <si>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Stormarn (01062)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</si>
  <si>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</si>
  <si>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</si>
  <si>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</si>
  <si>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</si>
  <si>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</si>
  <si>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</si>
  <si>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</si>
  <si>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</si>
  <si>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</si>
  <si>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</si>
  <si>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</si>
  <si>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</si>
  <si>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</si>
  <si>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</si>
  <si>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</si>
  <si>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</si>
  <si>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</si>
  <si>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</si>
  <si>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</si>
  <si>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</si>
  <si>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</si>
  <si>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</si>
  <si>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</si>
  <si>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</si>
  <si>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</si>
  <si>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</si>
  <si>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</si>
  <si>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</si>
  <si>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</si>
  <si>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</si>
  <si>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</si>
  <si>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</si>
  <si>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</si>
  <si>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</si>
  <si>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</si>
  <si>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</si>
  <si>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</si>
  <si>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</si>
  <si>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</si>
  <si>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</si>
  <si>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</si>
  <si>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</si>
  <si>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</si>
  <si>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</si>
  <si>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</si>
  <si>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</si>
  <si>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</si>
  <si>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</si>
  <si>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</si>
  <si>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</si>
  <si>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</si>
  <si>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</si>
  <si>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</si>
  <si>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</si>
  <si>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</si>
  <si>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</si>
  <si>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</si>
  <si>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</si>
  <si>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</si>
  <si>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</si>
  <si>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</si>
  <si>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</si>
  <si>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</si>
  <si>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</si>
  <si>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</si>
  <si>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</si>
  <si>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</si>
  <si>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</si>
  <si>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</si>
  <si>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</si>
  <si>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</si>
  <si>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</si>
  <si>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</si>
  <si>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</si>
  <si>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</si>
  <si>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</si>
  <si>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</si>
  <si>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</si>
  <si>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</si>
  <si>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</si>
  <si>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</si>
  <si>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</si>
  <si>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</si>
  <si>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</si>
  <si>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</si>
  <si>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</si>
  <si>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</si>
  <si>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</si>
  <si>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</si>
  <si>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</si>
  <si>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</si>
  <si>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</si>
  <si>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</si>
  <si>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</si>
  <si>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</si>
  <si>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</si>
  <si>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</si>
  <si>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</si>
  <si>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</si>
  <si>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</si>
  <si>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</si>
  <si>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</si>
  <si>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</si>
  <si>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</si>
  <si>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</si>
  <si>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</si>
  <si>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</si>
  <si>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</si>
  <si>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</si>
  <si>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</si>
  <si>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</si>
  <si>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</si>
  <si>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</si>
  <si>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</si>
  <si>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</si>
  <si>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</si>
  <si>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</si>
  <si>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</si>
  <si>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</si>
  <si>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</si>
  <si>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</si>
  <si>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</si>
  <si>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</si>
  <si>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</si>
  <si>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</si>
  <si>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</si>
  <si>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</si>
  <si>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</si>
  <si>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</si>
  <si>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</si>
  <si>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</si>
  <si>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</si>
  <si>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</si>
  <si>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</si>
  <si>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</si>
  <si>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</si>
  <si>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</si>
  <si>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</si>
  <si>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</si>
  <si>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</si>
  <si>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</si>
  <si>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</si>
  <si>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</si>
  <si>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</si>
  <si>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</si>
  <si>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</si>
  <si>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</si>
  <si>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</si>
  <si>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</si>
  <si>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</si>
  <si>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</si>
  <si>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</si>
  <si>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</si>
  <si>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</si>
  <si>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</si>
  <si>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</si>
  <si>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</si>
  <si>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</si>
  <si>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</si>
  <si>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</si>
  <si>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</si>
  <si>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</si>
  <si>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</si>
  <si>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</si>
  <si>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</si>
  <si>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</si>
  <si>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</si>
  <si>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</si>
  <si>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</si>
  <si>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</si>
  <si>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</si>
  <si>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</si>
  <si>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</si>
  <si>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</si>
  <si>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</si>
  <si>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</si>
  <si>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</si>
  <si>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</si>
  <si>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</si>
  <si>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</si>
  <si>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</si>
  <si>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</si>
  <si>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</si>
  <si>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</si>
  <si>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</si>
  <si>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</si>
  <si>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</si>
  <si>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</si>
  <si>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</si>
  <si>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Stormarn (01062);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</si>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</sst>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{9B4899C5-AB8A-4734-98B0-8B161071C973}</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1822-4568-B6EE-DBD2F1746CD7}"/>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{06A7C472-1214-4BCC-8579-E9187CC61FF1}</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1822-4568-B6EE-DBD2F1746CD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{BB8EDCA5-0A9A-48EA-9517-AA71C60DB3BC}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822-4568-B6EE-DBD2F1746CD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{0D19830D-BB92-417B-A358-55CDE56E25D7}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822-4568-B6EE-DBD2F1746CD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1.4694669716503779</c:v>
                </c:pt>
                <c:pt idx="1">
                  <c:v>1.4790279868316203</c:v>
                </c:pt>
                <c:pt idx="2">
                  <c:v>1.1186464311118853</c:v>
                </c:pt>
                <c:pt idx="3">
                  <c:v>1.0875687030768</c:v>
                </c:pt>
              </c:numCache>
            </c:numRef>
          </c:val>
          <c:extLst>
            <c:ext xmlns:c16="http://schemas.microsoft.com/office/drawing/2014/chart" uri="{C3380CC4-5D6E-409C-BE32-E72D297353CC}">
              <c16:uniqueId val="{00000004-1822-4568-B6EE-DBD2F1746CD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{45E218DC-0A53-46DA-8FC8-A9B0DA99BD07}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822-4568-B6EE-DBD2F1746CD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{336CAA0E-B6BE-47B8-A32C-6D2FA346E849}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822-4568-B6EE-DBD2F1746CD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{801F2FC6-50CA-4C8F-A534-A37A0C9CA75C}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822-4568-B6EE-DBD2F1746CD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{9E69C0E0-155B-40BB-9A4F-114C71337562}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822-4568-B6EE-DBD2F1746C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822-4568-B6EE-DBD2F1746CD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822-4568-B6EE-DBD2F1746CD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{77A4C0DA-EE63-483E-8057-8C3766E51917}</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2BF7-47A3-B3DC-4282D89B65B8}"/>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{CA73C96A-6DC2-488C-A92D-FD4A1F67C2A7}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2BF7-47A3-B3DC-4282D89B65B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{E4B90036-6344-4525-91A1-0C8853C6E178}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BF7-47A3-B3DC-4282D89B65B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{F54A865C-5633-421A-893D-68D0F7721465}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BF7-47A3-B3DC-4282D89B65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-3.4772462077012833</c:v>
                </c:pt>
                <c:pt idx="1">
                  <c:v>-3.3674488838723948</c:v>
                </c:pt>
                <c:pt idx="2">
                  <c:v>-2.7637010795899166</c:v>
                </c:pt>
                <c:pt idx="3">
                  <c:v>-2.8655893304673015</c:v>
                </c:pt>
              </c:numCache>
            </c:numRef>
          </c:val>
          <c:extLst>
            <c:ext xmlns:c16="http://schemas.microsoft.com/office/drawing/2014/chart" uri="{C3380CC4-5D6E-409C-BE32-E72D297353CC}">
              <c16:uniqueId val="{00000004-2BF7-47A3-B3DC-4282D89B65B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{7E0CCF05-D4DB-4689-83ED-98C95DC88680}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BF7-47A3-B3DC-4282D89B65B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{19B45C02-7777-4610-A606-E5645E09D1FD}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BF7-47A3-B3DC-4282D89B65B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{1C920024-032E-43E4-BFB3-6EED9D15D9E3}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BF7-47A3-B3DC-4282D89B65B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{97777117-5DB9-4AE6-A4EE-7AFA22DC9CF3}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BF7-47A3-B3DC-4282D89B65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F7-47A3-B3DC-4282D89B65B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F7-47A3-B3DC-4282D89B65B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{AAE36B52-B94B-4986-8D3B-4B1BD79D6A1E}</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FF03-4B7E-835D-E8B3025002BE}"/>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{9B4C2925-2BE5-4E2D-9723-2EEB47CA4AFD}</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FF03-4B7E-835D-E8B3025002BE}"/>
                </c:ext>
              </c:extLst>
            </c:dLbl>
            <c:dLbl>
              <c:idx val="2"/>
              <c:tx>
                <c:strRef>
                  <c:f>Daten_Diagramme!$D$16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{A8357F5E-BE8A-43CB-9FED-C47EB63E972A}</c15:txfldGUID>
                      <c15:f>Daten_Diagramme!$D$16</c15:f>
                      <c15:dlblFieldTableCache>
                        <c:ptCount val="1"/>
                        <c:pt idx="0">
                          <c:v>5.9</c:v>
                        </c:pt>
                      </c15:dlblFieldTableCache>
                    </c15:dlblFTEntry>
                  </c15:dlblFieldTable>
                  <c15:showDataLabelsRange val="0"/>
                </c:ext>
                <c:ext xmlns:c16="http://schemas.microsoft.com/office/drawing/2014/chart" uri="{C3380CC4-5D6E-409C-BE32-E72D297353CC}">
                  <c16:uniqueId val="{00000002-FF03-4B7E-835D-E8B3025002BE}"/>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{D2BDA9A2-1A35-4F54-9ED6-111F267FFA95}</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FF03-4B7E-835D-E8B3025002BE}"/>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{C97540B1-6316-48D5-831D-97C8A40863AE}</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FF03-4B7E-835D-E8B3025002BE}"/>
                </c:ext>
              </c:extLst>
            </c:dLbl>
            <c:dLbl>
              <c:idx val="5"/>
              <c:tx>
                <c:strRef>
                  <c:f>Daten_Diagramme!$D$19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{7AB62762-E0EC-4A13-B71E-66EAD8B7616E}</c15:txfldGUID>
                      <c15:f>Daten_Diagramme!$D$19</c15:f>
                      <c15:dlblFieldTableCache>
                        <c:ptCount val="1"/>
                        <c:pt idx="0">
                          <c:v>0.7</c:v>
                        </c:pt>
                      </c15:dlblFieldTableCache>
                    </c15:dlblFTEntry>
                  </c15:dlblFieldTable>
                  <c15:showDataLabelsRange val="0"/>
                </c:ext>
                <c:ext xmlns:c16="http://schemas.microsoft.com/office/drawing/2014/chart" uri="{C3380CC4-5D6E-409C-BE32-E72D297353CC}">
                  <c16:uniqueId val="{00000005-FF03-4B7E-835D-E8B3025002BE}"/>
                </c:ext>
              </c:extLst>
            </c:dLbl>
            <c:dLbl>
              <c:idx val="6"/>
              <c:tx>
                <c:strRef>
                  <c:f>Daten_Diagramme!$D$20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{B985FB84-25E9-46E1-91E6-FFDA2E80F5F8}</c15:txfldGUID>
                      <c15:f>Daten_Diagramme!$D$20</c15:f>
                      <c15:dlblFieldTableCache>
                        <c:ptCount val="1"/>
                        <c:pt idx="0">
                          <c:v>7.5</c:v>
                        </c:pt>
                      </c15:dlblFieldTableCache>
                    </c15:dlblFTEntry>
                  </c15:dlblFieldTable>
                  <c15:showDataLabelsRange val="0"/>
                </c:ext>
                <c:ext xmlns:c16="http://schemas.microsoft.com/office/drawing/2014/chart" uri="{C3380CC4-5D6E-409C-BE32-E72D297353CC}">
                  <c16:uniqueId val="{00000006-FF03-4B7E-835D-E8B3025002BE}"/>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{3F203576-5631-427B-A445-FAD5C7EB4C2A}</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FF03-4B7E-835D-E8B3025002BE}"/>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{4FBB8D16-6535-4430-A1BE-36C7851534F8}</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FF03-4B7E-835D-E8B3025002BE}"/>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{F462D00B-FB50-4604-A583-535609CFDCE5}</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FF03-4B7E-835D-E8B3025002BE}"/>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{48E001F2-212A-42A0-8E64-D1EA70EE1DF6}</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FF03-4B7E-835D-E8B3025002BE}"/>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{2F481CC6-264E-4D38-AC78-957521E8BA4A}</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FF03-4B7E-835D-E8B3025002BE}"/>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{CFE3B74C-130C-444B-94D4-22E5F51A8FC9}</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FF03-4B7E-835D-E8B3025002BE}"/>
                </c:ext>
              </c:extLst>
            </c:dLbl>
            <c:dLbl>
              <c:idx val="13"/>
              <c:tx>
                <c:strRef>
                  <c:f>Daten_Diagramme!$D$27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{6B9022C7-B6DB-4F74-BE5C-F5E60D8C54FA}</c15:txfldGUID>
                      <c15:f>Daten_Diagramme!$D$27</c15:f>
                      <c15:dlblFieldTableCache>
                        <c:ptCount val="1"/>
                        <c:pt idx="0">
                          <c:v>5.7</c:v>
                        </c:pt>
                      </c15:dlblFieldTableCache>
                    </c15:dlblFTEntry>
                  </c15:dlblFieldTable>
                  <c15:showDataLabelsRange val="0"/>
                </c:ext>
                <c:ext xmlns:c16="http://schemas.microsoft.com/office/drawing/2014/chart" uri="{C3380CC4-5D6E-409C-BE32-E72D297353CC}">
                  <c16:uniqueId val="{0000000D-FF03-4B7E-835D-E8B3025002BE}"/>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{F0A25910-2737-4134-B9F3-0CDF6A0C2DE9}</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FF03-4B7E-835D-E8B3025002BE}"/>
                </c:ext>
              </c:extLst>
            </c:dLbl>
            <c:dLbl>
              <c:idx val="15"/>
              <c:tx>
                <c:strRef>
                  <c:f>Daten_Diagramme!$D$29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{2EA6B98D-8469-4B44-94FA-A75119C1B573}</c15:txfldGUID>
                      <c15:f>Daten_Diagramme!$D$29</c15:f>
                      <c15:dlblFieldTableCache>
                        <c:ptCount val="1"/>
                        <c:pt idx="0">
                          <c:v>-7.0</c:v>
                        </c:pt>
                      </c15:dlblFieldTableCache>
                    </c15:dlblFTEntry>
                  </c15:dlblFieldTable>
                  <c15:showDataLabelsRange val="0"/>
                </c:ext>
                <c:ext xmlns:c16="http://schemas.microsoft.com/office/drawing/2014/chart" uri="{C3380CC4-5D6E-409C-BE32-E72D297353CC}">
                  <c16:uniqueId val="{0000000F-FF03-4B7E-835D-E8B3025002BE}"/>
                </c:ext>
              </c:extLst>
            </c:dLbl>
            <c:dLbl>
              <c:idx val="16"/>
              <c:tx>
                <c:strRef>
                  <c:f>Daten_Diagramme!$D$30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{6F1D345B-9D17-432C-BB65-DA7E01A38B02}</c15:txfldGUID>
                      <c15:f>Daten_Diagramme!$D$30</c15:f>
                      <c15:dlblFieldTableCache>
                        <c:ptCount val="1"/>
                        <c:pt idx="0">
                          <c:v>-5.2</c:v>
                        </c:pt>
                      </c15:dlblFieldTableCache>
                    </c15:dlblFTEntry>
                  </c15:dlblFieldTable>
                  <c15:showDataLabelsRange val="0"/>
                </c:ext>
                <c:ext xmlns:c16="http://schemas.microsoft.com/office/drawing/2014/chart" uri="{C3380CC4-5D6E-409C-BE32-E72D297353CC}">
                  <c16:uniqueId val="{00000010-FF03-4B7E-835D-E8B3025002BE}"/>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{3B1E2386-44DA-4D31-BD38-BC34824847F5}</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FF03-4B7E-835D-E8B3025002BE}"/>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{16423CD8-651A-40E6-8AF0-C3B3D68A39DC}</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FF03-4B7E-835D-E8B3025002BE}"/>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{7472A501-FDC4-46ED-A556-62F72D672D1E}</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FF03-4B7E-835D-E8B3025002BE}"/>
                </c:ext>
              </c:extLst>
            </c:dLbl>
            <c:dLbl>
              <c:idx val="20"/>
              <c:tx>
                <c:strRef>
                  <c:f>Daten_Diagramme!$D$34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{90ED4565-6EDB-4F30-9C84-015F645ECDC2}</c15:txfldGUID>
                      <c15:f>Daten_Diagramme!$D$34</c15:f>
                      <c15:dlblFieldTableCache>
                        <c:ptCount val="1"/>
                        <c:pt idx="0">
                          <c:v>3.2</c:v>
                        </c:pt>
                      </c15:dlblFieldTableCache>
                    </c15:dlblFTEntry>
                  </c15:dlblFieldTable>
                  <c15:showDataLabelsRange val="0"/>
                </c:ext>
                <c:ext xmlns:c16="http://schemas.microsoft.com/office/drawing/2014/chart" uri="{C3380CC4-5D6E-409C-BE32-E72D297353CC}">
                  <c16:uniqueId val="{00000014-FF03-4B7E-835D-E8B3025002B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{4DF16C2A-794D-49DD-B8A3-B31F6DAF1E86}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F03-4B7E-835D-E8B3025002B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{BE89508B-C354-491C-B7C2-8052DB5864D5}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F03-4B7E-835D-E8B3025002BE}"/>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{376E89D1-9C5E-4214-91F3-08871DD547EF}</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FF03-4B7E-835D-E8B3025002BE}"/>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{EA2321FC-3DB4-4CFD-864A-F3A61F98AF83}</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FF03-4B7E-835D-E8B3025002BE}"/>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{C3B2CF14-EB1C-457C-A747-22B8C7F2FD5B}</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FF03-4B7E-835D-E8B3025002B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{B19C7560-A0B3-462E-B095-7850DD981C80}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F03-4B7E-835D-E8B3025002B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{D2705FD4-01EC-4701-B6A5-3575DBB1045F}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F03-4B7E-835D-E8B3025002B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{F134EEBB-70F7-4945-A0E4-2473E6287A22}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F03-4B7E-835D-E8B3025002B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{B33677E2-EA99-4986-BE00-F568C27B2FBB}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F03-4B7E-835D-E8B3025002B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{84F1DAFB-070D-4242-8169-50F5575312C0}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F03-4B7E-835D-E8B3025002BE}"/>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{580D4546-D98F-4710-9821-4B101E45D441}</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FF03-4B7E-835D-E8B3025002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1.4694669716503779</c:v>
                </c:pt>
                <c:pt idx="1">
                  <c:v>-1.0568031704095113</c:v>
                </c:pt>
                <c:pt idx="2">
                  <c:v>5.9435364041604757</c:v>
                </c:pt>
                <c:pt idx="3">
                  <c:v>1.4406562419892335</c:v>
                </c:pt>
                <c:pt idx="4">
                  <c:v>-1.0274649278798655</c:v>
                </c:pt>
                <c:pt idx="5">
                  <c:v>0.69122328331059568</c:v>
                </c:pt>
                <c:pt idx="6">
                  <c:v>7.4514351986082925</c:v>
                </c:pt>
                <c:pt idx="7">
                  <c:v>3.5147190008920606</c:v>
                </c:pt>
                <c:pt idx="8">
                  <c:v>2.5431711145996858</c:v>
                </c:pt>
                <c:pt idx="9">
                  <c:v>2.1458446990361884</c:v>
                </c:pt>
                <c:pt idx="10">
                  <c:v>-0.53428317008014248</c:v>
                </c:pt>
                <c:pt idx="11">
                  <c:v>-0.99075297225891679</c:v>
                </c:pt>
                <c:pt idx="12">
                  <c:v>-0.53333333333333333</c:v>
                </c:pt>
                <c:pt idx="13">
                  <c:v>5.7162693820874795</c:v>
                </c:pt>
                <c:pt idx="14">
                  <c:v>-2.557377049180328</c:v>
                </c:pt>
                <c:pt idx="15">
                  <c:v>-7.001321003963012</c:v>
                </c:pt>
                <c:pt idx="16">
                  <c:v>-5.1863041289023162</c:v>
                </c:pt>
                <c:pt idx="17">
                  <c:v>1.5254237288135593</c:v>
                </c:pt>
                <c:pt idx="18">
                  <c:v>4.268041237113402</c:v>
                </c:pt>
                <c:pt idx="19">
                  <c:v>0.96507352941176472</c:v>
                </c:pt>
                <c:pt idx="20">
                  <c:v>3.2110091743119265</c:v>
                </c:pt>
                <c:pt idx="21">
                  <c:v>0</c:v>
                </c:pt>
                <c:pt idx="23">
                  <c:v>-1.0568031704095113</c:v>
                </c:pt>
                <c:pt idx="24">
                  <c:v>2.0090757475856185</c:v>
                </c:pt>
                <c:pt idx="25">
                  <c:v>1.279680079980005</c:v>
                </c:pt>
              </c:numCache>
            </c:numRef>
          </c:val>
          <c:extLst>
            <c:ext xmlns:c16="http://schemas.microsoft.com/office/drawing/2014/chart" uri="{C3380CC4-5D6E-409C-BE32-E72D297353CC}">
              <c16:uniqueId val="{00000020-FF03-4B7E-835D-E8B3025002B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{390BFEEF-82A3-4F97-ADB9-2CADCEC6D2AF}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F03-4B7E-835D-E8B3025002B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{28DB916E-31CC-499D-965F-7127A6123B30}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F03-4B7E-835D-E8B3025002B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{352A97EE-5906-41F5-A1E9-016E526DB63D}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F03-4B7E-835D-E8B3025002B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{3C631675-BB4C-402B-94F7-9FCB997DFC9B}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F03-4B7E-835D-E8B3025002B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{4D1DC896-3E65-4996-9D3D-7D5D684EB410}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F03-4B7E-835D-E8B3025002B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{2937EC85-7A7D-4181-A7CD-BED980377674}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F03-4B7E-835D-E8B3025002B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{2E0B305A-5C5B-4526-8EC3-DA19934626A7}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F03-4B7E-835D-E8B3025002B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{B0F07480-16B9-4C78-9DBE-5A2152B250D1}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F03-4B7E-835D-E8B3025002B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{9139935B-E1EA-4BB3-9B12-891A3B669FB7}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F03-4B7E-835D-E8B3025002B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{E4B76E08-32CE-470E-9234-714128B4AF14}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F03-4B7E-835D-E8B3025002B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{9E9869A5-EC8E-41FC-B873-37E0D824FF9D}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F03-4B7E-835D-E8B3025002B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{5E341F94-6D05-474E-80F5-81F58B87F0B2}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F03-4B7E-835D-E8B3025002B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{AD6A953C-E143-4D95-A29A-4428F8989BBD}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F03-4B7E-835D-E8B3025002B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{DD3ADE8C-DCCF-4A6F-AFF7-5AEF7E621E5F}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F03-4B7E-835D-E8B3025002B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{27E4D5DA-44A0-46E5-82D0-DB3E65502DCB}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F03-4B7E-835D-E8B3025002B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{073A83AC-BCDA-4CA1-A312-C58437BD884C}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F03-4B7E-835D-E8B3025002B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{9A3C3D9E-0B6F-4D50-B83E-B80BA1939641}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F03-4B7E-835D-E8B3025002B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{3144CDFD-5921-41AD-9F6B-86ABF4EE45A3}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F03-4B7E-835D-E8B3025002B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{D9F3725D-01CB-49A8-B370-5F711B21CFA2}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F03-4B7E-835D-E8B3025002B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{0E46A240-8414-4559-A509-C747E645042D}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F03-4B7E-835D-E8B3025002B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{5159DB45-2316-47C0-AEEC-5F43263D4546}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F03-4B7E-835D-E8B3025002B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{F4302661-14E4-4BD5-9779-F5A93683DA85}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F03-4B7E-835D-E8B3025002B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{2EF661CE-4810-441B-837B-7E9BD2B1B276}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F03-4B7E-835D-E8B3025002B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{9659F2AB-4C2D-49E3-B00A-E0D10456672C}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F03-4B7E-835D-E8B3025002B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{DB56B52A-ADCE-4B06-846B-CDB90A407E9A}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F03-4B7E-835D-E8B3025002B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{AE6E002A-5C63-45EC-8E89-964C6996EF17}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F03-4B7E-835D-E8B3025002B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{08031A6B-9736-426F-A191-E18B0DDE8B20}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F03-4B7E-835D-E8B3025002B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{D56A6AFE-367C-4E1C-BC52-5372EC4E22BB}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F03-4B7E-835D-E8B3025002B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{48B55515-699B-439A-96B4-8E3BE76F35A8}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F03-4B7E-835D-E8B3025002B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{975BDE18-A75D-4821-A181-A24B96D616E6}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F03-4B7E-835D-E8B3025002B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{392AC3E2-B980-44E7-A912-A9DF7F7779C2}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F03-4B7E-835D-E8B3025002B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{7D0FE8A6-FC6B-4A9D-A735-004BF7D92A6A}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F03-4B7E-835D-E8B3025002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F03-4B7E-835D-E8B3025002B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F03-4B7E-835D-E8B3025002B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{D2CDFC11-DB00-42D4-96DB-CC137E72E76F}</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A2FB-420C-A5E4-85854ABD458E}"/>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{639CF044-2704-42B2-BCE1-484DCB0E07C2}</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A2FB-420C-A5E4-85854ABD458E}"/>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{E54D5F1A-8B0C-4677-BAD3-3840D0D53BC7}</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A2FB-420C-A5E4-85854ABD458E}"/>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{8DB976B6-FE89-4584-8FCF-928E7FB7304C}</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A2FB-420C-A5E4-85854ABD458E}"/>
                </c:ext>
              </c:extLst>
            </c:dLbl>
            <c:dLbl>
              <c:idx val="4"/>
              <c:tx>
                <c:strRef>
                  <c:f>Daten_Diagramme!$E$18</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{B0AD862B-34D5-44ED-849D-30C5F617D61C}</c15:txfldGUID>
                      <c15:f>Daten_Diagramme!$E$18</c15:f>
                      <c15:dlblFieldTableCache>
                        <c:ptCount val="1"/>
                        <c:pt idx="0">
                          <c:v>19.3</c:v>
                        </c:pt>
                      </c15:dlblFieldTableCache>
                    </c15:dlblFTEntry>
                  </c15:dlblFieldTable>
                  <c15:showDataLabelsRange val="0"/>
                </c:ext>
                <c:ext xmlns:c16="http://schemas.microsoft.com/office/drawing/2014/chart" uri="{C3380CC4-5D6E-409C-BE32-E72D297353CC}">
                  <c16:uniqueId val="{00000004-A2FB-420C-A5E4-85854ABD458E}"/>
                </c:ext>
              </c:extLst>
            </c:dLbl>
            <c:dLbl>
              <c:idx val="5"/>
              <c:tx>
                <c:strRef>
                  <c:f>Daten_Diagramme!$E$19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{5F4302BD-04F6-46DE-B5FA-49E816576B4C}</c15:txfldGUID>
                      <c15:f>Daten_Diagramme!$E$19</c15:f>
                      <c15:dlblFieldTableCache>
                        <c:ptCount val="1"/>
                        <c:pt idx="0">
                          <c:v>-3.1</c:v>
                        </c:pt>
                      </c15:dlblFieldTableCache>
                    </c15:dlblFTEntry>
                  </c15:dlblFieldTable>
                  <c15:showDataLabelsRange val="0"/>
                </c:ext>
                <c:ext xmlns:c16="http://schemas.microsoft.com/office/drawing/2014/chart" uri="{C3380CC4-5D6E-409C-BE32-E72D297353CC}">
                  <c16:uniqueId val="{00000005-A2FB-420C-A5E4-85854ABD458E}"/>
                </c:ext>
              </c:extLst>
            </c:dLbl>
            <c:dLbl>
              <c:idx val="6"/>
              <c:tx>
                <c:strRef>
                  <c:f>Daten_Diagramme!$E$20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{8014F420-3CFD-408B-B768-3135A597A40E}</c15:txfldGUID>
                      <c15:f>Daten_Diagramme!$E$20</c15:f>
                      <c15:dlblFieldTableCache>
                        <c:ptCount val="1"/>
                        <c:pt idx="0">
                          <c:v>-11.1</c:v>
                        </c:pt>
                      </c15:dlblFieldTableCache>
                    </c15:dlblFTEntry>
                  </c15:dlblFieldTable>
                  <c15:showDataLabelsRange val="0"/>
                </c:ext>
                <c:ext xmlns:c16="http://schemas.microsoft.com/office/drawing/2014/chart" uri="{C3380CC4-5D6E-409C-BE32-E72D297353CC}">
                  <c16:uniqueId val="{00000006-A2FB-420C-A5E4-85854ABD458E}"/>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{540680CA-F401-4A7D-B29D-DFE7484B605B}</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A2FB-420C-A5E4-85854ABD458E}"/>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{6BC52DF5-A71F-456E-9F85-4A1006E11C26}</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A2FB-420C-A5E4-85854ABD458E}"/>
                </c:ext>
              </c:extLst>
            </c:dLbl>
            <c:dLbl>
              <c:idx val="9"/>
              <c:tx>
                <c:strRef>
                  <c:f>Daten_Diagramme!$E$23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{4C46BACB-7AE2-4E40-A743-806D17CA59E8}</c15:txfldGUID>
                      <c15:f>Daten_Diagramme!$E$23</c15:f>
                      <c15:dlblFieldTableCache>
                        <c:ptCount val="1"/>
                        <c:pt idx="0">
                          <c:v>-3.1</c:v>
                        </c:pt>
                      </c15:dlblFieldTableCache>
                    </c15:dlblFTEntry>
                  </c15:dlblFieldTable>
                  <c15:showDataLabelsRange val="0"/>
                </c:ext>
                <c:ext xmlns:c16="http://schemas.microsoft.com/office/drawing/2014/chart" uri="{C3380CC4-5D6E-409C-BE32-E72D297353CC}">
                  <c16:uniqueId val="{00000009-A2FB-420C-A5E4-85854ABD458E}"/>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{CF93B8BF-19EB-40B5-ABA5-91049E18DCE8}</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A2FB-420C-A5E4-85854ABD458E}"/>
                </c:ext>
              </c:extLst>
            </c:dLbl>
            <c:dLbl>
              <c:idx val="11"/>
              <c:tx>
                <c:strRef>
                  <c:f>Daten_Diagramme!$E$25</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{59EC3436-22E0-413D-87E4-1C4DED55699E}</c15:txfldGUID>
                      <c15:f>Daten_Diagramme!$E$25</c15:f>
                      <c15:dlblFieldTableCache>
                        <c:ptCount val="1"/>
                        <c:pt idx="0">
                          <c:v>-12.1</c:v>
                        </c:pt>
                      </c15:dlblFieldTableCache>
                    </c15:dlblFTEntry>
                  </c15:dlblFieldTable>
                  <c15:showDataLabelsRange val="0"/>
                </c:ext>
                <c:ext xmlns:c16="http://schemas.microsoft.com/office/drawing/2014/chart" uri="{C3380CC4-5D6E-409C-BE32-E72D297353CC}">
                  <c16:uniqueId val="{0000000B-A2FB-420C-A5E4-85854ABD458E}"/>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{79E3DFFC-542C-4838-A22B-9292619EA127}</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A2FB-420C-A5E4-85854ABD458E}"/>
                </c:ext>
              </c:extLst>
            </c:dLbl>
            <c:dLbl>
              <c:idx val="13"/>
              <c:tx>
                <c:strRef>
                  <c:f>Daten_Diagramme!$E$27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{7C1FAF3C-E37C-49BC-914B-C5F3FAD20958}</c15:txfldGUID>
                      <c15:f>Daten_Diagramme!$E$27</c15:f>
                      <c15:dlblFieldTableCache>
                        <c:ptCount val="1"/>
                        <c:pt idx="0">
                          <c:v>-4.1</c:v>
                        </c:pt>
                      </c15:dlblFieldTableCache>
                    </c15:dlblFTEntry>
                  </c15:dlblFieldTable>
                  <c15:showDataLabelsRange val="0"/>
                </c:ext>
                <c:ext xmlns:c16="http://schemas.microsoft.com/office/drawing/2014/chart" uri="{C3380CC4-5D6E-409C-BE32-E72D297353CC}">
                  <c16:uniqueId val="{0000000D-A2FB-420C-A5E4-85854ABD458E}"/>
                </c:ext>
              </c:extLst>
            </c:dLbl>
            <c:dLbl>
              <c:idx val="14"/>
              <c:tx>
                <c:strRef>
                  <c:f>Daten_Diagramme!$E$28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{D2D23B72-EE78-499A-ABDD-9AA7B657C7D3}</c15:txfldGUID>
                      <c15:f>Daten_Diagramme!$E$28</c15:f>
                      <c15:dlblFieldTableCache>
                        <c:ptCount val="1"/>
                        <c:pt idx="0">
                          <c:v>-7.5</c:v>
                        </c:pt>
                      </c15:dlblFieldTableCache>
                    </c15:dlblFTEntry>
                  </c15:dlblFieldTable>
                  <c15:showDataLabelsRange val="0"/>
                </c:ext>
                <c:ext xmlns:c16="http://schemas.microsoft.com/office/drawing/2014/chart" uri="{C3380CC4-5D6E-409C-BE32-E72D297353CC}">
                  <c16:uniqueId val="{0000000E-A2FB-420C-A5E4-85854ABD458E}"/>
                </c:ext>
              </c:extLst>
            </c:dLbl>
            <c:dLbl>
              <c:idx val="15"/>
              <c:tx>
                <c:strRef>
                  <c:f>Daten_Diagramme!$E$29</c:f>
                  <c:strCache>
                    <c:ptCount val="1"/>
                    <c:pt idx="0">
                      <c:v>-44.7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{60F49161-2ED6-4A4C-92BF-18B8A6F0F34D}</c15:txfldGUID>
                      <c15:f>Daten_Diagramme!$E$29</c15:f>
                      <c15:dlblFieldTableCache>
                        <c:ptCount val="1"/>
                        <c:pt idx="0">
                          <c:v>-44.7</c:v>
                        </c:pt>
                      </c15:dlblFieldTableCache>
                    </c15:dlblFTEntry>
                  </c15:dlblFieldTable>
                  <c15:showDataLabelsRange val="0"/>
                </c:ext>
                <c:ext xmlns:c16="http://schemas.microsoft.com/office/drawing/2014/chart" uri="{C3380CC4-5D6E-409C-BE32-E72D297353CC}">
                  <c16:uniqueId val="{0000000F-A2FB-420C-A5E4-85854ABD458E}"/>
                </c:ext>
              </c:extLst>
            </c:dLbl>
            <c:dLbl>
              <c:idx val="16"/>
              <c:tx>
                <c:strRef>
                  <c:f>Daten_Diagramme!$E$30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{81500DBC-5622-4594-B6DC-6347C55CA204}</c15:txfldGUID>
                      <c15:f>Daten_Diagramme!$E$30</c15:f>
                      <c15:dlblFieldTableCache>
                        <c:ptCount val="1"/>
                        <c:pt idx="0">
                          <c:v>-5.7</c:v>
                        </c:pt>
                      </c15:dlblFieldTableCache>
                    </c15:dlblFTEntry>
                  </c15:dlblFieldTable>
                  <c15:showDataLabelsRange val="0"/>
                </c:ext>
                <c:ext xmlns:c16="http://schemas.microsoft.com/office/drawing/2014/chart" uri="{C3380CC4-5D6E-409C-BE32-E72D297353CC}">
                  <c16:uniqueId val="{00000010-A2FB-420C-A5E4-85854ABD458E}"/>
                </c:ext>
              </c:extLst>
            </c:dLbl>
            <c:dLbl>
              <c:idx val="17"/>
              <c:tx>
                <c:strRef>
                  <c:f>Daten_Diagramme!$E$31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{570E7673-4E03-433D-9B4D-1CC90AB964F9}</c15:txfldGUID>
                      <c15:f>Daten_Diagramme!$E$31</c15:f>
                      <c15:dlblFieldTableCache>
                        <c:ptCount val="1"/>
                        <c:pt idx="0">
                          <c:v>-3.4</c:v>
                        </c:pt>
                      </c15:dlblFieldTableCache>
                    </c15:dlblFTEntry>
                  </c15:dlblFieldTable>
                  <c15:showDataLabelsRange val="0"/>
                </c:ext>
                <c:ext xmlns:c16="http://schemas.microsoft.com/office/drawing/2014/chart" uri="{C3380CC4-5D6E-409C-BE32-E72D297353CC}">
                  <c16:uniqueId val="{00000011-A2FB-420C-A5E4-85854ABD458E}"/>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{EEE18065-6421-42DE-AE1A-54B7D33A2D87}</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A2FB-420C-A5E4-85854ABD458E}"/>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{E4536E05-156D-4F90-B43D-124C847FCDE2}</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A2FB-420C-A5E4-85854ABD458E}"/>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{9FFDA314-1C1D-457D-ACF4-8018EE69FDF5}</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A2FB-420C-A5E4-85854ABD458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{829D22A0-FB39-42F1-BBF7-8390C3151133}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2FB-420C-A5E4-85854ABD458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{8016D61E-E0D3-48D6-A762-13EFF2B8848F}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2FB-420C-A5E4-85854ABD458E}"/>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{B157F8E2-D10A-436E-83EB-59226670E6F3}</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A2FB-420C-A5E4-85854ABD458E}"/>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{88D63299-6CB7-4B7E-97CA-084077B372A5}</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A2FB-420C-A5E4-85854ABD458E}"/>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{BEDF7D90-4065-4309-A813-B8C465B978F4}</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A2FB-420C-A5E4-85854ABD458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{55442E11-2D42-4DA7-94DC-8D08FC2B132F}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2FB-420C-A5E4-85854ABD458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{E599489A-BA08-4D19-989E-6ACF39AA7CAC}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2FB-420C-A5E4-85854ABD458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{F012FB81-240C-43D3-ABB1-75D598EEFB1D}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2FB-420C-A5E4-85854ABD458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{6791024A-F18A-41CD-B866-68E2FF44F4F5}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2FB-420C-A5E4-85854ABD458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{9C03E5A2-C33A-44FB-9E84-BB31DA20C46A}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2FB-420C-A5E4-85854ABD458E}"/>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{6ADE52A0-F038-4993-875A-C421C04EC0EC}</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A2FB-420C-A5E4-85854ABD45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-3.4772462077012833</c:v>
                </c:pt>
                <c:pt idx="1">
                  <c:v>2.0833333333333335</c:v>
                </c:pt>
                <c:pt idx="2">
                  <c:v>0</c:v>
                </c:pt>
                <c:pt idx="3">
                  <c:v>4.8892284186401831</c:v>
                </c:pt>
                <c:pt idx="4">
                  <c:v>19.288389513108616</c:v>
                </c:pt>
                <c:pt idx="5">
                  <c:v>-3.0716723549488054</c:v>
                </c:pt>
                <c:pt idx="6">
                  <c:v>-11.111111111111111</c:v>
                </c:pt>
                <c:pt idx="7">
                  <c:v>-1.5418502202643172</c:v>
                </c:pt>
                <c:pt idx="8">
                  <c:v>-2.4496574631513388</c:v>
                </c:pt>
                <c:pt idx="9">
                  <c:v>-3.1098153547133141</c:v>
                </c:pt>
                <c:pt idx="10">
                  <c:v>-11.387900355871887</c:v>
                </c:pt>
                <c:pt idx="11">
                  <c:v>-12.121212121212121</c:v>
                </c:pt>
                <c:pt idx="12">
                  <c:v>2.8846153846153846</c:v>
                </c:pt>
                <c:pt idx="13">
                  <c:v>-4.1179744017807458</c:v>
                </c:pt>
                <c:pt idx="14">
                  <c:v>-7.5284612559676827</c:v>
                </c:pt>
                <c:pt idx="15">
                  <c:v>-44.705882352941174</c:v>
                </c:pt>
                <c:pt idx="16">
                  <c:v>-5.743243243243243</c:v>
                </c:pt>
                <c:pt idx="17">
                  <c:v>-3.3942558746736293</c:v>
                </c:pt>
                <c:pt idx="18">
                  <c:v>1.2195121951219512</c:v>
                </c:pt>
                <c:pt idx="19">
                  <c:v>5.8771148708815675</c:v>
                </c:pt>
                <c:pt idx="20">
                  <c:v>-1.1254019292604502</c:v>
                </c:pt>
                <c:pt idx="21">
                  <c:v>0</c:v>
                </c:pt>
                <c:pt idx="23">
                  <c:v>2.0833333333333335</c:v>
                </c:pt>
                <c:pt idx="24">
                  <c:v>2.1949078138718172</c:v>
                </c:pt>
                <c:pt idx="25">
                  <c:v>-4.2799275130583094</c:v>
                </c:pt>
              </c:numCache>
            </c:numRef>
          </c:val>
          <c:extLst>
            <c:ext xmlns:c16="http://schemas.microsoft.com/office/drawing/2014/chart" uri="{C3380CC4-5D6E-409C-BE32-E72D297353CC}">
              <c16:uniqueId val="{00000020-A2FB-420C-A5E4-85854ABD458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{C0422956-E4DD-47A2-8809-CC7E1815E0D3}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2FB-420C-A5E4-85854ABD458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{E4E3686D-4DB2-4850-BA51-8C6A812A0FE5}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2FB-420C-A5E4-85854ABD458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{1B276F73-1CCF-4669-A4BF-B60BC174DE1D}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2FB-420C-A5E4-85854ABD458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{68792988-675E-4430-A8AA-5872FEFA2880}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2FB-420C-A5E4-85854ABD458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{9949AE7F-67EA-4250-8AD1-D426E549B9D6}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2FB-420C-A5E4-85854ABD458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{F1979775-5E0A-4E2A-B47D-C94396A39CDD}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2FB-420C-A5E4-85854ABD458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{5119D8D5-9E54-41E9-84AC-6119831F91CB}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2FB-420C-A5E4-85854ABD458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{E1D0BD22-B3C3-4FF1-BD8E-DDF4B3F4AF1E}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2FB-420C-A5E4-85854ABD458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{5182196A-E642-428C-9EE4-8A0F00C62FA0}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2FB-420C-A5E4-85854ABD458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{0E2EC31E-C9C8-4B28-8DCB-8C4DA3B73CC7}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2FB-420C-A5E4-85854ABD458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{FAB4020A-F298-4C47-9868-4837D24C3DBD}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2FB-420C-A5E4-85854ABD458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{156D42C9-1EF9-4446-93BD-209166249049}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2FB-420C-A5E4-85854ABD458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{9273D580-9616-4C7D-8777-3D0F3EC22CAF}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2FB-420C-A5E4-85854ABD458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{ED38613B-3C88-434B-A35A-A89D5EF5378C}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2FB-420C-A5E4-85854ABD458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{8DD21F71-3DEC-4EAD-8B45-E77DB5160904}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2FB-420C-A5E4-85854ABD458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{DB452C44-FD9B-4E61-B8B4-4BD820D5AC15}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2FB-420C-A5E4-85854ABD458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{7575F276-B751-47D5-BF03-987A879C136B}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2FB-420C-A5E4-85854ABD458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{54E08338-3BA7-4AAD-8D21-2FB4F6718B6B}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2FB-420C-A5E4-85854ABD458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{1D7D0733-3ABD-410D-8C29-EF0D782243B7}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2FB-420C-A5E4-85854ABD458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{96FF3A56-32D4-495E-B53D-08C7F52F9FD7}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2FB-420C-A5E4-85854ABD458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{9E01927C-A68D-41BC-ADC1-DE16EC4C1796}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2FB-420C-A5E4-85854ABD458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{0FFC98BD-9F97-441E-B994-9D6CF29A3C4C}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2FB-420C-A5E4-85854ABD458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{177D6153-075E-49A9-991A-D32219CB500B}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2FB-420C-A5E4-85854ABD458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{B576EF6E-0FCA-43DB-9892-40B06C04ACBA}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2FB-420C-A5E4-85854ABD458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{510B18FD-3781-4250-948D-82DD16172E86}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2FB-420C-A5E4-85854ABD458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{ADF7EF2C-DCBE-490A-96C5-4DFD49B79BD3}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2FB-420C-A5E4-85854ABD458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{1DD30944-6EDD-4C5A-BECA-369EFD948B95}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2FB-420C-A5E4-85854ABD458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{34100475-9E87-4375-9BD0-23782301D376}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2FB-420C-A5E4-85854ABD458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{8A1B7166-3B8E-4F9D-AF28-003C16316569}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2FB-420C-A5E4-85854ABD458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{43410D19-B7A2-4273-81AF-0C5A4C2B3A90}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2FB-420C-A5E4-85854ABD458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{9446F72B-48FA-4CAC-BDD6-D923D7D388C7}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2FB-420C-A5E4-85854ABD458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{F419D6FD-4563-47FF-A79A-964A8C97ABFB}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2FB-420C-A5E4-85854ABD45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2FB-420C-A5E4-85854ABD458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2FB-420C-A5E4-85854ABD458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{DD3692FA-1BE4-4D37-A816-0F0924199B55}</c15:txfldGUID>
                      <c15:f>Diagramm!$I$46</c15:f>
                      <c15:dlblFieldTableCache>
                        <c:ptCount val="1"/>
                      </c15:dlblFieldTableCache>
                    </c15:dlblFTEntry>
                  </c15:dlblFieldTable>
                  <c15:showDataLabelsRange val="0"/>
                </c:ext>
                <c:ext xmlns:c16="http://schemas.microsoft.com/office/drawing/2014/chart" uri="{C3380CC4-5D6E-409C-BE32-E72D297353CC}">
                  <c16:uniqueId val="{00000000-572C-4911-AF85-8A4A712229E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{068AE38A-5FEA-47F9-ACA4-6EDC8D87E6BF}</c15:txfldGUID>
                      <c15:f>Diagramm!$I$47</c15:f>
                      <c15:dlblFieldTableCache>
                        <c:ptCount val="1"/>
                      </c15:dlblFieldTableCache>
                    </c15:dlblFTEntry>
                  </c15:dlblFieldTable>
                  <c15:showDataLabelsRange val="0"/>
                </c:ext>
                <c:ext xmlns:c16="http://schemas.microsoft.com/office/drawing/2014/chart" uri="{C3380CC4-5D6E-409C-BE32-E72D297353CC}">
                  <c16:uniqueId val="{00000001-572C-4911-AF85-8A4A712229E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{8D9CAA66-3960-4175-90BE-F0D0B2F96453}</c15:txfldGUID>
                      <c15:f>Diagramm!$I$48</c15:f>
                      <c15:dlblFieldTableCache>
                        <c:ptCount val="1"/>
                      </c15:dlblFieldTableCache>
                    </c15:dlblFTEntry>
                  </c15:dlblFieldTable>
                  <c15:showDataLabelsRange val="0"/>
                </c:ext>
                <c:ext xmlns:c16="http://schemas.microsoft.com/office/drawing/2014/chart" uri="{C3380CC4-5D6E-409C-BE32-E72D297353CC}">
                  <c16:uniqueId val="{00000002-572C-4911-AF85-8A4A712229E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{6145C916-7050-4D41-A1F0-9A7C8CAF4AEE}</c15:txfldGUID>
                      <c15:f>Diagramm!$I$49</c15:f>
                      <c15:dlblFieldTableCache>
                        <c:ptCount val="1"/>
                      </c15:dlblFieldTableCache>
                    </c15:dlblFTEntry>
                  </c15:dlblFieldTable>
                  <c15:showDataLabelsRange val="0"/>
                </c:ext>
                <c:ext xmlns:c16="http://schemas.microsoft.com/office/drawing/2014/chart" uri="{C3380CC4-5D6E-409C-BE32-E72D297353CC}">
                  <c16:uniqueId val="{00000003-572C-4911-AF85-8A4A712229E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{BE6A6D78-ED7A-44FC-895F-83904FCFCE66}</c15:txfldGUID>
                      <c15:f>Diagramm!$I$50</c15:f>
                      <c15:dlblFieldTableCache>
                        <c:ptCount val="1"/>
                      </c15:dlblFieldTableCache>
                    </c15:dlblFTEntry>
                  </c15:dlblFieldTable>
                  <c15:showDataLabelsRange val="0"/>
                </c:ext>
                <c:ext xmlns:c16="http://schemas.microsoft.com/office/drawing/2014/chart" uri="{C3380CC4-5D6E-409C-BE32-E72D297353CC}">
                  <c16:uniqueId val="{00000004-572C-4911-AF85-8A4A712229E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{381F4D29-3662-46C9-A267-64ACE54F38F2}</c15:txfldGUID>
                      <c15:f>Diagramm!$I$51</c15:f>
                      <c15:dlblFieldTableCache>
                        <c:ptCount val="1"/>
                      </c15:dlblFieldTableCache>
                    </c15:dlblFTEntry>
                  </c15:dlblFieldTable>
                  <c15:showDataLabelsRange val="0"/>
                </c:ext>
                <c:ext xmlns:c16="http://schemas.microsoft.com/office/drawing/2014/chart" uri="{C3380CC4-5D6E-409C-BE32-E72D297353CC}">
                  <c16:uniqueId val="{00000005-572C-4911-AF85-8A4A712229E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{734B839B-AF82-466B-B8CB-95806FAF6DAC}</c15:txfldGUID>
                      <c15:f>Diagramm!$I$52</c15:f>
                      <c15:dlblFieldTableCache>
                        <c:ptCount val="1"/>
                      </c15:dlblFieldTableCache>
                    </c15:dlblFTEntry>
                  </c15:dlblFieldTable>
                  <c15:showDataLabelsRange val="0"/>
                </c:ext>
                <c:ext xmlns:c16="http://schemas.microsoft.com/office/drawing/2014/chart" uri="{C3380CC4-5D6E-409C-BE32-E72D297353CC}">
                  <c16:uniqueId val="{00000006-572C-4911-AF85-8A4A712229E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{FAAC0710-999A-4AED-8685-2D6A2C174D39}</c15:txfldGUID>
                      <c15:f>Diagramm!$I$53</c15:f>
                      <c15:dlblFieldTableCache>
                        <c:ptCount val="1"/>
                      </c15:dlblFieldTableCache>
                    </c15:dlblFTEntry>
                  </c15:dlblFieldTable>
                  <c15:showDataLabelsRange val="0"/>
                </c:ext>
                <c:ext xmlns:c16="http://schemas.microsoft.com/office/drawing/2014/chart" uri="{C3380CC4-5D6E-409C-BE32-E72D297353CC}">
                  <c16:uniqueId val="{00000007-572C-4911-AF85-8A4A712229E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{96AB816F-3244-499D-8F3B-2E6E7FE5EA4A}</c15:txfldGUID>
                      <c15:f>Diagramm!$I$54</c15:f>
                      <c15:dlblFieldTableCache>
                        <c:ptCount val="1"/>
                      </c15:dlblFieldTableCache>
                    </c15:dlblFTEntry>
                  </c15:dlblFieldTable>
                  <c15:showDataLabelsRange val="0"/>
                </c:ext>
                <c:ext xmlns:c16="http://schemas.microsoft.com/office/drawing/2014/chart" uri="{C3380CC4-5D6E-409C-BE32-E72D297353CC}">
                  <c16:uniqueId val="{00000008-572C-4911-AF85-8A4A712229E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{B91D93B4-C6DB-470E-8442-9FEAE5456523}</c15:txfldGUID>
                      <c15:f>Diagramm!$I$55</c15:f>
                      <c15:dlblFieldTableCache>
                        <c:ptCount val="1"/>
                      </c15:dlblFieldTableCache>
                    </c15:dlblFTEntry>
                  </c15:dlblFieldTable>
                  <c15:showDataLabelsRange val="0"/>
                </c:ext>
                <c:ext xmlns:c16="http://schemas.microsoft.com/office/drawing/2014/chart" uri="{C3380CC4-5D6E-409C-BE32-E72D297353CC}">
                  <c16:uniqueId val="{00000009-572C-4911-AF85-8A4A712229E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{0A759CFC-59F7-4567-B5D6-6FC864CCD7A8}</c15:txfldGUID>
                      <c15:f>Diagramm!$I$56</c15:f>
                      <c15:dlblFieldTableCache>
                        <c:ptCount val="1"/>
                      </c15:dlblFieldTableCache>
                    </c15:dlblFTEntry>
                  </c15:dlblFieldTable>
                  <c15:showDataLabelsRange val="0"/>
                </c:ext>
                <c:ext xmlns:c16="http://schemas.microsoft.com/office/drawing/2014/chart" uri="{C3380CC4-5D6E-409C-BE32-E72D297353CC}">
                  <c16:uniqueId val="{0000000A-572C-4911-AF85-8A4A712229E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{46FD25C0-05B5-47EE-BE68-86E62D7EB59D}</c15:txfldGUID>
                      <c15:f>Diagramm!$I$57</c15:f>
                      <c15:dlblFieldTableCache>
                        <c:ptCount val="1"/>
                      </c15:dlblFieldTableCache>
                    </c15:dlblFTEntry>
                  </c15:dlblFieldTable>
                  <c15:showDataLabelsRange val="0"/>
                </c:ext>
                <c:ext xmlns:c16="http://schemas.microsoft.com/office/drawing/2014/chart" uri="{C3380CC4-5D6E-409C-BE32-E72D297353CC}">
                  <c16:uniqueId val="{0000000B-572C-4911-AF85-8A4A712229E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{7EF8B551-12E6-49FB-83FD-BADC6EC18FB9}</c15:txfldGUID>
                      <c15:f>Diagramm!$I$58</c15:f>
                      <c15:dlblFieldTableCache>
                        <c:ptCount val="1"/>
                      </c15:dlblFieldTableCache>
                    </c15:dlblFTEntry>
                  </c15:dlblFieldTable>
                  <c15:showDataLabelsRange val="0"/>
                </c:ext>
                <c:ext xmlns:c16="http://schemas.microsoft.com/office/drawing/2014/chart" uri="{C3380CC4-5D6E-409C-BE32-E72D297353CC}">
                  <c16:uniqueId val="{0000000C-572C-4911-AF85-8A4A712229E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{D3EA6D2A-7A25-4558-A0A1-02F48C52EBBC}</c15:txfldGUID>
                      <c15:f>Diagramm!$I$59</c15:f>
                      <c15:dlblFieldTableCache>
                        <c:ptCount val="1"/>
                      </c15:dlblFieldTableCache>
                    </c15:dlblFTEntry>
                  </c15:dlblFieldTable>
                  <c15:showDataLabelsRange val="0"/>
                </c:ext>
                <c:ext xmlns:c16="http://schemas.microsoft.com/office/drawing/2014/chart" uri="{C3380CC4-5D6E-409C-BE32-E72D297353CC}">
                  <c16:uniqueId val="{0000000D-572C-4911-AF85-8A4A712229E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{FD1AA1AA-228E-424F-87FB-E476FC688B69}</c15:txfldGUID>
                      <c15:f>Diagramm!$I$60</c15:f>
                      <c15:dlblFieldTableCache>
                        <c:ptCount val="1"/>
                      </c15:dlblFieldTableCache>
                    </c15:dlblFTEntry>
                  </c15:dlblFieldTable>
                  <c15:showDataLabelsRange val="0"/>
                </c:ext>
                <c:ext xmlns:c16="http://schemas.microsoft.com/office/drawing/2014/chart" uri="{C3380CC4-5D6E-409C-BE32-E72D297353CC}">
                  <c16:uniqueId val="{0000000E-572C-4911-AF85-8A4A712229E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{EBAA0419-64B5-433B-A28F-8893A6ADEBB3}</c15:txfldGUID>
                      <c15:f>Diagramm!$I$61</c15:f>
                      <c15:dlblFieldTableCache>
                        <c:ptCount val="1"/>
                      </c15:dlblFieldTableCache>
                    </c15:dlblFTEntry>
                  </c15:dlblFieldTable>
                  <c15:showDataLabelsRange val="0"/>
                </c:ext>
                <c:ext xmlns:c16="http://schemas.microsoft.com/office/drawing/2014/chart" uri="{C3380CC4-5D6E-409C-BE32-E72D297353CC}">
                  <c16:uniqueId val="{0000000F-572C-4911-AF85-8A4A712229E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{EB14F199-B027-49FA-88F8-87C0AE62CDF5}</c15:txfldGUID>
                      <c15:f>Diagramm!$I$62</c15:f>
                      <c15:dlblFieldTableCache>
                        <c:ptCount val="1"/>
                      </c15:dlblFieldTableCache>
                    </c15:dlblFTEntry>
                  </c15:dlblFieldTable>
                  <c15:showDataLabelsRange val="0"/>
                </c:ext>
                <c:ext xmlns:c16="http://schemas.microsoft.com/office/drawing/2014/chart" uri="{C3380CC4-5D6E-409C-BE32-E72D297353CC}">
                  <c16:uniqueId val="{00000010-572C-4911-AF85-8A4A712229E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{3324FBDB-A901-411D-A804-035F4C0AB4C9}</c15:txfldGUID>
                      <c15:f>Diagramm!$I$63</c15:f>
                      <c15:dlblFieldTableCache>
                        <c:ptCount val="1"/>
                      </c15:dlblFieldTableCache>
                    </c15:dlblFTEntry>
                  </c15:dlblFieldTable>
                  <c15:showDataLabelsRange val="0"/>
                </c:ext>
                <c:ext xmlns:c16="http://schemas.microsoft.com/office/drawing/2014/chart" uri="{C3380CC4-5D6E-409C-BE32-E72D297353CC}">
                  <c16:uniqueId val="{00000011-572C-4911-AF85-8A4A712229E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{E103C81F-62AD-49BC-9E82-A9D0B42894C5}</c15:txfldGUID>
                      <c15:f>Diagramm!$I$64</c15:f>
                      <c15:dlblFieldTableCache>
                        <c:ptCount val="1"/>
                      </c15:dlblFieldTableCache>
                    </c15:dlblFTEntry>
                  </c15:dlblFieldTable>
                  <c15:showDataLabelsRange val="0"/>
                </c:ext>
                <c:ext xmlns:c16="http://schemas.microsoft.com/office/drawing/2014/chart" uri="{C3380CC4-5D6E-409C-BE32-E72D297353CC}">
                  <c16:uniqueId val="{00000012-572C-4911-AF85-8A4A712229E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{3CF95041-B733-4D64-A83F-891A9C141AC4}</c15:txfldGUID>
                      <c15:f>Diagramm!$I$65</c15:f>
                      <c15:dlblFieldTableCache>
                        <c:ptCount val="1"/>
                      </c15:dlblFieldTableCache>
                    </c15:dlblFTEntry>
                  </c15:dlblFieldTable>
                  <c15:showDataLabelsRange val="0"/>
                </c:ext>
                <c:ext xmlns:c16="http://schemas.microsoft.com/office/drawing/2014/chart" uri="{C3380CC4-5D6E-409C-BE32-E72D297353CC}">
                  <c16:uniqueId val="{00000013-572C-4911-AF85-8A4A712229E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{6436397A-8A62-440E-B58B-D0DD2ED59AD5}</c15:txfldGUID>
                      <c15:f>Diagramm!$I$66</c15:f>
                      <c15:dlblFieldTableCache>
                        <c:ptCount val="1"/>
                      </c15:dlblFieldTableCache>
                    </c15:dlblFTEntry>
                  </c15:dlblFieldTable>
                  <c15:showDataLabelsRange val="0"/>
                </c:ext>
                <c:ext xmlns:c16="http://schemas.microsoft.com/office/drawing/2014/chart" uri="{C3380CC4-5D6E-409C-BE32-E72D297353CC}">
                  <c16:uniqueId val="{00000014-572C-4911-AF85-8A4A712229E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{E3B17666-E4E2-44EE-B011-665A3A5637C0}</c15:txfldGUID>
                      <c15:f>Diagramm!$I$67</c15:f>
                      <c15:dlblFieldTableCache>
                        <c:ptCount val="1"/>
                      </c15:dlblFieldTableCache>
                    </c15:dlblFTEntry>
                  </c15:dlblFieldTable>
                  <c15:showDataLabelsRange val="0"/>
                </c:ext>
                <c:ext xmlns:c16="http://schemas.microsoft.com/office/drawing/2014/chart" uri="{C3380CC4-5D6E-409C-BE32-E72D297353CC}">
                  <c16:uniqueId val="{00000015-572C-4911-AF85-8A4A712229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72C-4911-AF85-8A4A712229E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{B7D30F2C-B626-4590-B0EB-24ACB4F9E2C2}</c15:txfldGUID>
                      <c15:f>Diagramm!$K$46</c15:f>
                      <c15:dlblFieldTableCache>
                        <c:ptCount val="1"/>
                      </c15:dlblFieldTableCache>
                    </c15:dlblFTEntry>
                  </c15:dlblFieldTable>
                  <c15:showDataLabelsRange val="0"/>
                </c:ext>
                <c:ext xmlns:c16="http://schemas.microsoft.com/office/drawing/2014/chart" uri="{C3380CC4-5D6E-409C-BE32-E72D297353CC}">
                  <c16:uniqueId val="{00000017-572C-4911-AF85-8A4A712229E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{032524AF-2AE4-4BFA-9BEB-DE3757043EBE}</c15:txfldGUID>
                      <c15:f>Diagramm!$K$47</c15:f>
                      <c15:dlblFieldTableCache>
                        <c:ptCount val="1"/>
                      </c15:dlblFieldTableCache>
                    </c15:dlblFTEntry>
                  </c15:dlblFieldTable>
                  <c15:showDataLabelsRange val="0"/>
                </c:ext>
                <c:ext xmlns:c16="http://schemas.microsoft.com/office/drawing/2014/chart" uri="{C3380CC4-5D6E-409C-BE32-E72D297353CC}">
                  <c16:uniqueId val="{00000018-572C-4911-AF85-8A4A712229E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{F3812250-2375-4426-9BED-7FD9B94EADF8}</c15:txfldGUID>
                      <c15:f>Diagramm!$K$48</c15:f>
                      <c15:dlblFieldTableCache>
                        <c:ptCount val="1"/>
                      </c15:dlblFieldTableCache>
                    </c15:dlblFTEntry>
                  </c15:dlblFieldTable>
                  <c15:showDataLabelsRange val="0"/>
                </c:ext>
                <c:ext xmlns:c16="http://schemas.microsoft.com/office/drawing/2014/chart" uri="{C3380CC4-5D6E-409C-BE32-E72D297353CC}">
                  <c16:uniqueId val="{00000019-572C-4911-AF85-8A4A712229E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{8786637A-11B9-4200-92C0-155DCE4B2136}</c15:txfldGUID>
                      <c15:f>Diagramm!$K$49</c15:f>
                      <c15:dlblFieldTableCache>
                        <c:ptCount val="1"/>
                      </c15:dlblFieldTableCache>
                    </c15:dlblFTEntry>
                  </c15:dlblFieldTable>
                  <c15:showDataLabelsRange val="0"/>
                </c:ext>
                <c:ext xmlns:c16="http://schemas.microsoft.com/office/drawing/2014/chart" uri="{C3380CC4-5D6E-409C-BE32-E72D297353CC}">
                  <c16:uniqueId val="{0000001A-572C-4911-AF85-8A4A712229E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{33E48B08-859C-4BC5-958B-EFDE1B0C6EF1}</c15:txfldGUID>
                      <c15:f>Diagramm!$K$50</c15:f>
                      <c15:dlblFieldTableCache>
                        <c:ptCount val="1"/>
                      </c15:dlblFieldTableCache>
                    </c15:dlblFTEntry>
                  </c15:dlblFieldTable>
                  <c15:showDataLabelsRange val="0"/>
                </c:ext>
                <c:ext xmlns:c16="http://schemas.microsoft.com/office/drawing/2014/chart" uri="{C3380CC4-5D6E-409C-BE32-E72D297353CC}">
                  <c16:uniqueId val="{0000001B-572C-4911-AF85-8A4A712229E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{419FE5BA-1CFF-4438-AAAD-2C88D09DC563}</c15:txfldGUID>
                      <c15:f>Diagramm!$K$51</c15:f>
                      <c15:dlblFieldTableCache>
                        <c:ptCount val="1"/>
                      </c15:dlblFieldTableCache>
                    </c15:dlblFTEntry>
                  </c15:dlblFieldTable>
                  <c15:showDataLabelsRange val="0"/>
                </c:ext>
                <c:ext xmlns:c16="http://schemas.microsoft.com/office/drawing/2014/chart" uri="{C3380CC4-5D6E-409C-BE32-E72D297353CC}">
                  <c16:uniqueId val="{0000001C-572C-4911-AF85-8A4A712229E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{CDB6445F-21C0-475D-AB66-FF1D50862F11}</c15:txfldGUID>
                      <c15:f>Diagramm!$K$52</c15:f>
                      <c15:dlblFieldTableCache>
                        <c:ptCount val="1"/>
                      </c15:dlblFieldTableCache>
                    </c15:dlblFTEntry>
                  </c15:dlblFieldTable>
                  <c15:showDataLabelsRange val="0"/>
                </c:ext>
                <c:ext xmlns:c16="http://schemas.microsoft.com/office/drawing/2014/chart" uri="{C3380CC4-5D6E-409C-BE32-E72D297353CC}">
                  <c16:uniqueId val="{0000001D-572C-4911-AF85-8A4A712229E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{82309D0E-F8BF-4988-AFC0-DF7C32863397}</c15:txfldGUID>
                      <c15:f>Diagramm!$K$53</c15:f>
                      <c15:dlblFieldTableCache>
                        <c:ptCount val="1"/>
                      </c15:dlblFieldTableCache>
                    </c15:dlblFTEntry>
                  </c15:dlblFieldTable>
                  <c15:showDataLabelsRange val="0"/>
                </c:ext>
                <c:ext xmlns:c16="http://schemas.microsoft.com/office/drawing/2014/chart" uri="{C3380CC4-5D6E-409C-BE32-E72D297353CC}">
                  <c16:uniqueId val="{0000001E-572C-4911-AF85-8A4A712229E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{55F71A02-618B-4E47-9BDF-F55D1E3B5EDF}</c15:txfldGUID>
                      <c15:f>Diagramm!$K$54</c15:f>
                      <c15:dlblFieldTableCache>
                        <c:ptCount val="1"/>
                      </c15:dlblFieldTableCache>
                    </c15:dlblFTEntry>
                  </c15:dlblFieldTable>
                  <c15:showDataLabelsRange val="0"/>
                </c:ext>
                <c:ext xmlns:c16="http://schemas.microsoft.com/office/drawing/2014/chart" uri="{C3380CC4-5D6E-409C-BE32-E72D297353CC}">
                  <c16:uniqueId val="{0000001F-572C-4911-AF85-8A4A712229E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{CA1EF1A2-15FB-40EE-B52A-4CF1E2384AE5}</c15:txfldGUID>
                      <c15:f>Diagramm!$K$55</c15:f>
                      <c15:dlblFieldTableCache>
                        <c:ptCount val="1"/>
                      </c15:dlblFieldTableCache>
                    </c15:dlblFTEntry>
                  </c15:dlblFieldTable>
                  <c15:showDataLabelsRange val="0"/>
                </c:ext>
                <c:ext xmlns:c16="http://schemas.microsoft.com/office/drawing/2014/chart" uri="{C3380CC4-5D6E-409C-BE32-E72D297353CC}">
                  <c16:uniqueId val="{00000020-572C-4911-AF85-8A4A712229E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{3DA5FDD0-379B-4C7A-A7FD-5DC4FE5A54B4}</c15:txfldGUID>
                      <c15:f>Diagramm!$K$56</c15:f>
                      <c15:dlblFieldTableCache>
                        <c:ptCount val="1"/>
                      </c15:dlblFieldTableCache>
                    </c15:dlblFTEntry>
                  </c15:dlblFieldTable>
                  <c15:showDataLabelsRange val="0"/>
                </c:ext>
                <c:ext xmlns:c16="http://schemas.microsoft.com/office/drawing/2014/chart" uri="{C3380CC4-5D6E-409C-BE32-E72D297353CC}">
                  <c16:uniqueId val="{00000021-572C-4911-AF85-8A4A712229E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{ED68CB72-6069-466F-A238-C0BA0DB77514}</c15:txfldGUID>
                      <c15:f>Diagramm!$K$57</c15:f>
                      <c15:dlblFieldTableCache>
                        <c:ptCount val="1"/>
                      </c15:dlblFieldTableCache>
                    </c15:dlblFTEntry>
                  </c15:dlblFieldTable>
                  <c15:showDataLabelsRange val="0"/>
                </c:ext>
                <c:ext xmlns:c16="http://schemas.microsoft.com/office/drawing/2014/chart" uri="{C3380CC4-5D6E-409C-BE32-E72D297353CC}">
                  <c16:uniqueId val="{00000022-572C-4911-AF85-8A4A712229E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{6C5CF8FE-B643-4500-A1BE-C4237CE41CE2}</c15:txfldGUID>
                      <c15:f>Diagramm!$K$58</c15:f>
                      <c15:dlblFieldTableCache>
                        <c:ptCount val="1"/>
                      </c15:dlblFieldTableCache>
                    </c15:dlblFTEntry>
                  </c15:dlblFieldTable>
                  <c15:showDataLabelsRange val="0"/>
                </c:ext>
                <c:ext xmlns:c16="http://schemas.microsoft.com/office/drawing/2014/chart" uri="{C3380CC4-5D6E-409C-BE32-E72D297353CC}">
                  <c16:uniqueId val="{00000023-572C-4911-AF85-8A4A712229E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{C1452DC4-3892-4AD8-9A1A-DFDC8DAE9985}</c15:txfldGUID>
                      <c15:f>Diagramm!$K$59</c15:f>
                      <c15:dlblFieldTableCache>
                        <c:ptCount val="1"/>
                      </c15:dlblFieldTableCache>
                    </c15:dlblFTEntry>
                  </c15:dlblFieldTable>
                  <c15:showDataLabelsRange val="0"/>
                </c:ext>
                <c:ext xmlns:c16="http://schemas.microsoft.com/office/drawing/2014/chart" uri="{C3380CC4-5D6E-409C-BE32-E72D297353CC}">
                  <c16:uniqueId val="{00000024-572C-4911-AF85-8A4A712229E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{F38392D8-CBF4-4B28-8FF1-B6D95C099F65}</c15:txfldGUID>
                      <c15:f>Diagramm!$K$60</c15:f>
                      <c15:dlblFieldTableCache>
                        <c:ptCount val="1"/>
                      </c15:dlblFieldTableCache>
                    </c15:dlblFTEntry>
                  </c15:dlblFieldTable>
                  <c15:showDataLabelsRange val="0"/>
                </c:ext>
                <c:ext xmlns:c16="http://schemas.microsoft.com/office/drawing/2014/chart" uri="{C3380CC4-5D6E-409C-BE32-E72D297353CC}">
                  <c16:uniqueId val="{00000025-572C-4911-AF85-8A4A712229E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{BB5D3756-899B-4125-BE65-3B6D6866DC3F}</c15:txfldGUID>
                      <c15:f>Diagramm!$K$61</c15:f>
                      <c15:dlblFieldTableCache>
                        <c:ptCount val="1"/>
                      </c15:dlblFieldTableCache>
                    </c15:dlblFTEntry>
                  </c15:dlblFieldTable>
                  <c15:showDataLabelsRange val="0"/>
                </c:ext>
                <c:ext xmlns:c16="http://schemas.microsoft.com/office/drawing/2014/chart" uri="{C3380CC4-5D6E-409C-BE32-E72D297353CC}">
                  <c16:uniqueId val="{00000026-572C-4911-AF85-8A4A712229E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{DDEFEE34-462C-4FB6-89F3-25B0CBCED0A5}</c15:txfldGUID>
                      <c15:f>Diagramm!$K$62</c15:f>
                      <c15:dlblFieldTableCache>
                        <c:ptCount val="1"/>
                      </c15:dlblFieldTableCache>
                    </c15:dlblFTEntry>
                  </c15:dlblFieldTable>
                  <c15:showDataLabelsRange val="0"/>
                </c:ext>
                <c:ext xmlns:c16="http://schemas.microsoft.com/office/drawing/2014/chart" uri="{C3380CC4-5D6E-409C-BE32-E72D297353CC}">
                  <c16:uniqueId val="{00000027-572C-4911-AF85-8A4A712229E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{A5C5E9F3-68F4-4FAB-A3FE-3E0C11A30DC7}</c15:txfldGUID>
                      <c15:f>Diagramm!$K$63</c15:f>
                      <c15:dlblFieldTableCache>
                        <c:ptCount val="1"/>
                      </c15:dlblFieldTableCache>
                    </c15:dlblFTEntry>
                  </c15:dlblFieldTable>
                  <c15:showDataLabelsRange val="0"/>
                </c:ext>
                <c:ext xmlns:c16="http://schemas.microsoft.com/office/drawing/2014/chart" uri="{C3380CC4-5D6E-409C-BE32-E72D297353CC}">
                  <c16:uniqueId val="{00000028-572C-4911-AF85-8A4A712229E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{43FEC7E4-6CF9-4146-9093-E06FEB374D85}</c15:txfldGUID>
                      <c15:f>Diagramm!$K$64</c15:f>
                      <c15:dlblFieldTableCache>
                        <c:ptCount val="1"/>
                      </c15:dlblFieldTableCache>
                    </c15:dlblFTEntry>
                  </c15:dlblFieldTable>
                  <c15:showDataLabelsRange val="0"/>
                </c:ext>
                <c:ext xmlns:c16="http://schemas.microsoft.com/office/drawing/2014/chart" uri="{C3380CC4-5D6E-409C-BE32-E72D297353CC}">
                  <c16:uniqueId val="{00000029-572C-4911-AF85-8A4A712229E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{0F50D1EF-8E29-4DDC-9AD0-D80AF9B8DA2A}</c15:txfldGUID>
                      <c15:f>Diagramm!$K$65</c15:f>
                      <c15:dlblFieldTableCache>
                        <c:ptCount val="1"/>
                      </c15:dlblFieldTableCache>
                    </c15:dlblFTEntry>
                  </c15:dlblFieldTable>
                  <c15:showDataLabelsRange val="0"/>
                </c:ext>
                <c:ext xmlns:c16="http://schemas.microsoft.com/office/drawing/2014/chart" uri="{C3380CC4-5D6E-409C-BE32-E72D297353CC}">
                  <c16:uniqueId val="{0000002A-572C-4911-AF85-8A4A712229E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{4E648AE7-69CA-4B02-A44F-BBC4292B4732}</c15:txfldGUID>
                      <c15:f>Diagramm!$K$66</c15:f>
                      <c15:dlblFieldTableCache>
                        <c:ptCount val="1"/>
                      </c15:dlblFieldTableCache>
                    </c15:dlblFTEntry>
                  </c15:dlblFieldTable>
                  <c15:showDataLabelsRange val="0"/>
                </c:ext>
                <c:ext xmlns:c16="http://schemas.microsoft.com/office/drawing/2014/chart" uri="{C3380CC4-5D6E-409C-BE32-E72D297353CC}">
                  <c16:uniqueId val="{0000002B-572C-4911-AF85-8A4A712229E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{B11734B3-9AB1-4015-83DC-C7D097BB8977}</c15:txfldGUID>
                      <c15:f>Diagramm!$K$67</c15:f>
                      <c15:dlblFieldTableCache>
                        <c:ptCount val="1"/>
                      </c15:dlblFieldTableCache>
                    </c15:dlblFTEntry>
                  </c15:dlblFieldTable>
                  <c15:showDataLabelsRange val="0"/>
                </c:ext>
                <c:ext xmlns:c16="http://schemas.microsoft.com/office/drawing/2014/chart" uri="{C3380CC4-5D6E-409C-BE32-E72D297353CC}">
                  <c16:uniqueId val="{0000002C-572C-4911-AF85-8A4A712229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72C-4911-AF85-8A4A712229E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{8A72582C-2B50-4634-ABB8-BBD7C6707434}</c15:txfldGUID>
                      <c15:f>Diagramm!$J$46</c15:f>
                      <c15:dlblFieldTableCache>
                        <c:ptCount val="1"/>
                      </c15:dlblFieldTableCache>
                    </c15:dlblFTEntry>
                  </c15:dlblFieldTable>
                  <c15:showDataLabelsRange val="0"/>
                </c:ext>
                <c:ext xmlns:c16="http://schemas.microsoft.com/office/drawing/2014/chart" uri="{C3380CC4-5D6E-409C-BE32-E72D297353CC}">
                  <c16:uniqueId val="{0000002E-572C-4911-AF85-8A4A712229E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{6D685C86-AD64-4A2A-83CA-E2D623BD80B1}</c15:txfldGUID>
                      <c15:f>Diagramm!$J$47</c15:f>
                      <c15:dlblFieldTableCache>
                        <c:ptCount val="1"/>
                      </c15:dlblFieldTableCache>
                    </c15:dlblFTEntry>
                  </c15:dlblFieldTable>
                  <c15:showDataLabelsRange val="0"/>
                </c:ext>
                <c:ext xmlns:c16="http://schemas.microsoft.com/office/drawing/2014/chart" uri="{C3380CC4-5D6E-409C-BE32-E72D297353CC}">
                  <c16:uniqueId val="{0000002F-572C-4911-AF85-8A4A712229E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{46A3371B-211E-4964-8303-4ECEFA5EB37B}</c15:txfldGUID>
                      <c15:f>Diagramm!$J$48</c15:f>
                      <c15:dlblFieldTableCache>
                        <c:ptCount val="1"/>
                      </c15:dlblFieldTableCache>
                    </c15:dlblFTEntry>
                  </c15:dlblFieldTable>
                  <c15:showDataLabelsRange val="0"/>
                </c:ext>
                <c:ext xmlns:c16="http://schemas.microsoft.com/office/drawing/2014/chart" uri="{C3380CC4-5D6E-409C-BE32-E72D297353CC}">
                  <c16:uniqueId val="{00000030-572C-4911-AF85-8A4A712229E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{0355A8CB-417C-4560-9455-52F28EAD4656}</c15:txfldGUID>
                      <c15:f>Diagramm!$J$49</c15:f>
                      <c15:dlblFieldTableCache>
                        <c:ptCount val="1"/>
                      </c15:dlblFieldTableCache>
                    </c15:dlblFTEntry>
                  </c15:dlblFieldTable>
                  <c15:showDataLabelsRange val="0"/>
                </c:ext>
                <c:ext xmlns:c16="http://schemas.microsoft.com/office/drawing/2014/chart" uri="{C3380CC4-5D6E-409C-BE32-E72D297353CC}">
                  <c16:uniqueId val="{00000031-572C-4911-AF85-8A4A712229E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{153B00B6-16B1-4E86-8E82-6C7DF29BDCF2}</c15:txfldGUID>
                      <c15:f>Diagramm!$J$50</c15:f>
                      <c15:dlblFieldTableCache>
                        <c:ptCount val="1"/>
                      </c15:dlblFieldTableCache>
                    </c15:dlblFTEntry>
                  </c15:dlblFieldTable>
                  <c15:showDataLabelsRange val="0"/>
                </c:ext>
                <c:ext xmlns:c16="http://schemas.microsoft.com/office/drawing/2014/chart" uri="{C3380CC4-5D6E-409C-BE32-E72D297353CC}">
                  <c16:uniqueId val="{00000032-572C-4911-AF85-8A4A712229E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{60D43F31-1C23-42FD-9C1F-C3DF276F5A23}</c15:txfldGUID>
                      <c15:f>Diagramm!$J$51</c15:f>
                      <c15:dlblFieldTableCache>
                        <c:ptCount val="1"/>
                      </c15:dlblFieldTableCache>
                    </c15:dlblFTEntry>
                  </c15:dlblFieldTable>
                  <c15:showDataLabelsRange val="0"/>
                </c:ext>
                <c:ext xmlns:c16="http://schemas.microsoft.com/office/drawing/2014/chart" uri="{C3380CC4-5D6E-409C-BE32-E72D297353CC}">
                  <c16:uniqueId val="{00000033-572C-4911-AF85-8A4A712229E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{503CD6B0-6F89-4EA0-8F11-F6C68D7C34E9}</c15:txfldGUID>
                      <c15:f>Diagramm!$J$52</c15:f>
                      <c15:dlblFieldTableCache>
                        <c:ptCount val="1"/>
                      </c15:dlblFieldTableCache>
                    </c15:dlblFTEntry>
                  </c15:dlblFieldTable>
                  <c15:showDataLabelsRange val="0"/>
                </c:ext>
                <c:ext xmlns:c16="http://schemas.microsoft.com/office/drawing/2014/chart" uri="{C3380CC4-5D6E-409C-BE32-E72D297353CC}">
                  <c16:uniqueId val="{00000034-572C-4911-AF85-8A4A712229E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{66DF4994-F5A1-4AB2-A05B-42620F9EAF62}</c15:txfldGUID>
                      <c15:f>Diagramm!$J$53</c15:f>
                      <c15:dlblFieldTableCache>
                        <c:ptCount val="1"/>
                      </c15:dlblFieldTableCache>
                    </c15:dlblFTEntry>
                  </c15:dlblFieldTable>
                  <c15:showDataLabelsRange val="0"/>
                </c:ext>
                <c:ext xmlns:c16="http://schemas.microsoft.com/office/drawing/2014/chart" uri="{C3380CC4-5D6E-409C-BE32-E72D297353CC}">
                  <c16:uniqueId val="{00000035-572C-4911-AF85-8A4A712229E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{EE9C403F-DA9D-4B20-98E1-AFB36DAAD84B}</c15:txfldGUID>
                      <c15:f>Diagramm!$J$54</c15:f>
                      <c15:dlblFieldTableCache>
                        <c:ptCount val="1"/>
                      </c15:dlblFieldTableCache>
                    </c15:dlblFTEntry>
                  </c15:dlblFieldTable>
                  <c15:showDataLabelsRange val="0"/>
                </c:ext>
                <c:ext xmlns:c16="http://schemas.microsoft.com/office/drawing/2014/chart" uri="{C3380CC4-5D6E-409C-BE32-E72D297353CC}">
                  <c16:uniqueId val="{00000036-572C-4911-AF85-8A4A712229E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{70944BA5-9CE3-4CA9-8362-21771A60E2DA}</c15:txfldGUID>
                      <c15:f>Diagramm!$J$55</c15:f>
                      <c15:dlblFieldTableCache>
                        <c:ptCount val="1"/>
                      </c15:dlblFieldTableCache>
                    </c15:dlblFTEntry>
                  </c15:dlblFieldTable>
                  <c15:showDataLabelsRange val="0"/>
                </c:ext>
                <c:ext xmlns:c16="http://schemas.microsoft.com/office/drawing/2014/chart" uri="{C3380CC4-5D6E-409C-BE32-E72D297353CC}">
                  <c16:uniqueId val="{00000037-572C-4911-AF85-8A4A712229E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{1BC49E12-B6B5-4FA8-B11C-E974C631E89D}</c15:txfldGUID>
                      <c15:f>Diagramm!$J$56</c15:f>
                      <c15:dlblFieldTableCache>
                        <c:ptCount val="1"/>
                      </c15:dlblFieldTableCache>
                    </c15:dlblFTEntry>
                  </c15:dlblFieldTable>
                  <c15:showDataLabelsRange val="0"/>
                </c:ext>
                <c:ext xmlns:c16="http://schemas.microsoft.com/office/drawing/2014/chart" uri="{C3380CC4-5D6E-409C-BE32-E72D297353CC}">
                  <c16:uniqueId val="{00000038-572C-4911-AF85-8A4A712229E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{E5F41DE0-A52D-488B-A306-DAC039C4FA7F}</c15:txfldGUID>
                      <c15:f>Diagramm!$J$57</c15:f>
                      <c15:dlblFieldTableCache>
                        <c:ptCount val="1"/>
                      </c15:dlblFieldTableCache>
                    </c15:dlblFTEntry>
                  </c15:dlblFieldTable>
                  <c15:showDataLabelsRange val="0"/>
                </c:ext>
                <c:ext xmlns:c16="http://schemas.microsoft.com/office/drawing/2014/chart" uri="{C3380CC4-5D6E-409C-BE32-E72D297353CC}">
                  <c16:uniqueId val="{00000039-572C-4911-AF85-8A4A712229E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{B0EEB8B5-9015-4283-8275-65639A40C307}</c15:txfldGUID>
                      <c15:f>Diagramm!$J$58</c15:f>
                      <c15:dlblFieldTableCache>
                        <c:ptCount val="1"/>
                      </c15:dlblFieldTableCache>
                    </c15:dlblFTEntry>
                  </c15:dlblFieldTable>
                  <c15:showDataLabelsRange val="0"/>
                </c:ext>
                <c:ext xmlns:c16="http://schemas.microsoft.com/office/drawing/2014/chart" uri="{C3380CC4-5D6E-409C-BE32-E72D297353CC}">
                  <c16:uniqueId val="{0000003A-572C-4911-AF85-8A4A712229E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{EBC9ABE3-4964-49E6-BE89-268D8A5130C0}</c15:txfldGUID>
                      <c15:f>Diagramm!$J$59</c15:f>
                      <c15:dlblFieldTableCache>
                        <c:ptCount val="1"/>
                      </c15:dlblFieldTableCache>
                    </c15:dlblFTEntry>
                  </c15:dlblFieldTable>
                  <c15:showDataLabelsRange val="0"/>
                </c:ext>
                <c:ext xmlns:c16="http://schemas.microsoft.com/office/drawing/2014/chart" uri="{C3380CC4-5D6E-409C-BE32-E72D297353CC}">
                  <c16:uniqueId val="{0000003B-572C-4911-AF85-8A4A712229E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{8F101F0F-1A4B-411B-9BC7-023D81172040}</c15:txfldGUID>
                      <c15:f>Diagramm!$J$60</c15:f>
                      <c15:dlblFieldTableCache>
                        <c:ptCount val="1"/>
                      </c15:dlblFieldTableCache>
                    </c15:dlblFTEntry>
                  </c15:dlblFieldTable>
                  <c15:showDataLabelsRange val="0"/>
                </c:ext>
                <c:ext xmlns:c16="http://schemas.microsoft.com/office/drawing/2014/chart" uri="{C3380CC4-5D6E-409C-BE32-E72D297353CC}">
                  <c16:uniqueId val="{0000003C-572C-4911-AF85-8A4A712229E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{421DD28D-D7E6-416D-9E6D-7740102CA445}</c15:txfldGUID>
                      <c15:f>Diagramm!$J$61</c15:f>
                      <c15:dlblFieldTableCache>
                        <c:ptCount val="1"/>
                      </c15:dlblFieldTableCache>
                    </c15:dlblFTEntry>
                  </c15:dlblFieldTable>
                  <c15:showDataLabelsRange val="0"/>
                </c:ext>
                <c:ext xmlns:c16="http://schemas.microsoft.com/office/drawing/2014/chart" uri="{C3380CC4-5D6E-409C-BE32-E72D297353CC}">
                  <c16:uniqueId val="{0000003D-572C-4911-AF85-8A4A712229E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{0B8A1E16-54F8-499C-80FE-FC87AB235E01}</c15:txfldGUID>
                      <c15:f>Diagramm!$J$62</c15:f>
                      <c15:dlblFieldTableCache>
                        <c:ptCount val="1"/>
                      </c15:dlblFieldTableCache>
                    </c15:dlblFTEntry>
                  </c15:dlblFieldTable>
                  <c15:showDataLabelsRange val="0"/>
                </c:ext>
                <c:ext xmlns:c16="http://schemas.microsoft.com/office/drawing/2014/chart" uri="{C3380CC4-5D6E-409C-BE32-E72D297353CC}">
                  <c16:uniqueId val="{0000003E-572C-4911-AF85-8A4A712229E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{8D6196F4-5571-4681-B4F5-B9A248096F3E}</c15:txfldGUID>
                      <c15:f>Diagramm!$J$63</c15:f>
                      <c15:dlblFieldTableCache>
                        <c:ptCount val="1"/>
                      </c15:dlblFieldTableCache>
                    </c15:dlblFTEntry>
                  </c15:dlblFieldTable>
                  <c15:showDataLabelsRange val="0"/>
                </c:ext>
                <c:ext xmlns:c16="http://schemas.microsoft.com/office/drawing/2014/chart" uri="{C3380CC4-5D6E-409C-BE32-E72D297353CC}">
                  <c16:uniqueId val="{0000003F-572C-4911-AF85-8A4A712229E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{2CB1FA51-42AC-45EC-937E-AAAF3E32BF5B}</c15:txfldGUID>
                      <c15:f>Diagramm!$J$64</c15:f>
                      <c15:dlblFieldTableCache>
                        <c:ptCount val="1"/>
                      </c15:dlblFieldTableCache>
                    </c15:dlblFTEntry>
                  </c15:dlblFieldTable>
                  <c15:showDataLabelsRange val="0"/>
                </c:ext>
                <c:ext xmlns:c16="http://schemas.microsoft.com/office/drawing/2014/chart" uri="{C3380CC4-5D6E-409C-BE32-E72D297353CC}">
                  <c16:uniqueId val="{00000040-572C-4911-AF85-8A4A712229E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{7CA592FD-0694-4457-A3BA-46FCAA75E612}</c15:txfldGUID>
                      <c15:f>Diagramm!$J$65</c15:f>
                      <c15:dlblFieldTableCache>
                        <c:ptCount val="1"/>
                      </c15:dlblFieldTableCache>
                    </c15:dlblFTEntry>
                  </c15:dlblFieldTable>
                  <c15:showDataLabelsRange val="0"/>
                </c:ext>
                <c:ext xmlns:c16="http://schemas.microsoft.com/office/drawing/2014/chart" uri="{C3380CC4-5D6E-409C-BE32-E72D297353CC}">
                  <c16:uniqueId val="{00000041-572C-4911-AF85-8A4A712229E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{A164BA7C-2767-401C-9FEF-F4FA9D313C4E}</c15:txfldGUID>
                      <c15:f>Diagramm!$J$66</c15:f>
                      <c15:dlblFieldTableCache>
                        <c:ptCount val="1"/>
                      </c15:dlblFieldTableCache>
                    </c15:dlblFTEntry>
                  </c15:dlblFieldTable>
                  <c15:showDataLabelsRange val="0"/>
                </c:ext>
                <c:ext xmlns:c16="http://schemas.microsoft.com/office/drawing/2014/chart" uri="{C3380CC4-5D6E-409C-BE32-E72D297353CC}">
                  <c16:uniqueId val="{00000042-572C-4911-AF85-8A4A712229E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{AAD00DA2-5E08-4056-8C89-513B082C53FF}</c15:txfldGUID>
                      <c15:f>Diagramm!$J$67</c15:f>
                      <c15:dlblFieldTableCache>
                        <c:ptCount val="1"/>
                      </c15:dlblFieldTableCache>
                    </c15:dlblFTEntry>
                  </c15:dlblFieldTable>
                  <c15:showDataLabelsRange val="0"/>
                </c:ext>
                <c:ext xmlns:c16="http://schemas.microsoft.com/office/drawing/2014/chart" uri="{C3380CC4-5D6E-409C-BE32-E72D297353CC}">
                  <c16:uniqueId val="{00000043-572C-4911-AF85-8A4A712229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72C-4911-AF85-8A4A712229E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72-47C6-A119-469B3B2C169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72-47C6-A119-469B3B2C169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72-47C6-A119-469B3B2C169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72-47C6-A119-469B3B2C169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72-47C6-A119-469B3B2C169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72-47C6-A119-469B3B2C169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72-47C6-A119-469B3B2C169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72-47C6-A119-469B3B2C169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472-47C6-A119-469B3B2C169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72-47C6-A119-469B3B2C169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472-47C6-A119-469B3B2C169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472-47C6-A119-469B3B2C169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472-47C6-A119-469B3B2C169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72-47C6-A119-469B3B2C169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72-47C6-A119-469B3B2C169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472-47C6-A119-469B3B2C169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72-47C6-A119-469B3B2C169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472-47C6-A119-469B3B2C169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472-47C6-A119-469B3B2C169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472-47C6-A119-469B3B2C169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472-47C6-A119-469B3B2C169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472-47C6-A119-469B3B2C16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472-47C6-A119-469B3B2C169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472-47C6-A119-469B3B2C169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472-47C6-A119-469B3B2C169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472-47C6-A119-469B3B2C169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472-47C6-A119-469B3B2C169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472-47C6-A119-469B3B2C169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472-47C6-A119-469B3B2C169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472-47C6-A119-469B3B2C169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472-47C6-A119-469B3B2C169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472-47C6-A119-469B3B2C169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472-47C6-A119-469B3B2C169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472-47C6-A119-469B3B2C169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472-47C6-A119-469B3B2C169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472-47C6-A119-469B3B2C169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472-47C6-A119-469B3B2C169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472-47C6-A119-469B3B2C169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472-47C6-A119-469B3B2C169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472-47C6-A119-469B3B2C169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472-47C6-A119-469B3B2C169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472-47C6-A119-469B3B2C169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472-47C6-A119-469B3B2C169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472-47C6-A119-469B3B2C169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472-47C6-A119-469B3B2C169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472-47C6-A119-469B3B2C169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472-47C6-A119-469B3B2C169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472-47C6-A119-469B3B2C169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472-47C6-A119-469B3B2C169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472-47C6-A119-469B3B2C169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472-47C6-A119-469B3B2C169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472-47C6-A119-469B3B2C169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472-47C6-A119-469B3B2C169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472-47C6-A119-469B3B2C169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472-47C6-A119-469B3B2C169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472-47C6-A119-469B3B2C169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472-47C6-A119-469B3B2C169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472-47C6-A119-469B3B2C169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472-47C6-A119-469B3B2C169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472-47C6-A119-469B3B2C169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472-47C6-A119-469B3B2C169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472-47C6-A119-469B3B2C169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472-47C6-A119-469B3B2C169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472-47C6-A119-469B3B2C169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472-47C6-A119-469B3B2C169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472-47C6-A119-469B3B2C169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472-47C6-A119-469B3B2C169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472-47C6-A119-469B3B2C16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472-47C6-A119-469B3B2C169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100.79372308172745</c:v>
                </c:pt>
                <c:pt idx="2">
                  <c:v>103.1007247602566</c:v>
                </c:pt>
                <c:pt idx="3">
                  <c:v>102.37466331828296</c:v>
                </c:pt>
                <c:pt idx="4">
                  <c:v>102.39548228436107</c:v>
                </c:pt>
                <c:pt idx="5">
                  <c:v>102.63620157963904</c:v>
                </c:pt>
                <c:pt idx="6">
                  <c:v>104.8130847201801</c:v>
                </c:pt>
                <c:pt idx="7">
                  <c:v>105.02127438096105</c:v>
                </c:pt>
                <c:pt idx="8">
                  <c:v>105.11495972831248</c:v>
                </c:pt>
                <c:pt idx="9">
                  <c:v>106.323760946222</c:v>
                </c:pt>
                <c:pt idx="10">
                  <c:v>108.20267263477028</c:v>
                </c:pt>
                <c:pt idx="11">
                  <c:v>108.1597335172342</c:v>
                </c:pt>
                <c:pt idx="12">
                  <c:v>108.62425669785173</c:v>
                </c:pt>
                <c:pt idx="13">
                  <c:v>109.11870714220655</c:v>
                </c:pt>
                <c:pt idx="14">
                  <c:v>110.81545287757146</c:v>
                </c:pt>
                <c:pt idx="15">
                  <c:v>110.54610750393607</c:v>
                </c:pt>
                <c:pt idx="16">
                  <c:v>110.53439683551716</c:v>
                </c:pt>
                <c:pt idx="17">
                  <c:v>110.88441570270517</c:v>
                </c:pt>
                <c:pt idx="18">
                  <c:v>112.58506499420973</c:v>
                </c:pt>
                <c:pt idx="19">
                  <c:v>112.7451107959351</c:v>
                </c:pt>
                <c:pt idx="20">
                  <c:v>112.63320885326533</c:v>
                </c:pt>
                <c:pt idx="21">
                  <c:v>112.59677566262864</c:v>
                </c:pt>
                <c:pt idx="22">
                  <c:v>114.63052841138277</c:v>
                </c:pt>
                <c:pt idx="23">
                  <c:v>114.43795297516037</c:v>
                </c:pt>
                <c:pt idx="24">
                  <c:v>114.28831665647405</c:v>
                </c:pt>
              </c:numCache>
            </c:numRef>
          </c:val>
          <c:smooth val="0"/>
          <c:extLst>
            <c:ext xmlns:c16="http://schemas.microsoft.com/office/drawing/2014/chart" uri="{C3380CC4-5D6E-409C-BE32-E72D297353CC}">
              <c16:uniqueId val="{00000000-E706-44D8-8825-C41AD914E6A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101.14926613126558</c:v>
                </c:pt>
                <c:pt idx="2">
                  <c:v>105.85710329548601</c:v>
                </c:pt>
                <c:pt idx="3">
                  <c:v>104.1124342287455</c:v>
                </c:pt>
                <c:pt idx="4">
                  <c:v>101.75851564663527</c:v>
                </c:pt>
                <c:pt idx="5">
                  <c:v>103.54472445306008</c:v>
                </c:pt>
                <c:pt idx="6">
                  <c:v>108.03101633896428</c:v>
                </c:pt>
                <c:pt idx="7">
                  <c:v>106.64635834948768</c:v>
                </c:pt>
                <c:pt idx="8">
                  <c:v>105.66325117695929</c:v>
                </c:pt>
                <c:pt idx="9">
                  <c:v>107.83716422043754</c:v>
                </c:pt>
                <c:pt idx="10">
                  <c:v>113.09886458044862</c:v>
                </c:pt>
                <c:pt idx="11">
                  <c:v>112.47576848518418</c:v>
                </c:pt>
                <c:pt idx="12">
                  <c:v>110.52340072002215</c:v>
                </c:pt>
                <c:pt idx="13">
                  <c:v>112.65577402381612</c:v>
                </c:pt>
                <c:pt idx="14">
                  <c:v>116.65743561340349</c:v>
                </c:pt>
                <c:pt idx="15">
                  <c:v>115.97895319855995</c:v>
                </c:pt>
                <c:pt idx="16">
                  <c:v>117.26668512877319</c:v>
                </c:pt>
                <c:pt idx="17">
                  <c:v>119.66214345056771</c:v>
                </c:pt>
                <c:pt idx="18">
                  <c:v>121.84990307394075</c:v>
                </c:pt>
                <c:pt idx="19">
                  <c:v>121.8222099141512</c:v>
                </c:pt>
                <c:pt idx="20">
                  <c:v>120.63140404320134</c:v>
                </c:pt>
                <c:pt idx="21">
                  <c:v>122.59761838825808</c:v>
                </c:pt>
                <c:pt idx="22">
                  <c:v>127.45776793132096</c:v>
                </c:pt>
                <c:pt idx="23">
                  <c:v>127.36084187205761</c:v>
                </c:pt>
                <c:pt idx="24">
                  <c:v>120.38216560509554</c:v>
                </c:pt>
              </c:numCache>
            </c:numRef>
          </c:val>
          <c:smooth val="0"/>
          <c:extLst>
            <c:ext xmlns:c16="http://schemas.microsoft.com/office/drawing/2014/chart" uri="{C3380CC4-5D6E-409C-BE32-E72D297353CC}">
              <c16:uniqueId val="{00000001-E706-44D8-8825-C41AD914E6A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101.08904057059591</c:v>
                </c:pt>
                <c:pt idx="2">
                  <c:v>100.46782728736868</c:v>
                </c:pt>
                <c:pt idx="3">
                  <c:v>100.83595367742926</c:v>
                </c:pt>
                <c:pt idx="4">
                  <c:v>99.018329626505093</c:v>
                </c:pt>
                <c:pt idx="5">
                  <c:v>100.92031597515148</c:v>
                </c:pt>
                <c:pt idx="6">
                  <c:v>99.455479714702051</c:v>
                </c:pt>
                <c:pt idx="7">
                  <c:v>99.785259605797989</c:v>
                </c:pt>
                <c:pt idx="8">
                  <c:v>98.496817240585926</c:v>
                </c:pt>
                <c:pt idx="9">
                  <c:v>100.4524886877828</c:v>
                </c:pt>
                <c:pt idx="10">
                  <c:v>99.601196410767699</c:v>
                </c:pt>
                <c:pt idx="11">
                  <c:v>99.716235907661627</c:v>
                </c:pt>
                <c:pt idx="12">
                  <c:v>99.271416519671746</c:v>
                </c:pt>
                <c:pt idx="13">
                  <c:v>100.90497737556561</c:v>
                </c:pt>
                <c:pt idx="14">
                  <c:v>99.064345425262673</c:v>
                </c:pt>
                <c:pt idx="15">
                  <c:v>98.910959429404102</c:v>
                </c:pt>
                <c:pt idx="16">
                  <c:v>97.982974154459697</c:v>
                </c:pt>
                <c:pt idx="17">
                  <c:v>100.59820538384845</c:v>
                </c:pt>
                <c:pt idx="18">
                  <c:v>98.489147940793003</c:v>
                </c:pt>
                <c:pt idx="19">
                  <c:v>98.205383848454645</c:v>
                </c:pt>
                <c:pt idx="20">
                  <c:v>97.499808267505173</c:v>
                </c:pt>
                <c:pt idx="21">
                  <c:v>98.956975228161667</c:v>
                </c:pt>
                <c:pt idx="22">
                  <c:v>96.433775596288058</c:v>
                </c:pt>
                <c:pt idx="23">
                  <c:v>96.150011503949685</c:v>
                </c:pt>
                <c:pt idx="24">
                  <c:v>91.924227318045865</c:v>
                </c:pt>
              </c:numCache>
            </c:numRef>
          </c:val>
          <c:smooth val="0"/>
          <c:extLst>
            <c:ext xmlns:c16="http://schemas.microsoft.com/office/drawing/2014/chart" uri="{C3380CC4-5D6E-409C-BE32-E72D297353CC}">
              <c16:uniqueId val="{00000002-E706-44D8-8825-C41AD914E6A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706-44D8-8825-C41AD914E6A4}"/>
                </c:ext>
              </c:extLst>
            </c:dLbl>
            <c:dLbl>
              <c:idx val="1"/>
              <c:delete val="1"/>
              <c:extLst>
                <c:ext xmlns:c15="http://schemas.microsoft.com/office/drawing/2012/chart" uri="{CE6537A1-D6FC-4f65-9D91-7224C49458BB}"/>
                <c:ext xmlns:c16="http://schemas.microsoft.com/office/drawing/2014/chart" uri="{C3380CC4-5D6E-409C-BE32-E72D297353CC}">
                  <c16:uniqueId val="{00000004-E706-44D8-8825-C41AD914E6A4}"/>
                </c:ext>
              </c:extLst>
            </c:dLbl>
            <c:dLbl>
              <c:idx val="2"/>
              <c:delete val="1"/>
              <c:extLst>
                <c:ext xmlns:c15="http://schemas.microsoft.com/office/drawing/2012/chart" uri="{CE6537A1-D6FC-4f65-9D91-7224C49458BB}"/>
                <c:ext xmlns:c16="http://schemas.microsoft.com/office/drawing/2014/chart" uri="{C3380CC4-5D6E-409C-BE32-E72D297353CC}">
                  <c16:uniqueId val="{00000005-E706-44D8-8825-C41AD914E6A4}"/>
                </c:ext>
              </c:extLst>
            </c:dLbl>
            <c:dLbl>
              <c:idx val="3"/>
              <c:delete val="1"/>
              <c:extLst>
                <c:ext xmlns:c15="http://schemas.microsoft.com/office/drawing/2012/chart" uri="{CE6537A1-D6FC-4f65-9D91-7224C49458BB}"/>
                <c:ext xmlns:c16="http://schemas.microsoft.com/office/drawing/2014/chart" uri="{C3380CC4-5D6E-409C-BE32-E72D297353CC}">
                  <c16:uniqueId val="{00000006-E706-44D8-8825-C41AD914E6A4}"/>
                </c:ext>
              </c:extLst>
            </c:dLbl>
            <c:dLbl>
              <c:idx val="4"/>
              <c:delete val="1"/>
              <c:extLst>
                <c:ext xmlns:c15="http://schemas.microsoft.com/office/drawing/2012/chart" uri="{CE6537A1-D6FC-4f65-9D91-7224C49458BB}"/>
                <c:ext xmlns:c16="http://schemas.microsoft.com/office/drawing/2014/chart" uri="{C3380CC4-5D6E-409C-BE32-E72D297353CC}">
                  <c16:uniqueId val="{00000007-E706-44D8-8825-C41AD914E6A4}"/>
                </c:ext>
              </c:extLst>
            </c:dLbl>
            <c:dLbl>
              <c:idx val="5"/>
              <c:delete val="1"/>
              <c:extLst>
                <c:ext xmlns:c15="http://schemas.microsoft.com/office/drawing/2012/chart" uri="{CE6537A1-D6FC-4f65-9D91-7224C49458BB}"/>
                <c:ext xmlns:c16="http://schemas.microsoft.com/office/drawing/2014/chart" uri="{C3380CC4-5D6E-409C-BE32-E72D297353CC}">
                  <c16:uniqueId val="{00000008-E706-44D8-8825-C41AD914E6A4}"/>
                </c:ext>
              </c:extLst>
            </c:dLbl>
            <c:dLbl>
              <c:idx val="6"/>
              <c:delete val="1"/>
              <c:extLst>
                <c:ext xmlns:c15="http://schemas.microsoft.com/office/drawing/2012/chart" uri="{CE6537A1-D6FC-4f65-9D91-7224C49458BB}"/>
                <c:ext xmlns:c16="http://schemas.microsoft.com/office/drawing/2014/chart" uri="{C3380CC4-5D6E-409C-BE32-E72D297353CC}">
                  <c16:uniqueId val="{00000009-E706-44D8-8825-C41AD914E6A4}"/>
                </c:ext>
              </c:extLst>
            </c:dLbl>
            <c:dLbl>
              <c:idx val="7"/>
              <c:delete val="1"/>
              <c:extLst>
                <c:ext xmlns:c15="http://schemas.microsoft.com/office/drawing/2012/chart" uri="{CE6537A1-D6FC-4f65-9D91-7224C49458BB}"/>
                <c:ext xmlns:c16="http://schemas.microsoft.com/office/drawing/2014/chart" uri="{C3380CC4-5D6E-409C-BE32-E72D297353CC}">
                  <c16:uniqueId val="{0000000A-E706-44D8-8825-C41AD914E6A4}"/>
                </c:ext>
              </c:extLst>
            </c:dLbl>
            <c:dLbl>
              <c:idx val="8"/>
              <c:delete val="1"/>
              <c:extLst>
                <c:ext xmlns:c15="http://schemas.microsoft.com/office/drawing/2012/chart" uri="{CE6537A1-D6FC-4f65-9D91-7224C49458BB}"/>
                <c:ext xmlns:c16="http://schemas.microsoft.com/office/drawing/2014/chart" uri="{C3380CC4-5D6E-409C-BE32-E72D297353CC}">
                  <c16:uniqueId val="{0000000B-E706-44D8-8825-C41AD914E6A4}"/>
                </c:ext>
              </c:extLst>
            </c:dLbl>
            <c:dLbl>
              <c:idx val="9"/>
              <c:delete val="1"/>
              <c:extLst>
                <c:ext xmlns:c15="http://schemas.microsoft.com/office/drawing/2012/chart" uri="{CE6537A1-D6FC-4f65-9D91-7224C49458BB}"/>
                <c:ext xmlns:c16="http://schemas.microsoft.com/office/drawing/2014/chart" uri="{C3380CC4-5D6E-409C-BE32-E72D297353CC}">
                  <c16:uniqueId val="{0000000C-E706-44D8-8825-C41AD914E6A4}"/>
                </c:ext>
              </c:extLst>
            </c:dLbl>
            <c:dLbl>
              <c:idx val="10"/>
              <c:delete val="1"/>
              <c:extLst>
                <c:ext xmlns:c15="http://schemas.microsoft.com/office/drawing/2012/chart" uri="{CE6537A1-D6FC-4f65-9D91-7224C49458BB}"/>
                <c:ext xmlns:c16="http://schemas.microsoft.com/office/drawing/2014/chart" uri="{C3380CC4-5D6E-409C-BE32-E72D297353CC}">
                  <c16:uniqueId val="{0000000D-E706-44D8-8825-C41AD914E6A4}"/>
                </c:ext>
              </c:extLst>
            </c:dLbl>
            <c:dLbl>
              <c:idx val="11"/>
              <c:delete val="1"/>
              <c:extLst>
                <c:ext xmlns:c15="http://schemas.microsoft.com/office/drawing/2012/chart" uri="{CE6537A1-D6FC-4f65-9D91-7224C49458BB}"/>
                <c:ext xmlns:c16="http://schemas.microsoft.com/office/drawing/2014/chart" uri="{C3380CC4-5D6E-409C-BE32-E72D297353CC}">
                  <c16:uniqueId val="{0000000E-E706-44D8-8825-C41AD914E6A4}"/>
                </c:ext>
              </c:extLst>
            </c:dLbl>
            <c:dLbl>
              <c:idx val="12"/>
              <c:delete val="1"/>
              <c:extLst>
                <c:ext xmlns:c15="http://schemas.microsoft.com/office/drawing/2012/chart" uri="{CE6537A1-D6FC-4f65-9D91-7224C49458BB}"/>
                <c:ext xmlns:c16="http://schemas.microsoft.com/office/drawing/2014/chart" uri="{C3380CC4-5D6E-409C-BE32-E72D297353CC}">
                  <c16:uniqueId val="{0000000F-E706-44D8-8825-C41AD914E6A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706-44D8-8825-C41AD914E6A4}"/>
                </c:ext>
              </c:extLst>
            </c:dLbl>
            <c:dLbl>
              <c:idx val="14"/>
              <c:delete val="1"/>
              <c:extLst>
                <c:ext xmlns:c15="http://schemas.microsoft.com/office/drawing/2012/chart" uri="{CE6537A1-D6FC-4f65-9D91-7224C49458BB}"/>
                <c:ext xmlns:c16="http://schemas.microsoft.com/office/drawing/2014/chart" uri="{C3380CC4-5D6E-409C-BE32-E72D297353CC}">
                  <c16:uniqueId val="{00000011-E706-44D8-8825-C41AD914E6A4}"/>
                </c:ext>
              </c:extLst>
            </c:dLbl>
            <c:dLbl>
              <c:idx val="15"/>
              <c:delete val="1"/>
              <c:extLst>
                <c:ext xmlns:c15="http://schemas.microsoft.com/office/drawing/2012/chart" uri="{CE6537A1-D6FC-4f65-9D91-7224C49458BB}"/>
                <c:ext xmlns:c16="http://schemas.microsoft.com/office/drawing/2014/chart" uri="{C3380CC4-5D6E-409C-BE32-E72D297353CC}">
                  <c16:uniqueId val="{00000012-E706-44D8-8825-C41AD914E6A4}"/>
                </c:ext>
              </c:extLst>
            </c:dLbl>
            <c:dLbl>
              <c:idx val="16"/>
              <c:delete val="1"/>
              <c:extLst>
                <c:ext xmlns:c15="http://schemas.microsoft.com/office/drawing/2012/chart" uri="{CE6537A1-D6FC-4f65-9D91-7224C49458BB}"/>
                <c:ext xmlns:c16="http://schemas.microsoft.com/office/drawing/2014/chart" uri="{C3380CC4-5D6E-409C-BE32-E72D297353CC}">
                  <c16:uniqueId val="{00000013-E706-44D8-8825-C41AD914E6A4}"/>
                </c:ext>
              </c:extLst>
            </c:dLbl>
            <c:dLbl>
              <c:idx val="17"/>
              <c:delete val="1"/>
              <c:extLst>
                <c:ext xmlns:c15="http://schemas.microsoft.com/office/drawing/2012/chart" uri="{CE6537A1-D6FC-4f65-9D91-7224C49458BB}"/>
                <c:ext xmlns:c16="http://schemas.microsoft.com/office/drawing/2014/chart" uri="{C3380CC4-5D6E-409C-BE32-E72D297353CC}">
                  <c16:uniqueId val="{00000014-E706-44D8-8825-C41AD914E6A4}"/>
                </c:ext>
              </c:extLst>
            </c:dLbl>
            <c:dLbl>
              <c:idx val="18"/>
              <c:delete val="1"/>
              <c:extLst>
                <c:ext xmlns:c15="http://schemas.microsoft.com/office/drawing/2012/chart" uri="{CE6537A1-D6FC-4f65-9D91-7224C49458BB}"/>
                <c:ext xmlns:c16="http://schemas.microsoft.com/office/drawing/2014/chart" uri="{C3380CC4-5D6E-409C-BE32-E72D297353CC}">
                  <c16:uniqueId val="{00000015-E706-44D8-8825-C41AD914E6A4}"/>
                </c:ext>
              </c:extLst>
            </c:dLbl>
            <c:dLbl>
              <c:idx val="19"/>
              <c:delete val="1"/>
              <c:extLst>
                <c:ext xmlns:c15="http://schemas.microsoft.com/office/drawing/2012/chart" uri="{CE6537A1-D6FC-4f65-9D91-7224C49458BB}"/>
                <c:ext xmlns:c16="http://schemas.microsoft.com/office/drawing/2014/chart" uri="{C3380CC4-5D6E-409C-BE32-E72D297353CC}">
                  <c16:uniqueId val="{00000016-E706-44D8-8825-C41AD914E6A4}"/>
                </c:ext>
              </c:extLst>
            </c:dLbl>
            <c:dLbl>
              <c:idx val="20"/>
              <c:delete val="1"/>
              <c:extLst>
                <c:ext xmlns:c15="http://schemas.microsoft.com/office/drawing/2012/chart" uri="{CE6537A1-D6FC-4f65-9D91-7224C49458BB}"/>
                <c:ext xmlns:c16="http://schemas.microsoft.com/office/drawing/2014/chart" uri="{C3380CC4-5D6E-409C-BE32-E72D297353CC}">
                  <c16:uniqueId val="{00000017-E706-44D8-8825-C41AD914E6A4}"/>
                </c:ext>
              </c:extLst>
            </c:dLbl>
            <c:dLbl>
              <c:idx val="21"/>
              <c:delete val="1"/>
              <c:extLst>
                <c:ext xmlns:c15="http://schemas.microsoft.com/office/drawing/2012/chart" uri="{CE6537A1-D6FC-4f65-9D91-7224C49458BB}"/>
                <c:ext xmlns:c16="http://schemas.microsoft.com/office/drawing/2014/chart" uri="{C3380CC4-5D6E-409C-BE32-E72D297353CC}">
                  <c16:uniqueId val="{00000018-E706-44D8-8825-C41AD914E6A4}"/>
                </c:ext>
              </c:extLst>
            </c:dLbl>
            <c:dLbl>
              <c:idx val="22"/>
              <c:delete val="1"/>
              <c:extLst>
                <c:ext xmlns:c15="http://schemas.microsoft.com/office/drawing/2012/chart" uri="{CE6537A1-D6FC-4f65-9D91-7224C49458BB}"/>
                <c:ext xmlns:c16="http://schemas.microsoft.com/office/drawing/2014/chart" uri="{C3380CC4-5D6E-409C-BE32-E72D297353CC}">
                  <c16:uniqueId val="{00000019-E706-44D8-8825-C41AD914E6A4}"/>
                </c:ext>
              </c:extLst>
            </c:dLbl>
            <c:dLbl>
              <c:idx val="23"/>
              <c:delete val="1"/>
              <c:extLst>
                <c:ext xmlns:c15="http://schemas.microsoft.com/office/drawing/2012/chart" uri="{CE6537A1-D6FC-4f65-9D91-7224C49458BB}"/>
                <c:ext xmlns:c16="http://schemas.microsoft.com/office/drawing/2014/chart" uri="{C3380CC4-5D6E-409C-BE32-E72D297353CC}">
                  <c16:uniqueId val="{0000001A-E706-44D8-8825-C41AD914E6A4}"/>
                </c:ext>
              </c:extLst>
            </c:dLbl>
            <c:dLbl>
              <c:idx val="24"/>
              <c:delete val="1"/>
              <c:extLst>
                <c:ext xmlns:c15="http://schemas.microsoft.com/office/drawing/2012/chart" uri="{CE6537A1-D6FC-4f65-9D91-7224C49458BB}"/>
                <c:ext xmlns:c16="http://schemas.microsoft.com/office/drawing/2014/chart" uri="{C3380CC4-5D6E-409C-BE32-E72D297353CC}">
                  <c16:uniqueId val="{0000001B-E706-44D8-8825-C41AD914E6A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706-44D8-8825-C41AD914E6A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Stormarn (01062)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87834</v>
      </c>
      <c r="F11" s="238">
        <v>87949</v>
      </c>
      <c r="G11" s="238">
        <v>88097</v>
      </c>
      <c r="H11" s="238">
        <v>86534</v>
      </c>
      <c r="I11" s="265">
        <v>86562</v>
      </c>
      <c r="J11" s="263">
        <v>1272</v>
      </c>
      <c r="K11" s="266">
        <v>1.4694669716503779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17.060591570462464</v>
      </c>
      <c r="E13" s="115">
        <v>14985</v>
      </c>
      <c r="F13" s="114">
        <v>14986</v>
      </c>
      <c r="G13" s="114">
        <v>15046</v>
      </c>
      <c r="H13" s="114">
        <v>14896</v>
      </c>
      <c r="I13" s="140">
        <v>14850</v>
      </c>
      <c r="J13" s="115">
        <v>135</v>
      </c>
      <c r="K13" s="116">
        <v>0.90909090909090906</v>
      </c>
    </row>
    <row r="14" spans="1:255" ht="14.1" customHeight="1" x14ac:dyDescent="0.2">
      <c r="A14" s="306" t="s">
        <v>230</v>
      </c>
      <c r="B14" s="307"/>
      <c r="C14" s="308"/>
      <c r="D14" s="113">
        <v>59.629528428626728</v>
      </c>
      <c r="E14" s="115">
        <v>52375</v>
      </c>
      <c r="F14" s="114">
        <v>52642</v>
      </c>
      <c r="G14" s="114">
        <v>52790</v>
      </c>
      <c r="H14" s="114">
        <v>51801</v>
      </c>
      <c r="I14" s="140">
        <v>51884</v>
      </c>
      <c r="J14" s="115">
        <v>491</v>
      </c>
      <c r="K14" s="116">
        <v>0.94634183948808881</v>
      </c>
    </row>
    <row r="15" spans="1:255" ht="14.1" customHeight="1" x14ac:dyDescent="0.2">
      <c r="A15" s="306" t="s">
        <v>231</v>
      </c>
      <c r="B15" s="307"/>
      <c r="C15" s="308"/>
      <c r="D15" s="113">
        <v>12.787758726688981</v>
      </c>
      <c r="E15" s="115">
        <v>11232</v>
      </c>
      <c r="F15" s="114">
        <v>11162</v>
      </c>
      <c r="G15" s="114">
        <v>11127</v>
      </c>
      <c r="H15" s="114">
        <v>10849</v>
      </c>
      <c r="I15" s="140">
        <v>10890</v>
      </c>
      <c r="J15" s="115">
        <v>342</v>
      </c>
      <c r="K15" s="116">
        <v>3.1404958677685952</v>
      </c>
    </row>
    <row r="16" spans="1:255" ht="14.1" customHeight="1" x14ac:dyDescent="0.2">
      <c r="A16" s="306" t="s">
        <v>232</v>
      </c>
      <c r="B16" s="307"/>
      <c r="C16" s="308"/>
      <c r="D16" s="113">
        <v>10.452672085980373</v>
      </c>
      <c r="E16" s="115">
        <v>9181</v>
      </c>
      <c r="F16" s="114">
        <v>9102</v>
      </c>
      <c r="G16" s="114">
        <v>9080</v>
      </c>
      <c r="H16" s="114">
        <v>8929</v>
      </c>
      <c r="I16" s="140">
        <v>8876</v>
      </c>
      <c r="J16" s="115">
        <v>305</v>
      </c>
      <c r="K16" s="116">
        <v>3.4362325371789093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0.90853200355215524</v>
      </c>
      <c r="E18" s="115">
        <v>798</v>
      </c>
      <c r="F18" s="114">
        <v>741</v>
      </c>
      <c r="G18" s="114">
        <v>823</v>
      </c>
      <c r="H18" s="114">
        <v>800</v>
      </c>
      <c r="I18" s="140">
        <v>784</v>
      </c>
      <c r="J18" s="115">
        <v>14</v>
      </c>
      <c r="K18" s="116">
        <v>1.7857142857142858</v>
      </c>
    </row>
    <row r="19" spans="1:255" ht="14.1" customHeight="1" x14ac:dyDescent="0.2">
      <c r="A19" s="306" t="s">
        <v>235</v>
      </c>
      <c r="B19" s="307" t="s">
        <v>236</v>
      </c>
      <c r="C19" s="308"/>
      <c r="D19" s="113">
        <v>0.60113395723751617</v>
      </c>
      <c r="E19" s="115">
        <v>528</v>
      </c>
      <c r="F19" s="114">
        <v>475</v>
      </c>
      <c r="G19" s="114">
        <v>565</v>
      </c>
      <c r="H19" s="114">
        <v>552</v>
      </c>
      <c r="I19" s="140">
        <v>520</v>
      </c>
      <c r="J19" s="115">
        <v>8</v>
      </c>
      <c r="K19" s="116">
        <v>1.5384615384615385</v>
      </c>
    </row>
    <row r="20" spans="1:255" ht="14.1" customHeight="1" x14ac:dyDescent="0.2">
      <c r="A20" s="306">
        <v>12</v>
      </c>
      <c r="B20" s="307" t="s">
        <v>237</v>
      </c>
      <c r="C20" s="308"/>
      <c r="D20" s="113">
        <v>1.1886057790832707</v>
      </c>
      <c r="E20" s="115">
        <v>1044</v>
      </c>
      <c r="F20" s="114">
        <v>1016</v>
      </c>
      <c r="G20" s="114">
        <v>1074</v>
      </c>
      <c r="H20" s="114">
        <v>1040</v>
      </c>
      <c r="I20" s="140">
        <v>1023</v>
      </c>
      <c r="J20" s="115">
        <v>21</v>
      </c>
      <c r="K20" s="116">
        <v>2.0527859237536656</v>
      </c>
    </row>
    <row r="21" spans="1:255" ht="14.1" customHeight="1" x14ac:dyDescent="0.2">
      <c r="A21" s="306">
        <v>21</v>
      </c>
      <c r="B21" s="307" t="s">
        <v>238</v>
      </c>
      <c r="C21" s="308"/>
      <c r="D21" s="113">
        <v>0.19354691804995788</v>
      </c>
      <c r="E21" s="115">
        <v>170</v>
      </c>
      <c r="F21" s="114">
        <v>167</v>
      </c>
      <c r="G21" s="114">
        <v>173</v>
      </c>
      <c r="H21" s="114">
        <v>167</v>
      </c>
      <c r="I21" s="140">
        <v>173</v>
      </c>
      <c r="J21" s="115">
        <v>-3</v>
      </c>
      <c r="K21" s="116">
        <v>-1.7341040462427746</v>
      </c>
    </row>
    <row r="22" spans="1:255" ht="14.1" customHeight="1" x14ac:dyDescent="0.2">
      <c r="A22" s="306">
        <v>22</v>
      </c>
      <c r="B22" s="307" t="s">
        <v>239</v>
      </c>
      <c r="C22" s="308"/>
      <c r="D22" s="113">
        <v>1.789739736320787</v>
      </c>
      <c r="E22" s="115">
        <v>1572</v>
      </c>
      <c r="F22" s="114">
        <v>1563</v>
      </c>
      <c r="G22" s="114">
        <v>1595</v>
      </c>
      <c r="H22" s="114">
        <v>1552</v>
      </c>
      <c r="I22" s="140">
        <v>1546</v>
      </c>
      <c r="J22" s="115">
        <v>26</v>
      </c>
      <c r="K22" s="116">
        <v>1.6817593790426908</v>
      </c>
    </row>
    <row r="23" spans="1:255" ht="14.1" customHeight="1" x14ac:dyDescent="0.2">
      <c r="A23" s="306">
        <v>23</v>
      </c>
      <c r="B23" s="307" t="s">
        <v>240</v>
      </c>
      <c r="C23" s="308"/>
      <c r="D23" s="113">
        <v>1.5108044720723182</v>
      </c>
      <c r="E23" s="115">
        <v>1327</v>
      </c>
      <c r="F23" s="114">
        <v>1368</v>
      </c>
      <c r="G23" s="114">
        <v>1395</v>
      </c>
      <c r="H23" s="114">
        <v>1416</v>
      </c>
      <c r="I23" s="140">
        <v>1438</v>
      </c>
      <c r="J23" s="115">
        <v>-111</v>
      </c>
      <c r="K23" s="116">
        <v>-7.7190542420027812</v>
      </c>
    </row>
    <row r="24" spans="1:255" ht="14.1" customHeight="1" x14ac:dyDescent="0.2">
      <c r="A24" s="306">
        <v>24</v>
      </c>
      <c r="B24" s="307" t="s">
        <v>241</v>
      </c>
      <c r="C24" s="308"/>
      <c r="D24" s="113">
        <v>2.7005487624382356</v>
      </c>
      <c r="E24" s="115">
        <v>2372</v>
      </c>
      <c r="F24" s="114">
        <v>2392</v>
      </c>
      <c r="G24" s="114">
        <v>2437</v>
      </c>
      <c r="H24" s="114">
        <v>2427</v>
      </c>
      <c r="I24" s="140">
        <v>2449</v>
      </c>
      <c r="J24" s="115">
        <v>-77</v>
      </c>
      <c r="K24" s="116">
        <v>-3.1441404654961209</v>
      </c>
    </row>
    <row r="25" spans="1:255" ht="14.1" customHeight="1" x14ac:dyDescent="0.2">
      <c r="A25" s="306">
        <v>25</v>
      </c>
      <c r="B25" s="307" t="s">
        <v>242</v>
      </c>
      <c r="C25" s="308"/>
      <c r="D25" s="113">
        <v>6.1035589862695536</v>
      </c>
      <c r="E25" s="115">
        <v>5361</v>
      </c>
      <c r="F25" s="114">
        <v>5306</v>
      </c>
      <c r="G25" s="114">
        <v>5352</v>
      </c>
      <c r="H25" s="114">
        <v>5277</v>
      </c>
      <c r="I25" s="140">
        <v>5397</v>
      </c>
      <c r="J25" s="115">
        <v>-36</v>
      </c>
      <c r="K25" s="116">
        <v>-0.66703724291272926</v>
      </c>
    </row>
    <row r="26" spans="1:255" ht="14.1" customHeight="1" x14ac:dyDescent="0.2">
      <c r="A26" s="306">
        <v>26</v>
      </c>
      <c r="B26" s="307" t="s">
        <v>243</v>
      </c>
      <c r="C26" s="308"/>
      <c r="D26" s="113">
        <v>3.0375481021016917</v>
      </c>
      <c r="E26" s="115">
        <v>2668</v>
      </c>
      <c r="F26" s="114">
        <v>2675</v>
      </c>
      <c r="G26" s="114">
        <v>2677</v>
      </c>
      <c r="H26" s="114">
        <v>2597</v>
      </c>
      <c r="I26" s="140">
        <v>2580</v>
      </c>
      <c r="J26" s="115">
        <v>88</v>
      </c>
      <c r="K26" s="116">
        <v>3.4108527131782944</v>
      </c>
    </row>
    <row r="27" spans="1:255" ht="14.1" customHeight="1" x14ac:dyDescent="0.2">
      <c r="A27" s="306">
        <v>27</v>
      </c>
      <c r="B27" s="307" t="s">
        <v>244</v>
      </c>
      <c r="C27" s="308"/>
      <c r="D27" s="113">
        <v>3.1047202677778536</v>
      </c>
      <c r="E27" s="115">
        <v>2727</v>
      </c>
      <c r="F27" s="114">
        <v>2700</v>
      </c>
      <c r="G27" s="114">
        <v>2710</v>
      </c>
      <c r="H27" s="114">
        <v>2670</v>
      </c>
      <c r="I27" s="140">
        <v>2695</v>
      </c>
      <c r="J27" s="115">
        <v>32</v>
      </c>
      <c r="K27" s="116">
        <v>1.1873840445269017</v>
      </c>
    </row>
    <row r="28" spans="1:255" ht="14.1" customHeight="1" x14ac:dyDescent="0.2">
      <c r="A28" s="306">
        <v>28</v>
      </c>
      <c r="B28" s="307" t="s">
        <v>245</v>
      </c>
      <c r="C28" s="308"/>
      <c r="D28" s="113">
        <v>0.15028348930937904</v>
      </c>
      <c r="E28" s="115">
        <v>132</v>
      </c>
      <c r="F28" s="114">
        <v>130</v>
      </c>
      <c r="G28" s="114">
        <v>125</v>
      </c>
      <c r="H28" s="114">
        <v>119</v>
      </c>
      <c r="I28" s="140">
        <v>135</v>
      </c>
      <c r="J28" s="115">
        <v>-3</v>
      </c>
      <c r="K28" s="116">
        <v>-2.2222222222222223</v>
      </c>
    </row>
    <row r="29" spans="1:255" ht="14.1" customHeight="1" x14ac:dyDescent="0.2">
      <c r="A29" s="306">
        <v>29</v>
      </c>
      <c r="B29" s="307" t="s">
        <v>246</v>
      </c>
      <c r="C29" s="308"/>
      <c r="D29" s="113">
        <v>2.1517863242024728</v>
      </c>
      <c r="E29" s="115">
        <v>1890</v>
      </c>
      <c r="F29" s="114">
        <v>1919</v>
      </c>
      <c r="G29" s="114">
        <v>1886</v>
      </c>
      <c r="H29" s="114">
        <v>1832</v>
      </c>
      <c r="I29" s="140">
        <v>1849</v>
      </c>
      <c r="J29" s="115">
        <v>41</v>
      </c>
      <c r="K29" s="116">
        <v>2.2174148188209841</v>
      </c>
    </row>
    <row r="30" spans="1:255" ht="14.1" customHeight="1" x14ac:dyDescent="0.2">
      <c r="A30" s="306" t="s">
        <v>247</v>
      </c>
      <c r="B30" s="307" t="s">
        <v>248</v>
      </c>
      <c r="C30" s="308"/>
      <c r="D30" s="113">
        <v>0.71384657421955056</v>
      </c>
      <c r="E30" s="115">
        <v>627</v>
      </c>
      <c r="F30" s="114">
        <v>606</v>
      </c>
      <c r="G30" s="114">
        <v>601</v>
      </c>
      <c r="H30" s="114">
        <v>584</v>
      </c>
      <c r="I30" s="140">
        <v>593</v>
      </c>
      <c r="J30" s="115">
        <v>34</v>
      </c>
      <c r="K30" s="116">
        <v>5.7335581787521077</v>
      </c>
    </row>
    <row r="31" spans="1:255" ht="14.1" customHeight="1" x14ac:dyDescent="0.2">
      <c r="A31" s="306" t="s">
        <v>249</v>
      </c>
      <c r="B31" s="307" t="s">
        <v>250</v>
      </c>
      <c r="C31" s="308"/>
      <c r="D31" s="113">
        <v>1.385568230981169</v>
      </c>
      <c r="E31" s="115">
        <v>1217</v>
      </c>
      <c r="F31" s="114">
        <v>1266</v>
      </c>
      <c r="G31" s="114">
        <v>1240</v>
      </c>
      <c r="H31" s="114">
        <v>1205</v>
      </c>
      <c r="I31" s="140">
        <v>1212</v>
      </c>
      <c r="J31" s="115">
        <v>5</v>
      </c>
      <c r="K31" s="116">
        <v>0.41254125412541254</v>
      </c>
    </row>
    <row r="32" spans="1:255" ht="14.1" customHeight="1" x14ac:dyDescent="0.2">
      <c r="A32" s="306">
        <v>31</v>
      </c>
      <c r="B32" s="307" t="s">
        <v>251</v>
      </c>
      <c r="C32" s="308"/>
      <c r="D32" s="113">
        <v>0.51802263360429901</v>
      </c>
      <c r="E32" s="115">
        <v>455</v>
      </c>
      <c r="F32" s="114">
        <v>455</v>
      </c>
      <c r="G32" s="114">
        <v>453</v>
      </c>
      <c r="H32" s="114">
        <v>457</v>
      </c>
      <c r="I32" s="140">
        <v>461</v>
      </c>
      <c r="J32" s="115">
        <v>-6</v>
      </c>
      <c r="K32" s="116">
        <v>-1.3015184381778742</v>
      </c>
    </row>
    <row r="33" spans="1:11" ht="14.1" customHeight="1" x14ac:dyDescent="0.2">
      <c r="A33" s="306">
        <v>32</v>
      </c>
      <c r="B33" s="307" t="s">
        <v>252</v>
      </c>
      <c r="C33" s="308"/>
      <c r="D33" s="113">
        <v>1.9115604435639957</v>
      </c>
      <c r="E33" s="115">
        <v>1679</v>
      </c>
      <c r="F33" s="114">
        <v>1656</v>
      </c>
      <c r="G33" s="114">
        <v>1747</v>
      </c>
      <c r="H33" s="114">
        <v>1660</v>
      </c>
      <c r="I33" s="140">
        <v>1587</v>
      </c>
      <c r="J33" s="115">
        <v>92</v>
      </c>
      <c r="K33" s="116">
        <v>5.7971014492753623</v>
      </c>
    </row>
    <row r="34" spans="1:11" ht="14.1" customHeight="1" x14ac:dyDescent="0.2">
      <c r="A34" s="306">
        <v>33</v>
      </c>
      <c r="B34" s="307" t="s">
        <v>253</v>
      </c>
      <c r="C34" s="308"/>
      <c r="D34" s="113">
        <v>1.3753216294373478</v>
      </c>
      <c r="E34" s="115">
        <v>1208</v>
      </c>
      <c r="F34" s="114">
        <v>1199</v>
      </c>
      <c r="G34" s="114">
        <v>1236</v>
      </c>
      <c r="H34" s="114">
        <v>1210</v>
      </c>
      <c r="I34" s="140">
        <v>1205</v>
      </c>
      <c r="J34" s="115">
        <v>3</v>
      </c>
      <c r="K34" s="116">
        <v>0.24896265560165975</v>
      </c>
    </row>
    <row r="35" spans="1:11" ht="14.1" customHeight="1" x14ac:dyDescent="0.2">
      <c r="A35" s="306">
        <v>34</v>
      </c>
      <c r="B35" s="307" t="s">
        <v>254</v>
      </c>
      <c r="C35" s="308"/>
      <c r="D35" s="113">
        <v>2.2155429560306943</v>
      </c>
      <c r="E35" s="115">
        <v>1946</v>
      </c>
      <c r="F35" s="114">
        <v>1953</v>
      </c>
      <c r="G35" s="114">
        <v>1941</v>
      </c>
      <c r="H35" s="114">
        <v>1928</v>
      </c>
      <c r="I35" s="140">
        <v>1937</v>
      </c>
      <c r="J35" s="115">
        <v>9</v>
      </c>
      <c r="K35" s="116">
        <v>0.46463603510583379</v>
      </c>
    </row>
    <row r="36" spans="1:11" ht="14.1" customHeight="1" x14ac:dyDescent="0.2">
      <c r="A36" s="306">
        <v>41</v>
      </c>
      <c r="B36" s="307" t="s">
        <v>255</v>
      </c>
      <c r="C36" s="308"/>
      <c r="D36" s="113">
        <v>1.4276931484391011</v>
      </c>
      <c r="E36" s="115">
        <v>1254</v>
      </c>
      <c r="F36" s="114">
        <v>1253</v>
      </c>
      <c r="G36" s="114">
        <v>1254</v>
      </c>
      <c r="H36" s="114">
        <v>1241</v>
      </c>
      <c r="I36" s="140">
        <v>1265</v>
      </c>
      <c r="J36" s="115">
        <v>-11</v>
      </c>
      <c r="K36" s="116">
        <v>-0.86956521739130432</v>
      </c>
    </row>
    <row r="37" spans="1:11" ht="14.1" customHeight="1" x14ac:dyDescent="0.2">
      <c r="A37" s="306">
        <v>42</v>
      </c>
      <c r="B37" s="307" t="s">
        <v>256</v>
      </c>
      <c r="C37" s="308"/>
      <c r="D37" s="113">
        <v>0.10132750415556618</v>
      </c>
      <c r="E37" s="115">
        <v>89</v>
      </c>
      <c r="F37" s="114">
        <v>85</v>
      </c>
      <c r="G37" s="114">
        <v>86</v>
      </c>
      <c r="H37" s="114">
        <v>82</v>
      </c>
      <c r="I37" s="140">
        <v>79</v>
      </c>
      <c r="J37" s="115">
        <v>10</v>
      </c>
      <c r="K37" s="116">
        <v>12.658227848101266</v>
      </c>
    </row>
    <row r="38" spans="1:11" ht="14.1" customHeight="1" x14ac:dyDescent="0.2">
      <c r="A38" s="306">
        <v>43</v>
      </c>
      <c r="B38" s="307" t="s">
        <v>257</v>
      </c>
      <c r="C38" s="308"/>
      <c r="D38" s="113">
        <v>1.8956212856069403</v>
      </c>
      <c r="E38" s="115">
        <v>1665</v>
      </c>
      <c r="F38" s="114">
        <v>1650</v>
      </c>
      <c r="G38" s="114">
        <v>1671</v>
      </c>
      <c r="H38" s="114">
        <v>1624</v>
      </c>
      <c r="I38" s="140">
        <v>1614</v>
      </c>
      <c r="J38" s="115">
        <v>51</v>
      </c>
      <c r="K38" s="116">
        <v>3.1598513011152418</v>
      </c>
    </row>
    <row r="39" spans="1:11" ht="14.1" customHeight="1" x14ac:dyDescent="0.2">
      <c r="A39" s="306">
        <v>51</v>
      </c>
      <c r="B39" s="307" t="s">
        <v>258</v>
      </c>
      <c r="C39" s="308"/>
      <c r="D39" s="113">
        <v>9.46785982649088</v>
      </c>
      <c r="E39" s="115">
        <v>8316</v>
      </c>
      <c r="F39" s="114">
        <v>8335</v>
      </c>
      <c r="G39" s="114">
        <v>8344</v>
      </c>
      <c r="H39" s="114">
        <v>8113</v>
      </c>
      <c r="I39" s="140">
        <v>8132</v>
      </c>
      <c r="J39" s="115">
        <v>184</v>
      </c>
      <c r="K39" s="116">
        <v>2.2626660108214462</v>
      </c>
    </row>
    <row r="40" spans="1:11" ht="14.1" customHeight="1" x14ac:dyDescent="0.2">
      <c r="A40" s="306" t="s">
        <v>259</v>
      </c>
      <c r="B40" s="307" t="s">
        <v>260</v>
      </c>
      <c r="C40" s="308"/>
      <c r="D40" s="113">
        <v>8.3373181228225963</v>
      </c>
      <c r="E40" s="115">
        <v>7323</v>
      </c>
      <c r="F40" s="114">
        <v>7383</v>
      </c>
      <c r="G40" s="114">
        <v>7371</v>
      </c>
      <c r="H40" s="114">
        <v>7215</v>
      </c>
      <c r="I40" s="140">
        <v>7253</v>
      </c>
      <c r="J40" s="115">
        <v>70</v>
      </c>
      <c r="K40" s="116">
        <v>0.96511788225561834</v>
      </c>
    </row>
    <row r="41" spans="1:11" ht="14.1" customHeight="1" x14ac:dyDescent="0.2">
      <c r="A41" s="306"/>
      <c r="B41" s="307" t="s">
        <v>261</v>
      </c>
      <c r="C41" s="308"/>
      <c r="D41" s="113">
        <v>7.4526948562060253</v>
      </c>
      <c r="E41" s="115">
        <v>6546</v>
      </c>
      <c r="F41" s="114">
        <v>6590</v>
      </c>
      <c r="G41" s="114">
        <v>6572</v>
      </c>
      <c r="H41" s="114">
        <v>6437</v>
      </c>
      <c r="I41" s="140">
        <v>6489</v>
      </c>
      <c r="J41" s="115">
        <v>57</v>
      </c>
      <c r="K41" s="116">
        <v>0.87840961627369396</v>
      </c>
    </row>
    <row r="42" spans="1:11" ht="14.1" customHeight="1" x14ac:dyDescent="0.2">
      <c r="A42" s="306">
        <v>52</v>
      </c>
      <c r="B42" s="307" t="s">
        <v>262</v>
      </c>
      <c r="C42" s="308"/>
      <c r="D42" s="113">
        <v>4.2933260468611243</v>
      </c>
      <c r="E42" s="115">
        <v>3771</v>
      </c>
      <c r="F42" s="114">
        <v>3787</v>
      </c>
      <c r="G42" s="114">
        <v>3821</v>
      </c>
      <c r="H42" s="114">
        <v>3862</v>
      </c>
      <c r="I42" s="140">
        <v>3820</v>
      </c>
      <c r="J42" s="115">
        <v>-49</v>
      </c>
      <c r="K42" s="116">
        <v>-1.2827225130890052</v>
      </c>
    </row>
    <row r="43" spans="1:11" ht="14.1" customHeight="1" x14ac:dyDescent="0.2">
      <c r="A43" s="306" t="s">
        <v>263</v>
      </c>
      <c r="B43" s="307" t="s">
        <v>264</v>
      </c>
      <c r="C43" s="308"/>
      <c r="D43" s="113">
        <v>3.9198943461529705</v>
      </c>
      <c r="E43" s="115">
        <v>3443</v>
      </c>
      <c r="F43" s="114">
        <v>3454</v>
      </c>
      <c r="G43" s="114">
        <v>3501</v>
      </c>
      <c r="H43" s="114">
        <v>3566</v>
      </c>
      <c r="I43" s="140">
        <v>3521</v>
      </c>
      <c r="J43" s="115">
        <v>-78</v>
      </c>
      <c r="K43" s="116">
        <v>-2.2152797500710024</v>
      </c>
    </row>
    <row r="44" spans="1:11" ht="14.1" customHeight="1" x14ac:dyDescent="0.2">
      <c r="A44" s="306">
        <v>53</v>
      </c>
      <c r="B44" s="307" t="s">
        <v>265</v>
      </c>
      <c r="C44" s="308"/>
      <c r="D44" s="113">
        <v>0.46792813716783932</v>
      </c>
      <c r="E44" s="115">
        <v>411</v>
      </c>
      <c r="F44" s="114">
        <v>415</v>
      </c>
      <c r="G44" s="114">
        <v>409</v>
      </c>
      <c r="H44" s="114">
        <v>379</v>
      </c>
      <c r="I44" s="140">
        <v>367</v>
      </c>
      <c r="J44" s="115">
        <v>44</v>
      </c>
      <c r="K44" s="116">
        <v>11.989100817438691</v>
      </c>
    </row>
    <row r="45" spans="1:11" ht="14.1" customHeight="1" x14ac:dyDescent="0.2">
      <c r="A45" s="306" t="s">
        <v>266</v>
      </c>
      <c r="B45" s="307" t="s">
        <v>267</v>
      </c>
      <c r="C45" s="308"/>
      <c r="D45" s="113">
        <v>0.41783364073137963</v>
      </c>
      <c r="E45" s="115">
        <v>367</v>
      </c>
      <c r="F45" s="114">
        <v>371</v>
      </c>
      <c r="G45" s="114">
        <v>366</v>
      </c>
      <c r="H45" s="114">
        <v>341</v>
      </c>
      <c r="I45" s="140">
        <v>337</v>
      </c>
      <c r="J45" s="115">
        <v>30</v>
      </c>
      <c r="K45" s="116">
        <v>8.9020771513353107</v>
      </c>
    </row>
    <row r="46" spans="1:11" ht="14.1" customHeight="1" x14ac:dyDescent="0.2">
      <c r="A46" s="306">
        <v>54</v>
      </c>
      <c r="B46" s="307" t="s">
        <v>268</v>
      </c>
      <c r="C46" s="308"/>
      <c r="D46" s="113">
        <v>2.8132613794202701</v>
      </c>
      <c r="E46" s="115">
        <v>2471</v>
      </c>
      <c r="F46" s="114">
        <v>2598</v>
      </c>
      <c r="G46" s="114">
        <v>2590</v>
      </c>
      <c r="H46" s="114">
        <v>2556</v>
      </c>
      <c r="I46" s="140">
        <v>2563</v>
      </c>
      <c r="J46" s="115">
        <v>-92</v>
      </c>
      <c r="K46" s="116">
        <v>-3.5895435037065937</v>
      </c>
    </row>
    <row r="47" spans="1:11" ht="14.1" customHeight="1" x14ac:dyDescent="0.2">
      <c r="A47" s="306">
        <v>61</v>
      </c>
      <c r="B47" s="307" t="s">
        <v>269</v>
      </c>
      <c r="C47" s="308"/>
      <c r="D47" s="113">
        <v>6.064849602659562</v>
      </c>
      <c r="E47" s="115">
        <v>5327</v>
      </c>
      <c r="F47" s="114">
        <v>5317</v>
      </c>
      <c r="G47" s="114">
        <v>5302</v>
      </c>
      <c r="H47" s="114">
        <v>5170</v>
      </c>
      <c r="I47" s="140">
        <v>5195</v>
      </c>
      <c r="J47" s="115">
        <v>132</v>
      </c>
      <c r="K47" s="116">
        <v>2.5409047160731473</v>
      </c>
    </row>
    <row r="48" spans="1:11" ht="14.1" customHeight="1" x14ac:dyDescent="0.2">
      <c r="A48" s="306">
        <v>62</v>
      </c>
      <c r="B48" s="307" t="s">
        <v>270</v>
      </c>
      <c r="C48" s="308"/>
      <c r="D48" s="113">
        <v>6.8845777261652659</v>
      </c>
      <c r="E48" s="115">
        <v>6047</v>
      </c>
      <c r="F48" s="114">
        <v>6103</v>
      </c>
      <c r="G48" s="114">
        <v>5961</v>
      </c>
      <c r="H48" s="114">
        <v>5916</v>
      </c>
      <c r="I48" s="140">
        <v>5864</v>
      </c>
      <c r="J48" s="115">
        <v>183</v>
      </c>
      <c r="K48" s="116">
        <v>3.1207366984993179</v>
      </c>
    </row>
    <row r="49" spans="1:11" ht="14.1" customHeight="1" x14ac:dyDescent="0.2">
      <c r="A49" s="306">
        <v>63</v>
      </c>
      <c r="B49" s="307" t="s">
        <v>271</v>
      </c>
      <c r="C49" s="308"/>
      <c r="D49" s="113">
        <v>1.5882232392923015</v>
      </c>
      <c r="E49" s="115">
        <v>1395</v>
      </c>
      <c r="F49" s="114">
        <v>1437</v>
      </c>
      <c r="G49" s="114">
        <v>1444</v>
      </c>
      <c r="H49" s="114">
        <v>1413</v>
      </c>
      <c r="I49" s="140">
        <v>1389</v>
      </c>
      <c r="J49" s="115">
        <v>6</v>
      </c>
      <c r="K49" s="116">
        <v>0.43196544276457882</v>
      </c>
    </row>
    <row r="50" spans="1:11" ht="14.1" customHeight="1" x14ac:dyDescent="0.2">
      <c r="A50" s="306" t="s">
        <v>272</v>
      </c>
      <c r="B50" s="307" t="s">
        <v>273</v>
      </c>
      <c r="C50" s="308"/>
      <c r="D50" s="113">
        <v>0.25502652731288566</v>
      </c>
      <c r="E50" s="115">
        <v>224</v>
      </c>
      <c r="F50" s="114">
        <v>234</v>
      </c>
      <c r="G50" s="114">
        <v>226</v>
      </c>
      <c r="H50" s="114">
        <v>224</v>
      </c>
      <c r="I50" s="140">
        <v>230</v>
      </c>
      <c r="J50" s="115">
        <v>-6</v>
      </c>
      <c r="K50" s="116">
        <v>-2.6086956521739131</v>
      </c>
    </row>
    <row r="51" spans="1:11" ht="14.1" customHeight="1" x14ac:dyDescent="0.2">
      <c r="A51" s="306" t="s">
        <v>274</v>
      </c>
      <c r="B51" s="307" t="s">
        <v>275</v>
      </c>
      <c r="C51" s="308"/>
      <c r="D51" s="113">
        <v>1.006443973859781</v>
      </c>
      <c r="E51" s="115">
        <v>884</v>
      </c>
      <c r="F51" s="114">
        <v>912</v>
      </c>
      <c r="G51" s="114">
        <v>905</v>
      </c>
      <c r="H51" s="114">
        <v>886</v>
      </c>
      <c r="I51" s="140">
        <v>865</v>
      </c>
      <c r="J51" s="115">
        <v>19</v>
      </c>
      <c r="K51" s="116">
        <v>2.1965317919075145</v>
      </c>
    </row>
    <row r="52" spans="1:11" ht="14.1" customHeight="1" x14ac:dyDescent="0.2">
      <c r="A52" s="306">
        <v>71</v>
      </c>
      <c r="B52" s="307" t="s">
        <v>276</v>
      </c>
      <c r="C52" s="308"/>
      <c r="D52" s="113">
        <v>12.668215042011067</v>
      </c>
      <c r="E52" s="115">
        <v>11127</v>
      </c>
      <c r="F52" s="114">
        <v>11097</v>
      </c>
      <c r="G52" s="114">
        <v>11120</v>
      </c>
      <c r="H52" s="114">
        <v>10948</v>
      </c>
      <c r="I52" s="140">
        <v>10900</v>
      </c>
      <c r="J52" s="115">
        <v>227</v>
      </c>
      <c r="K52" s="116">
        <v>2.0825688073394497</v>
      </c>
    </row>
    <row r="53" spans="1:11" ht="14.1" customHeight="1" x14ac:dyDescent="0.2">
      <c r="A53" s="306" t="s">
        <v>277</v>
      </c>
      <c r="B53" s="307" t="s">
        <v>278</v>
      </c>
      <c r="C53" s="308"/>
      <c r="D53" s="113">
        <v>5.4079285925723521</v>
      </c>
      <c r="E53" s="115">
        <v>4750</v>
      </c>
      <c r="F53" s="114">
        <v>4761</v>
      </c>
      <c r="G53" s="114">
        <v>4744</v>
      </c>
      <c r="H53" s="114">
        <v>4671</v>
      </c>
      <c r="I53" s="140">
        <v>4651</v>
      </c>
      <c r="J53" s="115">
        <v>99</v>
      </c>
      <c r="K53" s="116">
        <v>2.1285745001075038</v>
      </c>
    </row>
    <row r="54" spans="1:11" ht="14.1" customHeight="1" x14ac:dyDescent="0.2">
      <c r="A54" s="306" t="s">
        <v>279</v>
      </c>
      <c r="B54" s="307" t="s">
        <v>280</v>
      </c>
      <c r="C54" s="308"/>
      <c r="D54" s="113">
        <v>5.7836373158457999</v>
      </c>
      <c r="E54" s="115">
        <v>5080</v>
      </c>
      <c r="F54" s="114">
        <v>5073</v>
      </c>
      <c r="G54" s="114">
        <v>5119</v>
      </c>
      <c r="H54" s="114">
        <v>5054</v>
      </c>
      <c r="I54" s="140">
        <v>5042</v>
      </c>
      <c r="J54" s="115">
        <v>38</v>
      </c>
      <c r="K54" s="116">
        <v>0.75366917889726304</v>
      </c>
    </row>
    <row r="55" spans="1:11" ht="14.1" customHeight="1" x14ac:dyDescent="0.2">
      <c r="A55" s="306">
        <v>72</v>
      </c>
      <c r="B55" s="307" t="s">
        <v>281</v>
      </c>
      <c r="C55" s="308"/>
      <c r="D55" s="113">
        <v>3.290297606849284</v>
      </c>
      <c r="E55" s="115">
        <v>2890</v>
      </c>
      <c r="F55" s="114">
        <v>2878</v>
      </c>
      <c r="G55" s="114">
        <v>2886</v>
      </c>
      <c r="H55" s="114">
        <v>2874</v>
      </c>
      <c r="I55" s="140">
        <v>2874</v>
      </c>
      <c r="J55" s="115">
        <v>16</v>
      </c>
      <c r="K55" s="116">
        <v>0.55671537926235215</v>
      </c>
    </row>
    <row r="56" spans="1:11" ht="14.1" customHeight="1" x14ac:dyDescent="0.2">
      <c r="A56" s="306" t="s">
        <v>282</v>
      </c>
      <c r="B56" s="307" t="s">
        <v>283</v>
      </c>
      <c r="C56" s="308"/>
      <c r="D56" s="113">
        <v>1.4049229227861648</v>
      </c>
      <c r="E56" s="115">
        <v>1234</v>
      </c>
      <c r="F56" s="114">
        <v>1249</v>
      </c>
      <c r="G56" s="114">
        <v>1262</v>
      </c>
      <c r="H56" s="114">
        <v>1244</v>
      </c>
      <c r="I56" s="140">
        <v>1249</v>
      </c>
      <c r="J56" s="115">
        <v>-15</v>
      </c>
      <c r="K56" s="116">
        <v>-1.200960768614892</v>
      </c>
    </row>
    <row r="57" spans="1:11" ht="14.1" customHeight="1" x14ac:dyDescent="0.2">
      <c r="A57" s="306" t="s">
        <v>284</v>
      </c>
      <c r="B57" s="307" t="s">
        <v>285</v>
      </c>
      <c r="C57" s="308"/>
      <c r="D57" s="113">
        <v>1.4857572238540884</v>
      </c>
      <c r="E57" s="115">
        <v>1305</v>
      </c>
      <c r="F57" s="114">
        <v>1276</v>
      </c>
      <c r="G57" s="114">
        <v>1269</v>
      </c>
      <c r="H57" s="114">
        <v>1276</v>
      </c>
      <c r="I57" s="140">
        <v>1274</v>
      </c>
      <c r="J57" s="115">
        <v>31</v>
      </c>
      <c r="K57" s="116">
        <v>2.4332810047095763</v>
      </c>
    </row>
    <row r="58" spans="1:11" ht="14.1" customHeight="1" x14ac:dyDescent="0.2">
      <c r="A58" s="306">
        <v>73</v>
      </c>
      <c r="B58" s="307" t="s">
        <v>286</v>
      </c>
      <c r="C58" s="308"/>
      <c r="D58" s="113">
        <v>2.596944235717376</v>
      </c>
      <c r="E58" s="115">
        <v>2281</v>
      </c>
      <c r="F58" s="114">
        <v>2304</v>
      </c>
      <c r="G58" s="114">
        <v>2291</v>
      </c>
      <c r="H58" s="114">
        <v>2274</v>
      </c>
      <c r="I58" s="140">
        <v>2282</v>
      </c>
      <c r="J58" s="115">
        <v>-1</v>
      </c>
      <c r="K58" s="116">
        <v>-4.3821209465381247E-2</v>
      </c>
    </row>
    <row r="59" spans="1:11" ht="14.1" customHeight="1" x14ac:dyDescent="0.2">
      <c r="A59" s="306" t="s">
        <v>287</v>
      </c>
      <c r="B59" s="307" t="s">
        <v>288</v>
      </c>
      <c r="C59" s="308"/>
      <c r="D59" s="113">
        <v>2.1301546098321835</v>
      </c>
      <c r="E59" s="115">
        <v>1871</v>
      </c>
      <c r="F59" s="114">
        <v>1889</v>
      </c>
      <c r="G59" s="114">
        <v>1880</v>
      </c>
      <c r="H59" s="114">
        <v>1878</v>
      </c>
      <c r="I59" s="140">
        <v>1886</v>
      </c>
      <c r="J59" s="115">
        <v>-15</v>
      </c>
      <c r="K59" s="116">
        <v>-0.79533404029692467</v>
      </c>
    </row>
    <row r="60" spans="1:11" ht="14.1" customHeight="1" x14ac:dyDescent="0.2">
      <c r="A60" s="306">
        <v>81</v>
      </c>
      <c r="B60" s="307" t="s">
        <v>289</v>
      </c>
      <c r="C60" s="308"/>
      <c r="D60" s="113">
        <v>6.7900812897055811</v>
      </c>
      <c r="E60" s="115">
        <v>5964</v>
      </c>
      <c r="F60" s="114">
        <v>5917</v>
      </c>
      <c r="G60" s="114">
        <v>5895</v>
      </c>
      <c r="H60" s="114">
        <v>5706</v>
      </c>
      <c r="I60" s="140">
        <v>5723</v>
      </c>
      <c r="J60" s="115">
        <v>241</v>
      </c>
      <c r="K60" s="116">
        <v>4.2110781058885198</v>
      </c>
    </row>
    <row r="61" spans="1:11" ht="14.1" customHeight="1" x14ac:dyDescent="0.2">
      <c r="A61" s="306" t="s">
        <v>290</v>
      </c>
      <c r="B61" s="307" t="s">
        <v>291</v>
      </c>
      <c r="C61" s="308"/>
      <c r="D61" s="113">
        <v>1.8899287291937064</v>
      </c>
      <c r="E61" s="115">
        <v>1660</v>
      </c>
      <c r="F61" s="114">
        <v>1646</v>
      </c>
      <c r="G61" s="114">
        <v>1662</v>
      </c>
      <c r="H61" s="114">
        <v>1586</v>
      </c>
      <c r="I61" s="140">
        <v>1609</v>
      </c>
      <c r="J61" s="115">
        <v>51</v>
      </c>
      <c r="K61" s="116">
        <v>3.1696706028589188</v>
      </c>
    </row>
    <row r="62" spans="1:11" ht="14.1" customHeight="1" x14ac:dyDescent="0.2">
      <c r="A62" s="306" t="s">
        <v>292</v>
      </c>
      <c r="B62" s="307" t="s">
        <v>293</v>
      </c>
      <c r="C62" s="308"/>
      <c r="D62" s="113">
        <v>2.7438121911788147</v>
      </c>
      <c r="E62" s="115">
        <v>2410</v>
      </c>
      <c r="F62" s="114">
        <v>2391</v>
      </c>
      <c r="G62" s="114">
        <v>2366</v>
      </c>
      <c r="H62" s="114">
        <v>2282</v>
      </c>
      <c r="I62" s="140">
        <v>2270</v>
      </c>
      <c r="J62" s="115">
        <v>140</v>
      </c>
      <c r="K62" s="116">
        <v>6.1674008810572687</v>
      </c>
    </row>
    <row r="63" spans="1:11" ht="14.1" customHeight="1" x14ac:dyDescent="0.2">
      <c r="A63" s="306"/>
      <c r="B63" s="307" t="s">
        <v>294</v>
      </c>
      <c r="C63" s="308"/>
      <c r="D63" s="113">
        <v>2.2565293622059794</v>
      </c>
      <c r="E63" s="115">
        <v>1982</v>
      </c>
      <c r="F63" s="114">
        <v>1958</v>
      </c>
      <c r="G63" s="114">
        <v>1938</v>
      </c>
      <c r="H63" s="114">
        <v>1899</v>
      </c>
      <c r="I63" s="140">
        <v>1887</v>
      </c>
      <c r="J63" s="115">
        <v>95</v>
      </c>
      <c r="K63" s="116">
        <v>5.0344462109167996</v>
      </c>
    </row>
    <row r="64" spans="1:11" ht="14.1" customHeight="1" x14ac:dyDescent="0.2">
      <c r="A64" s="306" t="s">
        <v>295</v>
      </c>
      <c r="B64" s="307" t="s">
        <v>296</v>
      </c>
      <c r="C64" s="308"/>
      <c r="D64" s="113">
        <v>0.57153266388869917</v>
      </c>
      <c r="E64" s="115">
        <v>502</v>
      </c>
      <c r="F64" s="114">
        <v>496</v>
      </c>
      <c r="G64" s="114">
        <v>488</v>
      </c>
      <c r="H64" s="114">
        <v>485</v>
      </c>
      <c r="I64" s="140">
        <v>487</v>
      </c>
      <c r="J64" s="115">
        <v>15</v>
      </c>
      <c r="K64" s="116">
        <v>3.0800821355236141</v>
      </c>
    </row>
    <row r="65" spans="1:11" ht="14.1" customHeight="1" x14ac:dyDescent="0.2">
      <c r="A65" s="306" t="s">
        <v>297</v>
      </c>
      <c r="B65" s="307" t="s">
        <v>298</v>
      </c>
      <c r="C65" s="308"/>
      <c r="D65" s="113">
        <v>0.75938702552542292</v>
      </c>
      <c r="E65" s="115">
        <v>667</v>
      </c>
      <c r="F65" s="114">
        <v>663</v>
      </c>
      <c r="G65" s="114">
        <v>658</v>
      </c>
      <c r="H65" s="114">
        <v>646</v>
      </c>
      <c r="I65" s="140">
        <v>657</v>
      </c>
      <c r="J65" s="115">
        <v>10</v>
      </c>
      <c r="K65" s="116">
        <v>1.5220700152207001</v>
      </c>
    </row>
    <row r="66" spans="1:11" ht="14.1" customHeight="1" x14ac:dyDescent="0.2">
      <c r="A66" s="306">
        <v>82</v>
      </c>
      <c r="B66" s="307" t="s">
        <v>299</v>
      </c>
      <c r="C66" s="308"/>
      <c r="D66" s="113">
        <v>3.0181934102966959</v>
      </c>
      <c r="E66" s="115">
        <v>2651</v>
      </c>
      <c r="F66" s="114">
        <v>2702</v>
      </c>
      <c r="G66" s="114">
        <v>2613</v>
      </c>
      <c r="H66" s="114">
        <v>2539</v>
      </c>
      <c r="I66" s="140">
        <v>2535</v>
      </c>
      <c r="J66" s="115">
        <v>116</v>
      </c>
      <c r="K66" s="116">
        <v>4.5759368836291916</v>
      </c>
    </row>
    <row r="67" spans="1:11" ht="14.1" customHeight="1" x14ac:dyDescent="0.2">
      <c r="A67" s="306" t="s">
        <v>300</v>
      </c>
      <c r="B67" s="307" t="s">
        <v>301</v>
      </c>
      <c r="C67" s="308"/>
      <c r="D67" s="113">
        <v>2.0447662636336728</v>
      </c>
      <c r="E67" s="115">
        <v>1796</v>
      </c>
      <c r="F67" s="114">
        <v>1845</v>
      </c>
      <c r="G67" s="114">
        <v>1763</v>
      </c>
      <c r="H67" s="114">
        <v>1717</v>
      </c>
      <c r="I67" s="140">
        <v>1700</v>
      </c>
      <c r="J67" s="115">
        <v>96</v>
      </c>
      <c r="K67" s="116">
        <v>5.6470588235294121</v>
      </c>
    </row>
    <row r="68" spans="1:11" ht="14.1" customHeight="1" x14ac:dyDescent="0.2">
      <c r="A68" s="306" t="s">
        <v>302</v>
      </c>
      <c r="B68" s="307" t="s">
        <v>303</v>
      </c>
      <c r="C68" s="308"/>
      <c r="D68" s="113">
        <v>0.53965434797458844</v>
      </c>
      <c r="E68" s="115">
        <v>474</v>
      </c>
      <c r="F68" s="114">
        <v>481</v>
      </c>
      <c r="G68" s="114">
        <v>470</v>
      </c>
      <c r="H68" s="114">
        <v>458</v>
      </c>
      <c r="I68" s="140">
        <v>468</v>
      </c>
      <c r="J68" s="115">
        <v>6</v>
      </c>
      <c r="K68" s="116">
        <v>1.2820512820512822</v>
      </c>
    </row>
    <row r="69" spans="1:11" ht="14.1" customHeight="1" x14ac:dyDescent="0.2">
      <c r="A69" s="306">
        <v>83</v>
      </c>
      <c r="B69" s="307" t="s">
        <v>304</v>
      </c>
      <c r="C69" s="308"/>
      <c r="D69" s="113">
        <v>4.7066056424619171</v>
      </c>
      <c r="E69" s="115">
        <v>4134</v>
      </c>
      <c r="F69" s="114">
        <v>4174</v>
      </c>
      <c r="G69" s="114">
        <v>4137</v>
      </c>
      <c r="H69" s="114">
        <v>4075</v>
      </c>
      <c r="I69" s="140">
        <v>4103</v>
      </c>
      <c r="J69" s="115">
        <v>31</v>
      </c>
      <c r="K69" s="116">
        <v>0.7555447233731416</v>
      </c>
    </row>
    <row r="70" spans="1:11" ht="14.1" customHeight="1" x14ac:dyDescent="0.2">
      <c r="A70" s="306" t="s">
        <v>305</v>
      </c>
      <c r="B70" s="307" t="s">
        <v>306</v>
      </c>
      <c r="C70" s="308"/>
      <c r="D70" s="113">
        <v>3.9870665118291324</v>
      </c>
      <c r="E70" s="115">
        <v>3502</v>
      </c>
      <c r="F70" s="114">
        <v>3530</v>
      </c>
      <c r="G70" s="114">
        <v>3510</v>
      </c>
      <c r="H70" s="114">
        <v>3453</v>
      </c>
      <c r="I70" s="140">
        <v>3476</v>
      </c>
      <c r="J70" s="115">
        <v>26</v>
      </c>
      <c r="K70" s="116">
        <v>0.74798619102416575</v>
      </c>
    </row>
    <row r="71" spans="1:11" ht="14.1" customHeight="1" x14ac:dyDescent="0.2">
      <c r="A71" s="306"/>
      <c r="B71" s="307" t="s">
        <v>307</v>
      </c>
      <c r="C71" s="308"/>
      <c r="D71" s="113">
        <v>2.8394471389211469</v>
      </c>
      <c r="E71" s="115">
        <v>2494</v>
      </c>
      <c r="F71" s="114">
        <v>2499</v>
      </c>
      <c r="G71" s="114">
        <v>2493</v>
      </c>
      <c r="H71" s="114">
        <v>2435</v>
      </c>
      <c r="I71" s="140">
        <v>2455</v>
      </c>
      <c r="J71" s="115">
        <v>39</v>
      </c>
      <c r="K71" s="116">
        <v>1.5885947046843176</v>
      </c>
    </row>
    <row r="72" spans="1:11" ht="14.1" customHeight="1" x14ac:dyDescent="0.2">
      <c r="A72" s="306">
        <v>84</v>
      </c>
      <c r="B72" s="307" t="s">
        <v>308</v>
      </c>
      <c r="C72" s="308"/>
      <c r="D72" s="113">
        <v>0.98367374820684472</v>
      </c>
      <c r="E72" s="115">
        <v>864</v>
      </c>
      <c r="F72" s="114">
        <v>833</v>
      </c>
      <c r="G72" s="114">
        <v>825</v>
      </c>
      <c r="H72" s="114">
        <v>826</v>
      </c>
      <c r="I72" s="140">
        <v>829</v>
      </c>
      <c r="J72" s="115">
        <v>35</v>
      </c>
      <c r="K72" s="116">
        <v>4.2219541616405305</v>
      </c>
    </row>
    <row r="73" spans="1:11" ht="14.1" customHeight="1" x14ac:dyDescent="0.2">
      <c r="A73" s="306" t="s">
        <v>309</v>
      </c>
      <c r="B73" s="307" t="s">
        <v>310</v>
      </c>
      <c r="C73" s="308"/>
      <c r="D73" s="113">
        <v>0.38595532481726896</v>
      </c>
      <c r="E73" s="115">
        <v>339</v>
      </c>
      <c r="F73" s="114">
        <v>328</v>
      </c>
      <c r="G73" s="114">
        <v>318</v>
      </c>
      <c r="H73" s="114">
        <v>314</v>
      </c>
      <c r="I73" s="140">
        <v>315</v>
      </c>
      <c r="J73" s="115">
        <v>24</v>
      </c>
      <c r="K73" s="116">
        <v>7.6190476190476186</v>
      </c>
    </row>
    <row r="74" spans="1:11" ht="14.1" customHeight="1" x14ac:dyDescent="0.2">
      <c r="A74" s="306" t="s">
        <v>311</v>
      </c>
      <c r="B74" s="307" t="s">
        <v>312</v>
      </c>
      <c r="C74" s="308"/>
      <c r="D74" s="113">
        <v>0.14800646674408544</v>
      </c>
      <c r="E74" s="115">
        <v>130</v>
      </c>
      <c r="F74" s="114">
        <v>131</v>
      </c>
      <c r="G74" s="114">
        <v>134</v>
      </c>
      <c r="H74" s="114">
        <v>147</v>
      </c>
      <c r="I74" s="140">
        <v>150</v>
      </c>
      <c r="J74" s="115">
        <v>-20</v>
      </c>
      <c r="K74" s="116">
        <v>-13.333333333333334</v>
      </c>
    </row>
    <row r="75" spans="1:11" ht="14.1" customHeight="1" x14ac:dyDescent="0.2">
      <c r="A75" s="306" t="s">
        <v>313</v>
      </c>
      <c r="B75" s="307" t="s">
        <v>314</v>
      </c>
      <c r="C75" s="308"/>
      <c r="D75" s="113">
        <v>6.0341097980280985E-2</v>
      </c>
      <c r="E75" s="115">
        <v>53</v>
      </c>
      <c r="F75" s="114">
        <v>51</v>
      </c>
      <c r="G75" s="114">
        <v>49</v>
      </c>
      <c r="H75" s="114">
        <v>48</v>
      </c>
      <c r="I75" s="140">
        <v>50</v>
      </c>
      <c r="J75" s="115">
        <v>3</v>
      </c>
      <c r="K75" s="116">
        <v>6</v>
      </c>
    </row>
    <row r="76" spans="1:11" ht="14.1" customHeight="1" x14ac:dyDescent="0.2">
      <c r="A76" s="306">
        <v>91</v>
      </c>
      <c r="B76" s="307" t="s">
        <v>315</v>
      </c>
      <c r="C76" s="308"/>
      <c r="D76" s="113">
        <v>0.35179998633786463</v>
      </c>
      <c r="E76" s="115">
        <v>309</v>
      </c>
      <c r="F76" s="114">
        <v>320</v>
      </c>
      <c r="G76" s="114">
        <v>330</v>
      </c>
      <c r="H76" s="114">
        <v>305</v>
      </c>
      <c r="I76" s="140">
        <v>310</v>
      </c>
      <c r="J76" s="115">
        <v>-1</v>
      </c>
      <c r="K76" s="116">
        <v>-0.32258064516129031</v>
      </c>
    </row>
    <row r="77" spans="1:11" ht="14.1" customHeight="1" x14ac:dyDescent="0.2">
      <c r="A77" s="306">
        <v>92</v>
      </c>
      <c r="B77" s="307" t="s">
        <v>316</v>
      </c>
      <c r="C77" s="308"/>
      <c r="D77" s="113">
        <v>1.4049229227861648</v>
      </c>
      <c r="E77" s="115">
        <v>1234</v>
      </c>
      <c r="F77" s="114">
        <v>1214</v>
      </c>
      <c r="G77" s="114">
        <v>1206</v>
      </c>
      <c r="H77" s="114">
        <v>1195</v>
      </c>
      <c r="I77" s="140">
        <v>1182</v>
      </c>
      <c r="J77" s="115">
        <v>52</v>
      </c>
      <c r="K77" s="116">
        <v>4.3993231810490689</v>
      </c>
    </row>
    <row r="78" spans="1:11" ht="14.1" customHeight="1" x14ac:dyDescent="0.2">
      <c r="A78" s="306">
        <v>93</v>
      </c>
      <c r="B78" s="307" t="s">
        <v>317</v>
      </c>
      <c r="C78" s="308"/>
      <c r="D78" s="113">
        <v>0.15825306828790672</v>
      </c>
      <c r="E78" s="115">
        <v>139</v>
      </c>
      <c r="F78" s="114">
        <v>137</v>
      </c>
      <c r="G78" s="114">
        <v>140</v>
      </c>
      <c r="H78" s="114">
        <v>131</v>
      </c>
      <c r="I78" s="140">
        <v>129</v>
      </c>
      <c r="J78" s="115">
        <v>10</v>
      </c>
      <c r="K78" s="116">
        <v>7.7519379844961236</v>
      </c>
    </row>
    <row r="79" spans="1:11" ht="14.1" customHeight="1" x14ac:dyDescent="0.2">
      <c r="A79" s="306">
        <v>94</v>
      </c>
      <c r="B79" s="307" t="s">
        <v>318</v>
      </c>
      <c r="C79" s="308"/>
      <c r="D79" s="113">
        <v>9.22194138943917E-2</v>
      </c>
      <c r="E79" s="115">
        <v>81</v>
      </c>
      <c r="F79" s="114">
        <v>92</v>
      </c>
      <c r="G79" s="114">
        <v>89</v>
      </c>
      <c r="H79" s="114">
        <v>89</v>
      </c>
      <c r="I79" s="140">
        <v>81</v>
      </c>
      <c r="J79" s="115">
        <v>0</v>
      </c>
      <c r="K79" s="116">
        <v>0</v>
      </c>
    </row>
    <row r="80" spans="1:11" ht="14.1" customHeight="1" x14ac:dyDescent="0.2">
      <c r="A80" s="306" t="s">
        <v>319</v>
      </c>
      <c r="B80" s="307" t="s">
        <v>320</v>
      </c>
      <c r="C80" s="308"/>
      <c r="D80" s="113">
        <v>4.5540451305872438E-3</v>
      </c>
      <c r="E80" s="115">
        <v>4</v>
      </c>
      <c r="F80" s="114">
        <v>4</v>
      </c>
      <c r="G80" s="114">
        <v>5</v>
      </c>
      <c r="H80" s="114">
        <v>5</v>
      </c>
      <c r="I80" s="140">
        <v>5</v>
      </c>
      <c r="J80" s="115">
        <v>-1</v>
      </c>
      <c r="K80" s="116">
        <v>-20</v>
      </c>
    </row>
    <row r="81" spans="1:11" ht="14.1" customHeight="1" x14ac:dyDescent="0.2">
      <c r="A81" s="310" t="s">
        <v>321</v>
      </c>
      <c r="B81" s="311" t="s">
        <v>224</v>
      </c>
      <c r="C81" s="312"/>
      <c r="D81" s="125">
        <v>6.9449188241455476E-2</v>
      </c>
      <c r="E81" s="143">
        <v>61</v>
      </c>
      <c r="F81" s="144">
        <v>57</v>
      </c>
      <c r="G81" s="144">
        <v>54</v>
      </c>
      <c r="H81" s="144">
        <v>59</v>
      </c>
      <c r="I81" s="145">
        <v>62</v>
      </c>
      <c r="J81" s="143">
        <v>-1</v>
      </c>
      <c r="K81" s="146">
        <v>-1.6129032258064515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20680</v>
      </c>
      <c r="E12" s="114">
        <v>21735</v>
      </c>
      <c r="F12" s="114">
        <v>21779</v>
      </c>
      <c r="G12" s="114">
        <v>21757</v>
      </c>
      <c r="H12" s="140">
        <v>21425</v>
      </c>
      <c r="I12" s="115">
        <v>-745</v>
      </c>
      <c r="J12" s="116">
        <v>-3.4772462077012833</v>
      </c>
      <c r="K12"/>
      <c r="L12"/>
      <c r="M12"/>
      <c r="N12"/>
      <c r="O12"/>
      <c r="P12"/>
    </row>
    <row r="13" spans="1:16" s="110" customFormat="1" ht="14.45" customHeight="1" x14ac:dyDescent="0.2">
      <c r="A13" s="120" t="s">
        <v>105</v>
      </c>
      <c r="B13" s="119" t="s">
        <v>106</v>
      </c>
      <c r="C13" s="113">
        <v>42.093810444874272</v>
      </c>
      <c r="D13" s="115">
        <v>8705</v>
      </c>
      <c r="E13" s="114">
        <v>9198</v>
      </c>
      <c r="F13" s="114">
        <v>9240</v>
      </c>
      <c r="G13" s="114">
        <v>9155</v>
      </c>
      <c r="H13" s="140">
        <v>8965</v>
      </c>
      <c r="I13" s="115">
        <v>-260</v>
      </c>
      <c r="J13" s="116">
        <v>-2.9001673173452316</v>
      </c>
      <c r="K13"/>
      <c r="L13"/>
      <c r="M13"/>
      <c r="N13"/>
      <c r="O13"/>
      <c r="P13"/>
    </row>
    <row r="14" spans="1:16" s="110" customFormat="1" ht="14.45" customHeight="1" x14ac:dyDescent="0.2">
      <c r="A14" s="120"/>
      <c r="B14" s="119" t="s">
        <v>107</v>
      </c>
      <c r="C14" s="113">
        <v>57.906189555125728</v>
      </c>
      <c r="D14" s="115">
        <v>11975</v>
      </c>
      <c r="E14" s="114">
        <v>12537</v>
      </c>
      <c r="F14" s="114">
        <v>12539</v>
      </c>
      <c r="G14" s="114">
        <v>12602</v>
      </c>
      <c r="H14" s="140">
        <v>12460</v>
      </c>
      <c r="I14" s="115">
        <v>-485</v>
      </c>
      <c r="J14" s="116">
        <v>-3.8924558587479936</v>
      </c>
      <c r="K14"/>
      <c r="L14"/>
      <c r="M14"/>
      <c r="N14"/>
      <c r="O14"/>
      <c r="P14"/>
    </row>
    <row r="15" spans="1:16" s="110" customFormat="1" ht="14.45" customHeight="1" x14ac:dyDescent="0.2">
      <c r="A15" s="118" t="s">
        <v>105</v>
      </c>
      <c r="B15" s="121" t="s">
        <v>108</v>
      </c>
      <c r="C15" s="113">
        <v>19.163442940038685</v>
      </c>
      <c r="D15" s="115">
        <v>3963</v>
      </c>
      <c r="E15" s="114">
        <v>4199</v>
      </c>
      <c r="F15" s="114">
        <v>4263</v>
      </c>
      <c r="G15" s="114">
        <v>4330</v>
      </c>
      <c r="H15" s="140">
        <v>4134</v>
      </c>
      <c r="I15" s="115">
        <v>-171</v>
      </c>
      <c r="J15" s="116">
        <v>-4.1364296081277212</v>
      </c>
      <c r="K15"/>
      <c r="L15"/>
      <c r="M15"/>
      <c r="N15"/>
      <c r="O15"/>
      <c r="P15"/>
    </row>
    <row r="16" spans="1:16" s="110" customFormat="1" ht="14.45" customHeight="1" x14ac:dyDescent="0.2">
      <c r="A16" s="118"/>
      <c r="B16" s="121" t="s">
        <v>109</v>
      </c>
      <c r="C16" s="113">
        <v>46.871373307543521</v>
      </c>
      <c r="D16" s="115">
        <v>9693</v>
      </c>
      <c r="E16" s="114">
        <v>10307</v>
      </c>
      <c r="F16" s="114">
        <v>10274</v>
      </c>
      <c r="G16" s="114">
        <v>10269</v>
      </c>
      <c r="H16" s="140">
        <v>10211</v>
      </c>
      <c r="I16" s="115">
        <v>-518</v>
      </c>
      <c r="J16" s="116">
        <v>-5.0729605327587892</v>
      </c>
      <c r="K16"/>
      <c r="L16"/>
      <c r="M16"/>
      <c r="N16"/>
      <c r="O16"/>
      <c r="P16"/>
    </row>
    <row r="17" spans="1:16" s="110" customFormat="1" ht="14.45" customHeight="1" x14ac:dyDescent="0.2">
      <c r="A17" s="118"/>
      <c r="B17" s="121" t="s">
        <v>110</v>
      </c>
      <c r="C17" s="113">
        <v>17.785299806576404</v>
      </c>
      <c r="D17" s="115">
        <v>3678</v>
      </c>
      <c r="E17" s="114">
        <v>3791</v>
      </c>
      <c r="F17" s="114">
        <v>3820</v>
      </c>
      <c r="G17" s="114">
        <v>3794</v>
      </c>
      <c r="H17" s="140">
        <v>3778</v>
      </c>
      <c r="I17" s="115">
        <v>-100</v>
      </c>
      <c r="J17" s="116">
        <v>-2.6469031233456857</v>
      </c>
      <c r="K17"/>
      <c r="L17"/>
      <c r="M17"/>
      <c r="N17"/>
      <c r="O17"/>
      <c r="P17"/>
    </row>
    <row r="18" spans="1:16" s="110" customFormat="1" ht="14.45" customHeight="1" x14ac:dyDescent="0.2">
      <c r="A18" s="120"/>
      <c r="B18" s="121" t="s">
        <v>111</v>
      </c>
      <c r="C18" s="113">
        <v>16.17504835589942</v>
      </c>
      <c r="D18" s="115">
        <v>3345</v>
      </c>
      <c r="E18" s="114">
        <v>3438</v>
      </c>
      <c r="F18" s="114">
        <v>3422</v>
      </c>
      <c r="G18" s="114">
        <v>3364</v>
      </c>
      <c r="H18" s="140">
        <v>3302</v>
      </c>
      <c r="I18" s="115">
        <v>43</v>
      </c>
      <c r="J18" s="116">
        <v>1.3022410660205936</v>
      </c>
      <c r="K18"/>
      <c r="L18"/>
      <c r="M18"/>
      <c r="N18"/>
      <c r="O18"/>
      <c r="P18"/>
    </row>
    <row r="19" spans="1:16" s="110" customFormat="1" ht="14.45" customHeight="1" x14ac:dyDescent="0.2">
      <c r="A19" s="120"/>
      <c r="B19" s="121" t="s">
        <v>112</v>
      </c>
      <c r="C19" s="113">
        <v>1.4119922630560928</v>
      </c>
      <c r="D19" s="115">
        <v>292</v>
      </c>
      <c r="E19" s="114">
        <v>319</v>
      </c>
      <c r="F19" s="114">
        <v>296</v>
      </c>
      <c r="G19" s="114">
        <v>250</v>
      </c>
      <c r="H19" s="140">
        <v>226</v>
      </c>
      <c r="I19" s="115">
        <v>66</v>
      </c>
      <c r="J19" s="116">
        <v>29.20353982300885</v>
      </c>
      <c r="K19"/>
      <c r="L19"/>
      <c r="M19"/>
      <c r="N19"/>
      <c r="O19"/>
      <c r="P19"/>
    </row>
    <row r="20" spans="1:16" s="110" customFormat="1" ht="14.45" customHeight="1" x14ac:dyDescent="0.2">
      <c r="A20" s="120" t="s">
        <v>113</v>
      </c>
      <c r="B20" s="119" t="s">
        <v>116</v>
      </c>
      <c r="C20" s="113">
        <v>89.96131528046422</v>
      </c>
      <c r="D20" s="115">
        <v>18604</v>
      </c>
      <c r="E20" s="114">
        <v>19510</v>
      </c>
      <c r="F20" s="114">
        <v>19565</v>
      </c>
      <c r="G20" s="114">
        <v>19600</v>
      </c>
      <c r="H20" s="140">
        <v>19295</v>
      </c>
      <c r="I20" s="115">
        <v>-691</v>
      </c>
      <c r="J20" s="116">
        <v>-3.5812386628660273</v>
      </c>
      <c r="K20"/>
      <c r="L20"/>
      <c r="M20"/>
      <c r="N20"/>
      <c r="O20"/>
      <c r="P20"/>
    </row>
    <row r="21" spans="1:16" s="110" customFormat="1" ht="14.45" customHeight="1" x14ac:dyDescent="0.2">
      <c r="A21" s="123"/>
      <c r="B21" s="124" t="s">
        <v>117</v>
      </c>
      <c r="C21" s="125">
        <v>9.8259187620889747</v>
      </c>
      <c r="D21" s="143">
        <v>2032</v>
      </c>
      <c r="E21" s="144">
        <v>2182</v>
      </c>
      <c r="F21" s="144">
        <v>2166</v>
      </c>
      <c r="G21" s="144">
        <v>2100</v>
      </c>
      <c r="H21" s="145">
        <v>2074</v>
      </c>
      <c r="I21" s="143">
        <v>-42</v>
      </c>
      <c r="J21" s="146">
        <v>-2.025072324011572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20701</v>
      </c>
      <c r="E56" s="114">
        <v>21329</v>
      </c>
      <c r="F56" s="114">
        <v>21470</v>
      </c>
      <c r="G56" s="114">
        <v>21664</v>
      </c>
      <c r="H56" s="140">
        <v>21270</v>
      </c>
      <c r="I56" s="115">
        <v>-569</v>
      </c>
      <c r="J56" s="116">
        <v>-2.6751292900799246</v>
      </c>
      <c r="K56"/>
      <c r="L56"/>
      <c r="M56"/>
      <c r="N56"/>
      <c r="O56"/>
      <c r="P56"/>
    </row>
    <row r="57" spans="1:16" s="110" customFormat="1" ht="14.45" customHeight="1" x14ac:dyDescent="0.2">
      <c r="A57" s="120" t="s">
        <v>105</v>
      </c>
      <c r="B57" s="119" t="s">
        <v>106</v>
      </c>
      <c r="C57" s="113">
        <v>41.055987633447657</v>
      </c>
      <c r="D57" s="115">
        <v>8499</v>
      </c>
      <c r="E57" s="114">
        <v>8749</v>
      </c>
      <c r="F57" s="114">
        <v>8777</v>
      </c>
      <c r="G57" s="114">
        <v>8810</v>
      </c>
      <c r="H57" s="140">
        <v>8588</v>
      </c>
      <c r="I57" s="115">
        <v>-89</v>
      </c>
      <c r="J57" s="116">
        <v>-1.0363297624592454</v>
      </c>
    </row>
    <row r="58" spans="1:16" s="110" customFormat="1" ht="14.45" customHeight="1" x14ac:dyDescent="0.2">
      <c r="A58" s="120"/>
      <c r="B58" s="119" t="s">
        <v>107</v>
      </c>
      <c r="C58" s="113">
        <v>58.944012366552343</v>
      </c>
      <c r="D58" s="115">
        <v>12202</v>
      </c>
      <c r="E58" s="114">
        <v>12580</v>
      </c>
      <c r="F58" s="114">
        <v>12693</v>
      </c>
      <c r="G58" s="114">
        <v>12854</v>
      </c>
      <c r="H58" s="140">
        <v>12682</v>
      </c>
      <c r="I58" s="115">
        <v>-480</v>
      </c>
      <c r="J58" s="116">
        <v>-3.7848919728749411</v>
      </c>
    </row>
    <row r="59" spans="1:16" s="110" customFormat="1" ht="14.45" customHeight="1" x14ac:dyDescent="0.2">
      <c r="A59" s="118" t="s">
        <v>105</v>
      </c>
      <c r="B59" s="121" t="s">
        <v>108</v>
      </c>
      <c r="C59" s="113">
        <v>20.230906719482149</v>
      </c>
      <c r="D59" s="115">
        <v>4188</v>
      </c>
      <c r="E59" s="114">
        <v>4336</v>
      </c>
      <c r="F59" s="114">
        <v>4458</v>
      </c>
      <c r="G59" s="114">
        <v>4579</v>
      </c>
      <c r="H59" s="140">
        <v>4372</v>
      </c>
      <c r="I59" s="115">
        <v>-184</v>
      </c>
      <c r="J59" s="116">
        <v>-4.2086001829826163</v>
      </c>
    </row>
    <row r="60" spans="1:16" s="110" customFormat="1" ht="14.45" customHeight="1" x14ac:dyDescent="0.2">
      <c r="A60" s="118"/>
      <c r="B60" s="121" t="s">
        <v>109</v>
      </c>
      <c r="C60" s="113">
        <v>45.476063958262884</v>
      </c>
      <c r="D60" s="115">
        <v>9414</v>
      </c>
      <c r="E60" s="114">
        <v>9802</v>
      </c>
      <c r="F60" s="114">
        <v>9825</v>
      </c>
      <c r="G60" s="114">
        <v>9915</v>
      </c>
      <c r="H60" s="140">
        <v>9815</v>
      </c>
      <c r="I60" s="115">
        <v>-401</v>
      </c>
      <c r="J60" s="116">
        <v>-4.0855832908813046</v>
      </c>
    </row>
    <row r="61" spans="1:16" s="110" customFormat="1" ht="14.45" customHeight="1" x14ac:dyDescent="0.2">
      <c r="A61" s="118"/>
      <c r="B61" s="121" t="s">
        <v>110</v>
      </c>
      <c r="C61" s="113">
        <v>18.086082797932466</v>
      </c>
      <c r="D61" s="115">
        <v>3744</v>
      </c>
      <c r="E61" s="114">
        <v>3778</v>
      </c>
      <c r="F61" s="114">
        <v>3786</v>
      </c>
      <c r="G61" s="114">
        <v>3772</v>
      </c>
      <c r="H61" s="140">
        <v>3734</v>
      </c>
      <c r="I61" s="115">
        <v>10</v>
      </c>
      <c r="J61" s="116">
        <v>0.26780931976432781</v>
      </c>
    </row>
    <row r="62" spans="1:16" s="110" customFormat="1" ht="14.45" customHeight="1" x14ac:dyDescent="0.2">
      <c r="A62" s="120"/>
      <c r="B62" s="121" t="s">
        <v>111</v>
      </c>
      <c r="C62" s="113">
        <v>16.202115839814503</v>
      </c>
      <c r="D62" s="115">
        <v>3354</v>
      </c>
      <c r="E62" s="114">
        <v>3413</v>
      </c>
      <c r="F62" s="114">
        <v>3401</v>
      </c>
      <c r="G62" s="114">
        <v>3398</v>
      </c>
      <c r="H62" s="140">
        <v>3349</v>
      </c>
      <c r="I62" s="115">
        <v>5</v>
      </c>
      <c r="J62" s="116">
        <v>0.14929829799940281</v>
      </c>
    </row>
    <row r="63" spans="1:16" s="110" customFormat="1" ht="14.45" customHeight="1" x14ac:dyDescent="0.2">
      <c r="A63" s="120"/>
      <c r="B63" s="121" t="s">
        <v>112</v>
      </c>
      <c r="C63" s="113">
        <v>1.2994541326505966</v>
      </c>
      <c r="D63" s="115">
        <v>269</v>
      </c>
      <c r="E63" s="114">
        <v>298</v>
      </c>
      <c r="F63" s="114">
        <v>294</v>
      </c>
      <c r="G63" s="114">
        <v>247</v>
      </c>
      <c r="H63" s="140">
        <v>231</v>
      </c>
      <c r="I63" s="115">
        <v>38</v>
      </c>
      <c r="J63" s="116">
        <v>16.450216450216452</v>
      </c>
    </row>
    <row r="64" spans="1:16" s="110" customFormat="1" ht="14.45" customHeight="1" x14ac:dyDescent="0.2">
      <c r="A64" s="120" t="s">
        <v>113</v>
      </c>
      <c r="B64" s="119" t="s">
        <v>116</v>
      </c>
      <c r="C64" s="113">
        <v>91.705714699772955</v>
      </c>
      <c r="D64" s="115">
        <v>18984</v>
      </c>
      <c r="E64" s="114">
        <v>19552</v>
      </c>
      <c r="F64" s="114">
        <v>19710</v>
      </c>
      <c r="G64" s="114">
        <v>19925</v>
      </c>
      <c r="H64" s="140">
        <v>19592</v>
      </c>
      <c r="I64" s="115">
        <v>-608</v>
      </c>
      <c r="J64" s="116">
        <v>-3.1033074724377299</v>
      </c>
    </row>
    <row r="65" spans="1:10" s="110" customFormat="1" ht="14.45" customHeight="1" x14ac:dyDescent="0.2">
      <c r="A65" s="123"/>
      <c r="B65" s="124" t="s">
        <v>117</v>
      </c>
      <c r="C65" s="125">
        <v>8.0913965508912611</v>
      </c>
      <c r="D65" s="143">
        <v>1675</v>
      </c>
      <c r="E65" s="144">
        <v>1728</v>
      </c>
      <c r="F65" s="144">
        <v>1708</v>
      </c>
      <c r="G65" s="144">
        <v>1677</v>
      </c>
      <c r="H65" s="145">
        <v>1624</v>
      </c>
      <c r="I65" s="143">
        <v>51</v>
      </c>
      <c r="J65" s="146">
        <v>3.1403940886699506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20680</v>
      </c>
      <c r="G11" s="114">
        <v>21735</v>
      </c>
      <c r="H11" s="114">
        <v>21779</v>
      </c>
      <c r="I11" s="114">
        <v>21757</v>
      </c>
      <c r="J11" s="140">
        <v>21425</v>
      </c>
      <c r="K11" s="114">
        <v>-745</v>
      </c>
      <c r="L11" s="116">
        <v>-3.4772462077012833</v>
      </c>
    </row>
    <row r="12" spans="1:17" s="110" customFormat="1" ht="24" customHeight="1" x14ac:dyDescent="0.2">
      <c r="A12" s="604" t="s">
        <v>185</v>
      </c>
      <c r="B12" s="605"/>
      <c r="C12" s="605"/>
      <c r="D12" s="606"/>
      <c r="E12" s="113">
        <v>42.093810444874272</v>
      </c>
      <c r="F12" s="115">
        <v>8705</v>
      </c>
      <c r="G12" s="114">
        <v>9198</v>
      </c>
      <c r="H12" s="114">
        <v>9240</v>
      </c>
      <c r="I12" s="114">
        <v>9155</v>
      </c>
      <c r="J12" s="140">
        <v>8965</v>
      </c>
      <c r="K12" s="114">
        <v>-260</v>
      </c>
      <c r="L12" s="116">
        <v>-2.9001673173452316</v>
      </c>
    </row>
    <row r="13" spans="1:17" s="110" customFormat="1" ht="15" customHeight="1" x14ac:dyDescent="0.2">
      <c r="A13" s="120"/>
      <c r="B13" s="612" t="s">
        <v>107</v>
      </c>
      <c r="C13" s="612"/>
      <c r="E13" s="113">
        <v>57.906189555125728</v>
      </c>
      <c r="F13" s="115">
        <v>11975</v>
      </c>
      <c r="G13" s="114">
        <v>12537</v>
      </c>
      <c r="H13" s="114">
        <v>12539</v>
      </c>
      <c r="I13" s="114">
        <v>12602</v>
      </c>
      <c r="J13" s="140">
        <v>12460</v>
      </c>
      <c r="K13" s="114">
        <v>-485</v>
      </c>
      <c r="L13" s="116">
        <v>-3.8924558587479936</v>
      </c>
    </row>
    <row r="14" spans="1:17" s="110" customFormat="1" ht="22.5" customHeight="1" x14ac:dyDescent="0.2">
      <c r="A14" s="604" t="s">
        <v>186</v>
      </c>
      <c r="B14" s="605"/>
      <c r="C14" s="605"/>
      <c r="D14" s="606"/>
      <c r="E14" s="113">
        <v>19.163442940038685</v>
      </c>
      <c r="F14" s="115">
        <v>3963</v>
      </c>
      <c r="G14" s="114">
        <v>4199</v>
      </c>
      <c r="H14" s="114">
        <v>4263</v>
      </c>
      <c r="I14" s="114">
        <v>4330</v>
      </c>
      <c r="J14" s="140">
        <v>4134</v>
      </c>
      <c r="K14" s="114">
        <v>-171</v>
      </c>
      <c r="L14" s="116">
        <v>-4.1364296081277212</v>
      </c>
    </row>
    <row r="15" spans="1:17" s="110" customFormat="1" ht="15" customHeight="1" x14ac:dyDescent="0.2">
      <c r="A15" s="120"/>
      <c r="B15" s="119"/>
      <c r="C15" s="258" t="s">
        <v>106</v>
      </c>
      <c r="E15" s="113">
        <v>50.01261670451678</v>
      </c>
      <c r="F15" s="115">
        <v>1982</v>
      </c>
      <c r="G15" s="114">
        <v>2107</v>
      </c>
      <c r="H15" s="114">
        <v>2134</v>
      </c>
      <c r="I15" s="114">
        <v>2144</v>
      </c>
      <c r="J15" s="140">
        <v>2063</v>
      </c>
      <c r="K15" s="114">
        <v>-81</v>
      </c>
      <c r="L15" s="116">
        <v>-3.9263208919049926</v>
      </c>
    </row>
    <row r="16" spans="1:17" s="110" customFormat="1" ht="15" customHeight="1" x14ac:dyDescent="0.2">
      <c r="A16" s="120"/>
      <c r="B16" s="119"/>
      <c r="C16" s="258" t="s">
        <v>107</v>
      </c>
      <c r="E16" s="113">
        <v>49.98738329548322</v>
      </c>
      <c r="F16" s="115">
        <v>1981</v>
      </c>
      <c r="G16" s="114">
        <v>2092</v>
      </c>
      <c r="H16" s="114">
        <v>2129</v>
      </c>
      <c r="I16" s="114">
        <v>2186</v>
      </c>
      <c r="J16" s="140">
        <v>2071</v>
      </c>
      <c r="K16" s="114">
        <v>-90</v>
      </c>
      <c r="L16" s="116">
        <v>-4.3457267020762913</v>
      </c>
    </row>
    <row r="17" spans="1:12" s="110" customFormat="1" ht="15" customHeight="1" x14ac:dyDescent="0.2">
      <c r="A17" s="120"/>
      <c r="B17" s="121" t="s">
        <v>109</v>
      </c>
      <c r="C17" s="258"/>
      <c r="E17" s="113">
        <v>46.871373307543521</v>
      </c>
      <c r="F17" s="115">
        <v>9693</v>
      </c>
      <c r="G17" s="114">
        <v>10307</v>
      </c>
      <c r="H17" s="114">
        <v>10274</v>
      </c>
      <c r="I17" s="114">
        <v>10269</v>
      </c>
      <c r="J17" s="140">
        <v>10211</v>
      </c>
      <c r="K17" s="114">
        <v>-518</v>
      </c>
      <c r="L17" s="116">
        <v>-5.0729605327587892</v>
      </c>
    </row>
    <row r="18" spans="1:12" s="110" customFormat="1" ht="15" customHeight="1" x14ac:dyDescent="0.2">
      <c r="A18" s="120"/>
      <c r="B18" s="119"/>
      <c r="C18" s="258" t="s">
        <v>106</v>
      </c>
      <c r="E18" s="113">
        <v>38.006809037449706</v>
      </c>
      <c r="F18" s="115">
        <v>3684</v>
      </c>
      <c r="G18" s="114">
        <v>3955</v>
      </c>
      <c r="H18" s="114">
        <v>3955</v>
      </c>
      <c r="I18" s="114">
        <v>3886</v>
      </c>
      <c r="J18" s="140">
        <v>3815</v>
      </c>
      <c r="K18" s="114">
        <v>-131</v>
      </c>
      <c r="L18" s="116">
        <v>-3.4338138925294888</v>
      </c>
    </row>
    <row r="19" spans="1:12" s="110" customFormat="1" ht="15" customHeight="1" x14ac:dyDescent="0.2">
      <c r="A19" s="120"/>
      <c r="B19" s="119"/>
      <c r="C19" s="258" t="s">
        <v>107</v>
      </c>
      <c r="E19" s="113">
        <v>61.993190962550294</v>
      </c>
      <c r="F19" s="115">
        <v>6009</v>
      </c>
      <c r="G19" s="114">
        <v>6352</v>
      </c>
      <c r="H19" s="114">
        <v>6319</v>
      </c>
      <c r="I19" s="114">
        <v>6383</v>
      </c>
      <c r="J19" s="140">
        <v>6396</v>
      </c>
      <c r="K19" s="114">
        <v>-387</v>
      </c>
      <c r="L19" s="116">
        <v>-6.0506566604127583</v>
      </c>
    </row>
    <row r="20" spans="1:12" s="110" customFormat="1" ht="15" customHeight="1" x14ac:dyDescent="0.2">
      <c r="A20" s="120"/>
      <c r="B20" s="121" t="s">
        <v>110</v>
      </c>
      <c r="C20" s="258"/>
      <c r="E20" s="113">
        <v>17.785299806576404</v>
      </c>
      <c r="F20" s="115">
        <v>3678</v>
      </c>
      <c r="G20" s="114">
        <v>3791</v>
      </c>
      <c r="H20" s="114">
        <v>3820</v>
      </c>
      <c r="I20" s="114">
        <v>3794</v>
      </c>
      <c r="J20" s="140">
        <v>3778</v>
      </c>
      <c r="K20" s="114">
        <v>-100</v>
      </c>
      <c r="L20" s="116">
        <v>-2.6469031233456857</v>
      </c>
    </row>
    <row r="21" spans="1:12" s="110" customFormat="1" ht="15" customHeight="1" x14ac:dyDescent="0.2">
      <c r="A21" s="120"/>
      <c r="B21" s="119"/>
      <c r="C21" s="258" t="s">
        <v>106</v>
      </c>
      <c r="E21" s="113">
        <v>34.393692224034801</v>
      </c>
      <c r="F21" s="115">
        <v>1265</v>
      </c>
      <c r="G21" s="114">
        <v>1320</v>
      </c>
      <c r="H21" s="114">
        <v>1331</v>
      </c>
      <c r="I21" s="114">
        <v>1334</v>
      </c>
      <c r="J21" s="140">
        <v>1341</v>
      </c>
      <c r="K21" s="114">
        <v>-76</v>
      </c>
      <c r="L21" s="116">
        <v>-5.6674123788217745</v>
      </c>
    </row>
    <row r="22" spans="1:12" s="110" customFormat="1" ht="15" customHeight="1" x14ac:dyDescent="0.2">
      <c r="A22" s="120"/>
      <c r="B22" s="119"/>
      <c r="C22" s="258" t="s">
        <v>107</v>
      </c>
      <c r="E22" s="113">
        <v>65.606307775965192</v>
      </c>
      <c r="F22" s="115">
        <v>2413</v>
      </c>
      <c r="G22" s="114">
        <v>2471</v>
      </c>
      <c r="H22" s="114">
        <v>2489</v>
      </c>
      <c r="I22" s="114">
        <v>2460</v>
      </c>
      <c r="J22" s="140">
        <v>2437</v>
      </c>
      <c r="K22" s="114">
        <v>-24</v>
      </c>
      <c r="L22" s="116">
        <v>-0.98481739844070582</v>
      </c>
    </row>
    <row r="23" spans="1:12" s="110" customFormat="1" ht="15" customHeight="1" x14ac:dyDescent="0.2">
      <c r="A23" s="120"/>
      <c r="B23" s="121" t="s">
        <v>111</v>
      </c>
      <c r="C23" s="258"/>
      <c r="E23" s="113">
        <v>16.17504835589942</v>
      </c>
      <c r="F23" s="115">
        <v>3345</v>
      </c>
      <c r="G23" s="114">
        <v>3438</v>
      </c>
      <c r="H23" s="114">
        <v>3422</v>
      </c>
      <c r="I23" s="114">
        <v>3364</v>
      </c>
      <c r="J23" s="140">
        <v>3302</v>
      </c>
      <c r="K23" s="114">
        <v>43</v>
      </c>
      <c r="L23" s="116">
        <v>1.3022410660205936</v>
      </c>
    </row>
    <row r="24" spans="1:12" s="110" customFormat="1" ht="15" customHeight="1" x14ac:dyDescent="0.2">
      <c r="A24" s="120"/>
      <c r="B24" s="119"/>
      <c r="C24" s="258" t="s">
        <v>106</v>
      </c>
      <c r="E24" s="113">
        <v>53.034379671150973</v>
      </c>
      <c r="F24" s="115">
        <v>1774</v>
      </c>
      <c r="G24" s="114">
        <v>1816</v>
      </c>
      <c r="H24" s="114">
        <v>1820</v>
      </c>
      <c r="I24" s="114">
        <v>1791</v>
      </c>
      <c r="J24" s="140">
        <v>1746</v>
      </c>
      <c r="K24" s="114">
        <v>28</v>
      </c>
      <c r="L24" s="116">
        <v>1.6036655211912945</v>
      </c>
    </row>
    <row r="25" spans="1:12" s="110" customFormat="1" ht="15" customHeight="1" x14ac:dyDescent="0.2">
      <c r="A25" s="120"/>
      <c r="B25" s="119"/>
      <c r="C25" s="258" t="s">
        <v>107</v>
      </c>
      <c r="E25" s="113">
        <v>46.965620328849027</v>
      </c>
      <c r="F25" s="115">
        <v>1571</v>
      </c>
      <c r="G25" s="114">
        <v>1622</v>
      </c>
      <c r="H25" s="114">
        <v>1602</v>
      </c>
      <c r="I25" s="114">
        <v>1573</v>
      </c>
      <c r="J25" s="140">
        <v>1556</v>
      </c>
      <c r="K25" s="114">
        <v>15</v>
      </c>
      <c r="L25" s="116">
        <v>0.96401028277634959</v>
      </c>
    </row>
    <row r="26" spans="1:12" s="110" customFormat="1" ht="15" customHeight="1" x14ac:dyDescent="0.2">
      <c r="A26" s="120"/>
      <c r="C26" s="121" t="s">
        <v>187</v>
      </c>
      <c r="D26" s="110" t="s">
        <v>188</v>
      </c>
      <c r="E26" s="113">
        <v>1.4119922630560928</v>
      </c>
      <c r="F26" s="115">
        <v>292</v>
      </c>
      <c r="G26" s="114">
        <v>319</v>
      </c>
      <c r="H26" s="114">
        <v>296</v>
      </c>
      <c r="I26" s="114">
        <v>250</v>
      </c>
      <c r="J26" s="140">
        <v>226</v>
      </c>
      <c r="K26" s="114">
        <v>66</v>
      </c>
      <c r="L26" s="116">
        <v>29.20353982300885</v>
      </c>
    </row>
    <row r="27" spans="1:12" s="110" customFormat="1" ht="15" customHeight="1" x14ac:dyDescent="0.2">
      <c r="A27" s="120"/>
      <c r="B27" s="119"/>
      <c r="D27" s="259" t="s">
        <v>106</v>
      </c>
      <c r="E27" s="113">
        <v>52.739726027397261</v>
      </c>
      <c r="F27" s="115">
        <v>154</v>
      </c>
      <c r="G27" s="114">
        <v>163</v>
      </c>
      <c r="H27" s="114">
        <v>153</v>
      </c>
      <c r="I27" s="114">
        <v>141</v>
      </c>
      <c r="J27" s="140">
        <v>133</v>
      </c>
      <c r="K27" s="114">
        <v>21</v>
      </c>
      <c r="L27" s="116">
        <v>15.789473684210526</v>
      </c>
    </row>
    <row r="28" spans="1:12" s="110" customFormat="1" ht="15" customHeight="1" x14ac:dyDescent="0.2">
      <c r="A28" s="120"/>
      <c r="B28" s="119"/>
      <c r="D28" s="259" t="s">
        <v>107</v>
      </c>
      <c r="E28" s="113">
        <v>47.260273972602739</v>
      </c>
      <c r="F28" s="115">
        <v>138</v>
      </c>
      <c r="G28" s="114">
        <v>156</v>
      </c>
      <c r="H28" s="114">
        <v>143</v>
      </c>
      <c r="I28" s="114">
        <v>109</v>
      </c>
      <c r="J28" s="140">
        <v>93</v>
      </c>
      <c r="K28" s="114">
        <v>45</v>
      </c>
      <c r="L28" s="116">
        <v>48.387096774193552</v>
      </c>
    </row>
    <row r="29" spans="1:12" s="110" customFormat="1" ht="24" customHeight="1" x14ac:dyDescent="0.2">
      <c r="A29" s="604" t="s">
        <v>189</v>
      </c>
      <c r="B29" s="605"/>
      <c r="C29" s="605"/>
      <c r="D29" s="606"/>
      <c r="E29" s="113">
        <v>89.96131528046422</v>
      </c>
      <c r="F29" s="115">
        <v>18604</v>
      </c>
      <c r="G29" s="114">
        <v>19510</v>
      </c>
      <c r="H29" s="114">
        <v>19565</v>
      </c>
      <c r="I29" s="114">
        <v>19600</v>
      </c>
      <c r="J29" s="140">
        <v>19295</v>
      </c>
      <c r="K29" s="114">
        <v>-691</v>
      </c>
      <c r="L29" s="116">
        <v>-3.5812386628660273</v>
      </c>
    </row>
    <row r="30" spans="1:12" s="110" customFormat="1" ht="15" customHeight="1" x14ac:dyDescent="0.2">
      <c r="A30" s="120"/>
      <c r="B30" s="119"/>
      <c r="C30" s="258" t="s">
        <v>106</v>
      </c>
      <c r="E30" s="113">
        <v>41.480326811438403</v>
      </c>
      <c r="F30" s="115">
        <v>7717</v>
      </c>
      <c r="G30" s="114">
        <v>8105</v>
      </c>
      <c r="H30" s="114">
        <v>8176</v>
      </c>
      <c r="I30" s="114">
        <v>8130</v>
      </c>
      <c r="J30" s="140">
        <v>7962</v>
      </c>
      <c r="K30" s="114">
        <v>-245</v>
      </c>
      <c r="L30" s="116">
        <v>-3.0771163024365737</v>
      </c>
    </row>
    <row r="31" spans="1:12" s="110" customFormat="1" ht="15" customHeight="1" x14ac:dyDescent="0.2">
      <c r="A31" s="120"/>
      <c r="B31" s="119"/>
      <c r="C31" s="258" t="s">
        <v>107</v>
      </c>
      <c r="E31" s="113">
        <v>58.519673188561597</v>
      </c>
      <c r="F31" s="115">
        <v>10887</v>
      </c>
      <c r="G31" s="114">
        <v>11405</v>
      </c>
      <c r="H31" s="114">
        <v>11389</v>
      </c>
      <c r="I31" s="114">
        <v>11470</v>
      </c>
      <c r="J31" s="140">
        <v>11333</v>
      </c>
      <c r="K31" s="114">
        <v>-446</v>
      </c>
      <c r="L31" s="116">
        <v>-3.9354098649960294</v>
      </c>
    </row>
    <row r="32" spans="1:12" s="110" customFormat="1" ht="15" customHeight="1" x14ac:dyDescent="0.2">
      <c r="A32" s="120"/>
      <c r="B32" s="119" t="s">
        <v>117</v>
      </c>
      <c r="C32" s="258"/>
      <c r="E32" s="113">
        <v>9.8259187620889747</v>
      </c>
      <c r="F32" s="114">
        <v>2032</v>
      </c>
      <c r="G32" s="114">
        <v>2182</v>
      </c>
      <c r="H32" s="114">
        <v>2166</v>
      </c>
      <c r="I32" s="114">
        <v>2100</v>
      </c>
      <c r="J32" s="140">
        <v>2074</v>
      </c>
      <c r="K32" s="114">
        <v>-42</v>
      </c>
      <c r="L32" s="116">
        <v>-2.025072324011572</v>
      </c>
    </row>
    <row r="33" spans="1:12" s="110" customFormat="1" ht="15" customHeight="1" x14ac:dyDescent="0.2">
      <c r="A33" s="120"/>
      <c r="B33" s="119"/>
      <c r="C33" s="258" t="s">
        <v>106</v>
      </c>
      <c r="E33" s="113">
        <v>47.834645669291341</v>
      </c>
      <c r="F33" s="114">
        <v>972</v>
      </c>
      <c r="G33" s="114">
        <v>1079</v>
      </c>
      <c r="H33" s="114">
        <v>1048</v>
      </c>
      <c r="I33" s="114">
        <v>1006</v>
      </c>
      <c r="J33" s="140">
        <v>983</v>
      </c>
      <c r="K33" s="114">
        <v>-11</v>
      </c>
      <c r="L33" s="116">
        <v>-1.1190233977619533</v>
      </c>
    </row>
    <row r="34" spans="1:12" s="110" customFormat="1" ht="15" customHeight="1" x14ac:dyDescent="0.2">
      <c r="A34" s="120"/>
      <c r="B34" s="119"/>
      <c r="C34" s="258" t="s">
        <v>107</v>
      </c>
      <c r="E34" s="113">
        <v>52.165354330708659</v>
      </c>
      <c r="F34" s="114">
        <v>1060</v>
      </c>
      <c r="G34" s="114">
        <v>1103</v>
      </c>
      <c r="H34" s="114">
        <v>1118</v>
      </c>
      <c r="I34" s="114">
        <v>1094</v>
      </c>
      <c r="J34" s="140">
        <v>1091</v>
      </c>
      <c r="K34" s="114">
        <v>-31</v>
      </c>
      <c r="L34" s="116">
        <v>-2.841429880843263</v>
      </c>
    </row>
    <row r="35" spans="1:12" s="110" customFormat="1" ht="24" customHeight="1" x14ac:dyDescent="0.2">
      <c r="A35" s="604" t="s">
        <v>192</v>
      </c>
      <c r="B35" s="605"/>
      <c r="C35" s="605"/>
      <c r="D35" s="606"/>
      <c r="E35" s="113">
        <v>20.304642166344294</v>
      </c>
      <c r="F35" s="114">
        <v>4199</v>
      </c>
      <c r="G35" s="114">
        <v>4373</v>
      </c>
      <c r="H35" s="114">
        <v>4319</v>
      </c>
      <c r="I35" s="114">
        <v>4451</v>
      </c>
      <c r="J35" s="114">
        <v>4208</v>
      </c>
      <c r="K35" s="318">
        <v>-9</v>
      </c>
      <c r="L35" s="319">
        <v>-0.21387832699619772</v>
      </c>
    </row>
    <row r="36" spans="1:12" s="110" customFormat="1" ht="15" customHeight="1" x14ac:dyDescent="0.2">
      <c r="A36" s="120"/>
      <c r="B36" s="119"/>
      <c r="C36" s="258" t="s">
        <v>106</v>
      </c>
      <c r="E36" s="113">
        <v>47.558942605382235</v>
      </c>
      <c r="F36" s="114">
        <v>1997</v>
      </c>
      <c r="G36" s="114">
        <v>2118</v>
      </c>
      <c r="H36" s="114">
        <v>2054</v>
      </c>
      <c r="I36" s="114">
        <v>2117</v>
      </c>
      <c r="J36" s="114">
        <v>1979</v>
      </c>
      <c r="K36" s="318">
        <v>18</v>
      </c>
      <c r="L36" s="116">
        <v>0.90955027791814047</v>
      </c>
    </row>
    <row r="37" spans="1:12" s="110" customFormat="1" ht="15" customHeight="1" x14ac:dyDescent="0.2">
      <c r="A37" s="120"/>
      <c r="B37" s="119"/>
      <c r="C37" s="258" t="s">
        <v>107</v>
      </c>
      <c r="E37" s="113">
        <v>52.441057394617765</v>
      </c>
      <c r="F37" s="114">
        <v>2202</v>
      </c>
      <c r="G37" s="114">
        <v>2255</v>
      </c>
      <c r="H37" s="114">
        <v>2265</v>
      </c>
      <c r="I37" s="114">
        <v>2334</v>
      </c>
      <c r="J37" s="140">
        <v>2229</v>
      </c>
      <c r="K37" s="114">
        <v>-27</v>
      </c>
      <c r="L37" s="116">
        <v>-1.2113055181695829</v>
      </c>
    </row>
    <row r="38" spans="1:12" s="110" customFormat="1" ht="15" customHeight="1" x14ac:dyDescent="0.2">
      <c r="A38" s="120"/>
      <c r="B38" s="119" t="s">
        <v>328</v>
      </c>
      <c r="C38" s="258"/>
      <c r="E38" s="113">
        <v>51.566731141199227</v>
      </c>
      <c r="F38" s="114">
        <v>10664</v>
      </c>
      <c r="G38" s="114">
        <v>11136</v>
      </c>
      <c r="H38" s="114">
        <v>11161</v>
      </c>
      <c r="I38" s="114">
        <v>11064</v>
      </c>
      <c r="J38" s="140">
        <v>10968</v>
      </c>
      <c r="K38" s="114">
        <v>-304</v>
      </c>
      <c r="L38" s="116">
        <v>-2.7716994894237783</v>
      </c>
    </row>
    <row r="39" spans="1:12" s="110" customFormat="1" ht="15" customHeight="1" x14ac:dyDescent="0.2">
      <c r="A39" s="120"/>
      <c r="B39" s="119"/>
      <c r="C39" s="258" t="s">
        <v>106</v>
      </c>
      <c r="E39" s="113">
        <v>40.566391597899475</v>
      </c>
      <c r="F39" s="115">
        <v>4326</v>
      </c>
      <c r="G39" s="114">
        <v>4507</v>
      </c>
      <c r="H39" s="114">
        <v>4553</v>
      </c>
      <c r="I39" s="114">
        <v>4471</v>
      </c>
      <c r="J39" s="140">
        <v>4401</v>
      </c>
      <c r="K39" s="114">
        <v>-75</v>
      </c>
      <c r="L39" s="116">
        <v>-1.7041581458759374</v>
      </c>
    </row>
    <row r="40" spans="1:12" s="110" customFormat="1" ht="15" customHeight="1" x14ac:dyDescent="0.2">
      <c r="A40" s="120"/>
      <c r="B40" s="119"/>
      <c r="C40" s="258" t="s">
        <v>107</v>
      </c>
      <c r="E40" s="113">
        <v>59.433608402100525</v>
      </c>
      <c r="F40" s="115">
        <v>6338</v>
      </c>
      <c r="G40" s="114">
        <v>6629</v>
      </c>
      <c r="H40" s="114">
        <v>6608</v>
      </c>
      <c r="I40" s="114">
        <v>6593</v>
      </c>
      <c r="J40" s="140">
        <v>6567</v>
      </c>
      <c r="K40" s="114">
        <v>-229</v>
      </c>
      <c r="L40" s="116">
        <v>-3.4871326328612762</v>
      </c>
    </row>
    <row r="41" spans="1:12" s="110" customFormat="1" ht="15" customHeight="1" x14ac:dyDescent="0.2">
      <c r="A41" s="120"/>
      <c r="B41" s="320" t="s">
        <v>516</v>
      </c>
      <c r="C41" s="258"/>
      <c r="E41" s="113">
        <v>6.9390715667311413</v>
      </c>
      <c r="F41" s="115">
        <v>1435</v>
      </c>
      <c r="G41" s="114">
        <v>1490</v>
      </c>
      <c r="H41" s="114">
        <v>1465</v>
      </c>
      <c r="I41" s="114">
        <v>1450</v>
      </c>
      <c r="J41" s="140">
        <v>1383</v>
      </c>
      <c r="K41" s="114">
        <v>52</v>
      </c>
      <c r="L41" s="116">
        <v>3.759942154736081</v>
      </c>
    </row>
    <row r="42" spans="1:12" s="110" customFormat="1" ht="15" customHeight="1" x14ac:dyDescent="0.2">
      <c r="A42" s="120"/>
      <c r="B42" s="119"/>
      <c r="C42" s="268" t="s">
        <v>106</v>
      </c>
      <c r="D42" s="182"/>
      <c r="E42" s="113">
        <v>42.508710801393725</v>
      </c>
      <c r="F42" s="115">
        <v>610</v>
      </c>
      <c r="G42" s="114">
        <v>639</v>
      </c>
      <c r="H42" s="114">
        <v>642</v>
      </c>
      <c r="I42" s="114">
        <v>616</v>
      </c>
      <c r="J42" s="140">
        <v>594</v>
      </c>
      <c r="K42" s="114">
        <v>16</v>
      </c>
      <c r="L42" s="116">
        <v>2.6936026936026938</v>
      </c>
    </row>
    <row r="43" spans="1:12" s="110" customFormat="1" ht="15" customHeight="1" x14ac:dyDescent="0.2">
      <c r="A43" s="120"/>
      <c r="B43" s="119"/>
      <c r="C43" s="268" t="s">
        <v>107</v>
      </c>
      <c r="D43" s="182"/>
      <c r="E43" s="113">
        <v>57.491289198606275</v>
      </c>
      <c r="F43" s="115">
        <v>825</v>
      </c>
      <c r="G43" s="114">
        <v>851</v>
      </c>
      <c r="H43" s="114">
        <v>823</v>
      </c>
      <c r="I43" s="114">
        <v>834</v>
      </c>
      <c r="J43" s="140">
        <v>789</v>
      </c>
      <c r="K43" s="114">
        <v>36</v>
      </c>
      <c r="L43" s="116">
        <v>4.5627376425855513</v>
      </c>
    </row>
    <row r="44" spans="1:12" s="110" customFormat="1" ht="15" customHeight="1" x14ac:dyDescent="0.2">
      <c r="A44" s="120"/>
      <c r="B44" s="119" t="s">
        <v>205</v>
      </c>
      <c r="C44" s="268"/>
      <c r="D44" s="182"/>
      <c r="E44" s="113">
        <v>21.189555125725338</v>
      </c>
      <c r="F44" s="115">
        <v>4382</v>
      </c>
      <c r="G44" s="114">
        <v>4736</v>
      </c>
      <c r="H44" s="114">
        <v>4834</v>
      </c>
      <c r="I44" s="114">
        <v>4792</v>
      </c>
      <c r="J44" s="140">
        <v>4866</v>
      </c>
      <c r="K44" s="114">
        <v>-484</v>
      </c>
      <c r="L44" s="116">
        <v>-9.9465680230168516</v>
      </c>
    </row>
    <row r="45" spans="1:12" s="110" customFormat="1" ht="15" customHeight="1" x14ac:dyDescent="0.2">
      <c r="A45" s="120"/>
      <c r="B45" s="119"/>
      <c r="C45" s="268" t="s">
        <v>106</v>
      </c>
      <c r="D45" s="182"/>
      <c r="E45" s="113">
        <v>40.438156093108169</v>
      </c>
      <c r="F45" s="115">
        <v>1772</v>
      </c>
      <c r="G45" s="114">
        <v>1934</v>
      </c>
      <c r="H45" s="114">
        <v>1991</v>
      </c>
      <c r="I45" s="114">
        <v>1951</v>
      </c>
      <c r="J45" s="140">
        <v>1991</v>
      </c>
      <c r="K45" s="114">
        <v>-219</v>
      </c>
      <c r="L45" s="116">
        <v>-10.999497739829232</v>
      </c>
    </row>
    <row r="46" spans="1:12" s="110" customFormat="1" ht="15" customHeight="1" x14ac:dyDescent="0.2">
      <c r="A46" s="123"/>
      <c r="B46" s="124"/>
      <c r="C46" s="260" t="s">
        <v>107</v>
      </c>
      <c r="D46" s="261"/>
      <c r="E46" s="125">
        <v>59.561843906891831</v>
      </c>
      <c r="F46" s="143">
        <v>2610</v>
      </c>
      <c r="G46" s="144">
        <v>2802</v>
      </c>
      <c r="H46" s="144">
        <v>2843</v>
      </c>
      <c r="I46" s="144">
        <v>2841</v>
      </c>
      <c r="J46" s="145">
        <v>2875</v>
      </c>
      <c r="K46" s="144">
        <v>-265</v>
      </c>
      <c r="L46" s="146">
        <v>-9.2173913043478262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20680</v>
      </c>
      <c r="E11" s="114">
        <v>21735</v>
      </c>
      <c r="F11" s="114">
        <v>21779</v>
      </c>
      <c r="G11" s="114">
        <v>21757</v>
      </c>
      <c r="H11" s="140">
        <v>21425</v>
      </c>
      <c r="I11" s="115">
        <v>-745</v>
      </c>
      <c r="J11" s="116">
        <v>-3.4772462077012833</v>
      </c>
    </row>
    <row r="12" spans="1:15" s="110" customFormat="1" ht="24.95" customHeight="1" x14ac:dyDescent="0.2">
      <c r="A12" s="193" t="s">
        <v>132</v>
      </c>
      <c r="B12" s="194" t="s">
        <v>133</v>
      </c>
      <c r="C12" s="113">
        <v>1.8955512572533848</v>
      </c>
      <c r="D12" s="115">
        <v>392</v>
      </c>
      <c r="E12" s="114">
        <v>384</v>
      </c>
      <c r="F12" s="114">
        <v>399</v>
      </c>
      <c r="G12" s="114">
        <v>399</v>
      </c>
      <c r="H12" s="140">
        <v>384</v>
      </c>
      <c r="I12" s="115">
        <v>8</v>
      </c>
      <c r="J12" s="116">
        <v>2.0833333333333335</v>
      </c>
    </row>
    <row r="13" spans="1:15" s="110" customFormat="1" ht="24.95" customHeight="1" x14ac:dyDescent="0.2">
      <c r="A13" s="193" t="s">
        <v>134</v>
      </c>
      <c r="B13" s="199" t="s">
        <v>214</v>
      </c>
      <c r="C13" s="113">
        <v>0.29497098646034814</v>
      </c>
      <c r="D13" s="115">
        <v>61</v>
      </c>
      <c r="E13" s="114">
        <v>61</v>
      </c>
      <c r="F13" s="114">
        <v>55</v>
      </c>
      <c r="G13" s="114">
        <v>61</v>
      </c>
      <c r="H13" s="140">
        <v>61</v>
      </c>
      <c r="I13" s="115">
        <v>0</v>
      </c>
      <c r="J13" s="116">
        <v>0</v>
      </c>
    </row>
    <row r="14" spans="1:15" s="287" customFormat="1" ht="24.95" customHeight="1" x14ac:dyDescent="0.2">
      <c r="A14" s="193" t="s">
        <v>215</v>
      </c>
      <c r="B14" s="199" t="s">
        <v>137</v>
      </c>
      <c r="C14" s="113">
        <v>6.6392649903288206</v>
      </c>
      <c r="D14" s="115">
        <v>1373</v>
      </c>
      <c r="E14" s="114">
        <v>1452</v>
      </c>
      <c r="F14" s="114">
        <v>1307</v>
      </c>
      <c r="G14" s="114">
        <v>1308</v>
      </c>
      <c r="H14" s="140">
        <v>1309</v>
      </c>
      <c r="I14" s="115">
        <v>64</v>
      </c>
      <c r="J14" s="116">
        <v>4.8892284186401831</v>
      </c>
      <c r="K14" s="110"/>
      <c r="L14" s="110"/>
      <c r="M14" s="110"/>
      <c r="N14" s="110"/>
      <c r="O14" s="110"/>
    </row>
    <row r="15" spans="1:15" s="110" customFormat="1" ht="24.95" customHeight="1" x14ac:dyDescent="0.2">
      <c r="A15" s="193" t="s">
        <v>216</v>
      </c>
      <c r="B15" s="199" t="s">
        <v>217</v>
      </c>
      <c r="C15" s="113">
        <v>3.0802707930367506</v>
      </c>
      <c r="D15" s="115">
        <v>637</v>
      </c>
      <c r="E15" s="114">
        <v>668</v>
      </c>
      <c r="F15" s="114">
        <v>534</v>
      </c>
      <c r="G15" s="114">
        <v>537</v>
      </c>
      <c r="H15" s="140">
        <v>534</v>
      </c>
      <c r="I15" s="115">
        <v>103</v>
      </c>
      <c r="J15" s="116">
        <v>19.288389513108616</v>
      </c>
    </row>
    <row r="16" spans="1:15" s="287" customFormat="1" ht="24.95" customHeight="1" x14ac:dyDescent="0.2">
      <c r="A16" s="193" t="s">
        <v>218</v>
      </c>
      <c r="B16" s="199" t="s">
        <v>141</v>
      </c>
      <c r="C16" s="113">
        <v>2.746615087040619</v>
      </c>
      <c r="D16" s="115">
        <v>568</v>
      </c>
      <c r="E16" s="114">
        <v>579</v>
      </c>
      <c r="F16" s="114">
        <v>585</v>
      </c>
      <c r="G16" s="114">
        <v>587</v>
      </c>
      <c r="H16" s="140">
        <v>586</v>
      </c>
      <c r="I16" s="115">
        <v>-18</v>
      </c>
      <c r="J16" s="116">
        <v>-3.0716723549488054</v>
      </c>
      <c r="K16" s="110"/>
      <c r="L16" s="110"/>
      <c r="M16" s="110"/>
      <c r="N16" s="110"/>
      <c r="O16" s="110"/>
    </row>
    <row r="17" spans="1:15" s="110" customFormat="1" ht="24.95" customHeight="1" x14ac:dyDescent="0.2">
      <c r="A17" s="193" t="s">
        <v>142</v>
      </c>
      <c r="B17" s="199" t="s">
        <v>220</v>
      </c>
      <c r="C17" s="113">
        <v>0.81237911025145071</v>
      </c>
      <c r="D17" s="115">
        <v>168</v>
      </c>
      <c r="E17" s="114">
        <v>205</v>
      </c>
      <c r="F17" s="114">
        <v>188</v>
      </c>
      <c r="G17" s="114">
        <v>184</v>
      </c>
      <c r="H17" s="140">
        <v>189</v>
      </c>
      <c r="I17" s="115">
        <v>-21</v>
      </c>
      <c r="J17" s="116">
        <v>-11.111111111111111</v>
      </c>
    </row>
    <row r="18" spans="1:15" s="287" customFormat="1" ht="24.95" customHeight="1" x14ac:dyDescent="0.2">
      <c r="A18" s="201" t="s">
        <v>144</v>
      </c>
      <c r="B18" s="202" t="s">
        <v>145</v>
      </c>
      <c r="C18" s="113">
        <v>4.3230174081237909</v>
      </c>
      <c r="D18" s="115">
        <v>894</v>
      </c>
      <c r="E18" s="114">
        <v>890</v>
      </c>
      <c r="F18" s="114">
        <v>889</v>
      </c>
      <c r="G18" s="114">
        <v>898</v>
      </c>
      <c r="H18" s="140">
        <v>908</v>
      </c>
      <c r="I18" s="115">
        <v>-14</v>
      </c>
      <c r="J18" s="116">
        <v>-1.5418502202643172</v>
      </c>
      <c r="K18" s="110"/>
      <c r="L18" s="110"/>
      <c r="M18" s="110"/>
      <c r="N18" s="110"/>
      <c r="O18" s="110"/>
    </row>
    <row r="19" spans="1:15" s="110" customFormat="1" ht="24.95" customHeight="1" x14ac:dyDescent="0.2">
      <c r="A19" s="193" t="s">
        <v>146</v>
      </c>
      <c r="B19" s="199" t="s">
        <v>147</v>
      </c>
      <c r="C19" s="113">
        <v>22.722437137330754</v>
      </c>
      <c r="D19" s="115">
        <v>4699</v>
      </c>
      <c r="E19" s="114">
        <v>4820</v>
      </c>
      <c r="F19" s="114">
        <v>4757</v>
      </c>
      <c r="G19" s="114">
        <v>4906</v>
      </c>
      <c r="H19" s="140">
        <v>4817</v>
      </c>
      <c r="I19" s="115">
        <v>-118</v>
      </c>
      <c r="J19" s="116">
        <v>-2.4496574631513388</v>
      </c>
    </row>
    <row r="20" spans="1:15" s="287" customFormat="1" ht="24.95" customHeight="1" x14ac:dyDescent="0.2">
      <c r="A20" s="193" t="s">
        <v>148</v>
      </c>
      <c r="B20" s="199" t="s">
        <v>149</v>
      </c>
      <c r="C20" s="113">
        <v>4.8210831721470022</v>
      </c>
      <c r="D20" s="115">
        <v>997</v>
      </c>
      <c r="E20" s="114">
        <v>1073</v>
      </c>
      <c r="F20" s="114">
        <v>1054</v>
      </c>
      <c r="G20" s="114">
        <v>1044</v>
      </c>
      <c r="H20" s="140">
        <v>1029</v>
      </c>
      <c r="I20" s="115">
        <v>-32</v>
      </c>
      <c r="J20" s="116">
        <v>-3.1098153547133141</v>
      </c>
      <c r="K20" s="110"/>
      <c r="L20" s="110"/>
      <c r="M20" s="110"/>
      <c r="N20" s="110"/>
      <c r="O20" s="110"/>
    </row>
    <row r="21" spans="1:15" s="110" customFormat="1" ht="24.95" customHeight="1" x14ac:dyDescent="0.2">
      <c r="A21" s="201" t="s">
        <v>150</v>
      </c>
      <c r="B21" s="202" t="s">
        <v>151</v>
      </c>
      <c r="C21" s="113">
        <v>8.4284332688588002</v>
      </c>
      <c r="D21" s="115">
        <v>1743</v>
      </c>
      <c r="E21" s="114">
        <v>2051</v>
      </c>
      <c r="F21" s="114">
        <v>2084</v>
      </c>
      <c r="G21" s="114">
        <v>2078</v>
      </c>
      <c r="H21" s="140">
        <v>1967</v>
      </c>
      <c r="I21" s="115">
        <v>-224</v>
      </c>
      <c r="J21" s="116">
        <v>-11.387900355871887</v>
      </c>
    </row>
    <row r="22" spans="1:15" s="110" customFormat="1" ht="24.95" customHeight="1" x14ac:dyDescent="0.2">
      <c r="A22" s="201" t="s">
        <v>152</v>
      </c>
      <c r="B22" s="199" t="s">
        <v>153</v>
      </c>
      <c r="C22" s="113">
        <v>2.2437137330754351</v>
      </c>
      <c r="D22" s="115">
        <v>464</v>
      </c>
      <c r="E22" s="114">
        <v>483</v>
      </c>
      <c r="F22" s="114">
        <v>549</v>
      </c>
      <c r="G22" s="114">
        <v>522</v>
      </c>
      <c r="H22" s="140">
        <v>528</v>
      </c>
      <c r="I22" s="115">
        <v>-64</v>
      </c>
      <c r="J22" s="116">
        <v>-12.121212121212121</v>
      </c>
    </row>
    <row r="23" spans="1:15" s="110" customFormat="1" ht="24.95" customHeight="1" x14ac:dyDescent="0.2">
      <c r="A23" s="193" t="s">
        <v>154</v>
      </c>
      <c r="B23" s="199" t="s">
        <v>155</v>
      </c>
      <c r="C23" s="113">
        <v>1.0348162475822051</v>
      </c>
      <c r="D23" s="115">
        <v>214</v>
      </c>
      <c r="E23" s="114">
        <v>215</v>
      </c>
      <c r="F23" s="114">
        <v>217</v>
      </c>
      <c r="G23" s="114">
        <v>204</v>
      </c>
      <c r="H23" s="140">
        <v>208</v>
      </c>
      <c r="I23" s="115">
        <v>6</v>
      </c>
      <c r="J23" s="116">
        <v>2.8846153846153846</v>
      </c>
    </row>
    <row r="24" spans="1:15" s="110" customFormat="1" ht="24.95" customHeight="1" x14ac:dyDescent="0.2">
      <c r="A24" s="193" t="s">
        <v>156</v>
      </c>
      <c r="B24" s="199" t="s">
        <v>221</v>
      </c>
      <c r="C24" s="113">
        <v>8.3317214700193425</v>
      </c>
      <c r="D24" s="115">
        <v>1723</v>
      </c>
      <c r="E24" s="114">
        <v>1787</v>
      </c>
      <c r="F24" s="114">
        <v>1777</v>
      </c>
      <c r="G24" s="114">
        <v>1787</v>
      </c>
      <c r="H24" s="140">
        <v>1797</v>
      </c>
      <c r="I24" s="115">
        <v>-74</v>
      </c>
      <c r="J24" s="116">
        <v>-4.1179744017807458</v>
      </c>
    </row>
    <row r="25" spans="1:15" s="110" customFormat="1" ht="24.95" customHeight="1" x14ac:dyDescent="0.2">
      <c r="A25" s="193" t="s">
        <v>222</v>
      </c>
      <c r="B25" s="204" t="s">
        <v>159</v>
      </c>
      <c r="C25" s="113">
        <v>12.176015473887814</v>
      </c>
      <c r="D25" s="115">
        <v>2518</v>
      </c>
      <c r="E25" s="114">
        <v>2808</v>
      </c>
      <c r="F25" s="114">
        <v>2875</v>
      </c>
      <c r="G25" s="114">
        <v>2749</v>
      </c>
      <c r="H25" s="140">
        <v>2723</v>
      </c>
      <c r="I25" s="115">
        <v>-205</v>
      </c>
      <c r="J25" s="116">
        <v>-7.5284612559676827</v>
      </c>
    </row>
    <row r="26" spans="1:15" s="110" customFormat="1" ht="24.95" customHeight="1" x14ac:dyDescent="0.2">
      <c r="A26" s="201">
        <v>782.78300000000002</v>
      </c>
      <c r="B26" s="203" t="s">
        <v>160</v>
      </c>
      <c r="C26" s="113">
        <v>0.68181818181818177</v>
      </c>
      <c r="D26" s="115">
        <v>141</v>
      </c>
      <c r="E26" s="114">
        <v>144</v>
      </c>
      <c r="F26" s="114">
        <v>253</v>
      </c>
      <c r="G26" s="114">
        <v>269</v>
      </c>
      <c r="H26" s="140">
        <v>255</v>
      </c>
      <c r="I26" s="115">
        <v>-114</v>
      </c>
      <c r="J26" s="116">
        <v>-44.705882352941174</v>
      </c>
    </row>
    <row r="27" spans="1:15" s="110" customFormat="1" ht="24.95" customHeight="1" x14ac:dyDescent="0.2">
      <c r="A27" s="193" t="s">
        <v>161</v>
      </c>
      <c r="B27" s="199" t="s">
        <v>162</v>
      </c>
      <c r="C27" s="113">
        <v>1.3491295938104448</v>
      </c>
      <c r="D27" s="115">
        <v>279</v>
      </c>
      <c r="E27" s="114">
        <v>288</v>
      </c>
      <c r="F27" s="114">
        <v>298</v>
      </c>
      <c r="G27" s="114">
        <v>314</v>
      </c>
      <c r="H27" s="140">
        <v>296</v>
      </c>
      <c r="I27" s="115">
        <v>-17</v>
      </c>
      <c r="J27" s="116">
        <v>-5.743243243243243</v>
      </c>
    </row>
    <row r="28" spans="1:15" s="110" customFormat="1" ht="24.95" customHeight="1" x14ac:dyDescent="0.2">
      <c r="A28" s="193" t="s">
        <v>163</v>
      </c>
      <c r="B28" s="199" t="s">
        <v>164</v>
      </c>
      <c r="C28" s="113">
        <v>1.7891682785299807</v>
      </c>
      <c r="D28" s="115">
        <v>370</v>
      </c>
      <c r="E28" s="114">
        <v>377</v>
      </c>
      <c r="F28" s="114">
        <v>383</v>
      </c>
      <c r="G28" s="114">
        <v>371</v>
      </c>
      <c r="H28" s="140">
        <v>383</v>
      </c>
      <c r="I28" s="115">
        <v>-13</v>
      </c>
      <c r="J28" s="116">
        <v>-3.3942558746736293</v>
      </c>
    </row>
    <row r="29" spans="1:15" s="110" customFormat="1" ht="24.95" customHeight="1" x14ac:dyDescent="0.2">
      <c r="A29" s="193">
        <v>86</v>
      </c>
      <c r="B29" s="199" t="s">
        <v>165</v>
      </c>
      <c r="C29" s="113">
        <v>5.6189555125725335</v>
      </c>
      <c r="D29" s="115">
        <v>1162</v>
      </c>
      <c r="E29" s="114">
        <v>1173</v>
      </c>
      <c r="F29" s="114">
        <v>1197</v>
      </c>
      <c r="G29" s="114">
        <v>1157</v>
      </c>
      <c r="H29" s="140">
        <v>1148</v>
      </c>
      <c r="I29" s="115">
        <v>14</v>
      </c>
      <c r="J29" s="116">
        <v>1.2195121951219512</v>
      </c>
    </row>
    <row r="30" spans="1:15" s="110" customFormat="1" ht="24.95" customHeight="1" x14ac:dyDescent="0.2">
      <c r="A30" s="193">
        <v>87.88</v>
      </c>
      <c r="B30" s="204" t="s">
        <v>166</v>
      </c>
      <c r="C30" s="113">
        <v>5.7495164410058024</v>
      </c>
      <c r="D30" s="115">
        <v>1189</v>
      </c>
      <c r="E30" s="114">
        <v>1211</v>
      </c>
      <c r="F30" s="114">
        <v>1147</v>
      </c>
      <c r="G30" s="114">
        <v>1132</v>
      </c>
      <c r="H30" s="140">
        <v>1123</v>
      </c>
      <c r="I30" s="115">
        <v>66</v>
      </c>
      <c r="J30" s="116">
        <v>5.8771148708815675</v>
      </c>
    </row>
    <row r="31" spans="1:15" s="110" customFormat="1" ht="24.95" customHeight="1" x14ac:dyDescent="0.2">
      <c r="A31" s="193" t="s">
        <v>167</v>
      </c>
      <c r="B31" s="199" t="s">
        <v>168</v>
      </c>
      <c r="C31" s="113">
        <v>11.895551257253384</v>
      </c>
      <c r="D31" s="115">
        <v>2460</v>
      </c>
      <c r="E31" s="114">
        <v>2518</v>
      </c>
      <c r="F31" s="114">
        <v>2537</v>
      </c>
      <c r="G31" s="114">
        <v>2558</v>
      </c>
      <c r="H31" s="140">
        <v>2488</v>
      </c>
      <c r="I31" s="115">
        <v>-28</v>
      </c>
      <c r="J31" s="116">
        <v>-1.1254019292604502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1.8955512572533848</v>
      </c>
      <c r="D34" s="115">
        <v>392</v>
      </c>
      <c r="E34" s="114">
        <v>384</v>
      </c>
      <c r="F34" s="114">
        <v>399</v>
      </c>
      <c r="G34" s="114">
        <v>399</v>
      </c>
      <c r="H34" s="140">
        <v>384</v>
      </c>
      <c r="I34" s="115">
        <v>8</v>
      </c>
      <c r="J34" s="116">
        <v>2.0833333333333335</v>
      </c>
    </row>
    <row r="35" spans="1:10" s="110" customFormat="1" ht="24.95" customHeight="1" x14ac:dyDescent="0.2">
      <c r="A35" s="292" t="s">
        <v>171</v>
      </c>
      <c r="B35" s="293" t="s">
        <v>172</v>
      </c>
      <c r="C35" s="113">
        <v>11.257253384912959</v>
      </c>
      <c r="D35" s="115">
        <v>2328</v>
      </c>
      <c r="E35" s="114">
        <v>2403</v>
      </c>
      <c r="F35" s="114">
        <v>2251</v>
      </c>
      <c r="G35" s="114">
        <v>2267</v>
      </c>
      <c r="H35" s="140">
        <v>2278</v>
      </c>
      <c r="I35" s="115">
        <v>50</v>
      </c>
      <c r="J35" s="116">
        <v>2.1949078138718172</v>
      </c>
    </row>
    <row r="36" spans="1:10" s="110" customFormat="1" ht="24.95" customHeight="1" x14ac:dyDescent="0.2">
      <c r="A36" s="294" t="s">
        <v>173</v>
      </c>
      <c r="B36" s="295" t="s">
        <v>174</v>
      </c>
      <c r="C36" s="125">
        <v>86.842359767891679</v>
      </c>
      <c r="D36" s="143">
        <v>17959</v>
      </c>
      <c r="E36" s="144">
        <v>18948</v>
      </c>
      <c r="F36" s="144">
        <v>19128</v>
      </c>
      <c r="G36" s="144">
        <v>19091</v>
      </c>
      <c r="H36" s="145">
        <v>18762</v>
      </c>
      <c r="I36" s="143">
        <v>-803</v>
      </c>
      <c r="J36" s="146">
        <v>-4.2799275130583094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20680</v>
      </c>
      <c r="F11" s="264">
        <v>21735</v>
      </c>
      <c r="G11" s="264">
        <v>21779</v>
      </c>
      <c r="H11" s="264">
        <v>21757</v>
      </c>
      <c r="I11" s="265">
        <v>21425</v>
      </c>
      <c r="J11" s="263">
        <v>-745</v>
      </c>
      <c r="K11" s="266">
        <v>-3.4772462077012833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46.02998065764023</v>
      </c>
      <c r="E13" s="115">
        <v>9519</v>
      </c>
      <c r="F13" s="114">
        <v>10065</v>
      </c>
      <c r="G13" s="114">
        <v>10111</v>
      </c>
      <c r="H13" s="114">
        <v>9981</v>
      </c>
      <c r="I13" s="140">
        <v>9817</v>
      </c>
      <c r="J13" s="115">
        <v>-298</v>
      </c>
      <c r="K13" s="116">
        <v>-3.0355505755322398</v>
      </c>
    </row>
    <row r="14" spans="1:15" ht="15.95" customHeight="1" x14ac:dyDescent="0.2">
      <c r="A14" s="306" t="s">
        <v>230</v>
      </c>
      <c r="B14" s="307"/>
      <c r="C14" s="308"/>
      <c r="D14" s="113">
        <v>40.957446808510639</v>
      </c>
      <c r="E14" s="115">
        <v>8470</v>
      </c>
      <c r="F14" s="114">
        <v>8938</v>
      </c>
      <c r="G14" s="114">
        <v>8947</v>
      </c>
      <c r="H14" s="114">
        <v>8993</v>
      </c>
      <c r="I14" s="140">
        <v>8856</v>
      </c>
      <c r="J14" s="115">
        <v>-386</v>
      </c>
      <c r="K14" s="116">
        <v>-4.3586269196025293</v>
      </c>
    </row>
    <row r="15" spans="1:15" ht="15.95" customHeight="1" x14ac:dyDescent="0.2">
      <c r="A15" s="306" t="s">
        <v>231</v>
      </c>
      <c r="B15" s="307"/>
      <c r="C15" s="308"/>
      <c r="D15" s="113">
        <v>6.3104448742746619</v>
      </c>
      <c r="E15" s="115">
        <v>1305</v>
      </c>
      <c r="F15" s="114">
        <v>1307</v>
      </c>
      <c r="G15" s="114">
        <v>1277</v>
      </c>
      <c r="H15" s="114">
        <v>1281</v>
      </c>
      <c r="I15" s="140">
        <v>1291</v>
      </c>
      <c r="J15" s="115">
        <v>14</v>
      </c>
      <c r="K15" s="116">
        <v>1.0844306738962044</v>
      </c>
    </row>
    <row r="16" spans="1:15" ht="15.95" customHeight="1" x14ac:dyDescent="0.2">
      <c r="A16" s="306" t="s">
        <v>232</v>
      </c>
      <c r="B16" s="307"/>
      <c r="C16" s="308"/>
      <c r="D16" s="113">
        <v>2.5725338491295937</v>
      </c>
      <c r="E16" s="115">
        <v>532</v>
      </c>
      <c r="F16" s="114">
        <v>536</v>
      </c>
      <c r="G16" s="114">
        <v>548</v>
      </c>
      <c r="H16" s="114">
        <v>555</v>
      </c>
      <c r="I16" s="140">
        <v>548</v>
      </c>
      <c r="J16" s="115">
        <v>-16</v>
      </c>
      <c r="K16" s="116">
        <v>-2.9197080291970803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1.5570599613152805</v>
      </c>
      <c r="E18" s="115">
        <v>322</v>
      </c>
      <c r="F18" s="114">
        <v>319</v>
      </c>
      <c r="G18" s="114">
        <v>328</v>
      </c>
      <c r="H18" s="114">
        <v>323</v>
      </c>
      <c r="I18" s="140">
        <v>312</v>
      </c>
      <c r="J18" s="115">
        <v>10</v>
      </c>
      <c r="K18" s="116">
        <v>3.2051282051282053</v>
      </c>
    </row>
    <row r="19" spans="1:11" ht="14.1" customHeight="1" x14ac:dyDescent="0.2">
      <c r="A19" s="306" t="s">
        <v>235</v>
      </c>
      <c r="B19" s="307" t="s">
        <v>236</v>
      </c>
      <c r="C19" s="308"/>
      <c r="D19" s="113">
        <v>1.0686653771760155</v>
      </c>
      <c r="E19" s="115">
        <v>221</v>
      </c>
      <c r="F19" s="114">
        <v>218</v>
      </c>
      <c r="G19" s="114">
        <v>226</v>
      </c>
      <c r="H19" s="114">
        <v>218</v>
      </c>
      <c r="I19" s="140">
        <v>212</v>
      </c>
      <c r="J19" s="115">
        <v>9</v>
      </c>
      <c r="K19" s="116">
        <v>4.2452830188679247</v>
      </c>
    </row>
    <row r="20" spans="1:11" ht="14.1" customHeight="1" x14ac:dyDescent="0.2">
      <c r="A20" s="306">
        <v>12</v>
      </c>
      <c r="B20" s="307" t="s">
        <v>237</v>
      </c>
      <c r="C20" s="308"/>
      <c r="D20" s="113">
        <v>1.2088974854932302</v>
      </c>
      <c r="E20" s="115">
        <v>250</v>
      </c>
      <c r="F20" s="114">
        <v>263</v>
      </c>
      <c r="G20" s="114">
        <v>262</v>
      </c>
      <c r="H20" s="114">
        <v>265</v>
      </c>
      <c r="I20" s="140">
        <v>252</v>
      </c>
      <c r="J20" s="115">
        <v>-2</v>
      </c>
      <c r="K20" s="116">
        <v>-0.79365079365079361</v>
      </c>
    </row>
    <row r="21" spans="1:11" ht="14.1" customHeight="1" x14ac:dyDescent="0.2">
      <c r="A21" s="306">
        <v>21</v>
      </c>
      <c r="B21" s="307" t="s">
        <v>238</v>
      </c>
      <c r="C21" s="308"/>
      <c r="D21" s="113">
        <v>5.3191489361702128E-2</v>
      </c>
      <c r="E21" s="115">
        <v>11</v>
      </c>
      <c r="F21" s="114">
        <v>12</v>
      </c>
      <c r="G21" s="114">
        <v>12</v>
      </c>
      <c r="H21" s="114">
        <v>12</v>
      </c>
      <c r="I21" s="140">
        <v>12</v>
      </c>
      <c r="J21" s="115">
        <v>-1</v>
      </c>
      <c r="K21" s="116">
        <v>-8.3333333333333339</v>
      </c>
    </row>
    <row r="22" spans="1:11" ht="14.1" customHeight="1" x14ac:dyDescent="0.2">
      <c r="A22" s="306">
        <v>22</v>
      </c>
      <c r="B22" s="307" t="s">
        <v>239</v>
      </c>
      <c r="C22" s="308"/>
      <c r="D22" s="113">
        <v>0.35783365570599612</v>
      </c>
      <c r="E22" s="115">
        <v>74</v>
      </c>
      <c r="F22" s="114">
        <v>80</v>
      </c>
      <c r="G22" s="114">
        <v>83</v>
      </c>
      <c r="H22" s="114">
        <v>78</v>
      </c>
      <c r="I22" s="140">
        <v>74</v>
      </c>
      <c r="J22" s="115">
        <v>0</v>
      </c>
      <c r="K22" s="116">
        <v>0</v>
      </c>
    </row>
    <row r="23" spans="1:11" ht="14.1" customHeight="1" x14ac:dyDescent="0.2">
      <c r="A23" s="306">
        <v>23</v>
      </c>
      <c r="B23" s="307" t="s">
        <v>240</v>
      </c>
      <c r="C23" s="308"/>
      <c r="D23" s="113">
        <v>0.86073500967117988</v>
      </c>
      <c r="E23" s="115">
        <v>178</v>
      </c>
      <c r="F23" s="114">
        <v>217</v>
      </c>
      <c r="G23" s="114">
        <v>191</v>
      </c>
      <c r="H23" s="114">
        <v>196</v>
      </c>
      <c r="I23" s="140">
        <v>199</v>
      </c>
      <c r="J23" s="115">
        <v>-21</v>
      </c>
      <c r="K23" s="116">
        <v>-10.552763819095478</v>
      </c>
    </row>
    <row r="24" spans="1:11" ht="14.1" customHeight="1" x14ac:dyDescent="0.2">
      <c r="A24" s="306">
        <v>24</v>
      </c>
      <c r="B24" s="307" t="s">
        <v>241</v>
      </c>
      <c r="C24" s="308"/>
      <c r="D24" s="113">
        <v>0.59961315280464211</v>
      </c>
      <c r="E24" s="115">
        <v>124</v>
      </c>
      <c r="F24" s="114">
        <v>125</v>
      </c>
      <c r="G24" s="114">
        <v>123</v>
      </c>
      <c r="H24" s="114">
        <v>132</v>
      </c>
      <c r="I24" s="140">
        <v>144</v>
      </c>
      <c r="J24" s="115">
        <v>-20</v>
      </c>
      <c r="K24" s="116">
        <v>-13.888888888888889</v>
      </c>
    </row>
    <row r="25" spans="1:11" ht="14.1" customHeight="1" x14ac:dyDescent="0.2">
      <c r="A25" s="306">
        <v>25</v>
      </c>
      <c r="B25" s="307" t="s">
        <v>242</v>
      </c>
      <c r="C25" s="308"/>
      <c r="D25" s="113">
        <v>1.3491295938104448</v>
      </c>
      <c r="E25" s="115">
        <v>279</v>
      </c>
      <c r="F25" s="114">
        <v>280</v>
      </c>
      <c r="G25" s="114">
        <v>276</v>
      </c>
      <c r="H25" s="114">
        <v>265</v>
      </c>
      <c r="I25" s="140">
        <v>271</v>
      </c>
      <c r="J25" s="115">
        <v>8</v>
      </c>
      <c r="K25" s="116">
        <v>2.9520295202952029</v>
      </c>
    </row>
    <row r="26" spans="1:11" ht="14.1" customHeight="1" x14ac:dyDescent="0.2">
      <c r="A26" s="306">
        <v>26</v>
      </c>
      <c r="B26" s="307" t="s">
        <v>243</v>
      </c>
      <c r="C26" s="308"/>
      <c r="D26" s="113">
        <v>0.89941972920696323</v>
      </c>
      <c r="E26" s="115">
        <v>186</v>
      </c>
      <c r="F26" s="114">
        <v>173</v>
      </c>
      <c r="G26" s="114">
        <v>172</v>
      </c>
      <c r="H26" s="114">
        <v>179</v>
      </c>
      <c r="I26" s="140">
        <v>168</v>
      </c>
      <c r="J26" s="115">
        <v>18</v>
      </c>
      <c r="K26" s="116">
        <v>10.714285714285714</v>
      </c>
    </row>
    <row r="27" spans="1:11" ht="14.1" customHeight="1" x14ac:dyDescent="0.2">
      <c r="A27" s="306">
        <v>27</v>
      </c>
      <c r="B27" s="307" t="s">
        <v>244</v>
      </c>
      <c r="C27" s="308"/>
      <c r="D27" s="113">
        <v>0.36266924564796904</v>
      </c>
      <c r="E27" s="115">
        <v>75</v>
      </c>
      <c r="F27" s="114">
        <v>79</v>
      </c>
      <c r="G27" s="114">
        <v>82</v>
      </c>
      <c r="H27" s="114">
        <v>81</v>
      </c>
      <c r="I27" s="140">
        <v>86</v>
      </c>
      <c r="J27" s="115">
        <v>-11</v>
      </c>
      <c r="K27" s="116">
        <v>-12.790697674418604</v>
      </c>
    </row>
    <row r="28" spans="1:11" ht="14.1" customHeight="1" x14ac:dyDescent="0.2">
      <c r="A28" s="306">
        <v>28</v>
      </c>
      <c r="B28" s="307" t="s">
        <v>245</v>
      </c>
      <c r="C28" s="308"/>
      <c r="D28" s="113">
        <v>0.22727272727272727</v>
      </c>
      <c r="E28" s="115">
        <v>47</v>
      </c>
      <c r="F28" s="114">
        <v>50</v>
      </c>
      <c r="G28" s="114">
        <v>53</v>
      </c>
      <c r="H28" s="114">
        <v>52</v>
      </c>
      <c r="I28" s="140">
        <v>54</v>
      </c>
      <c r="J28" s="115">
        <v>-7</v>
      </c>
      <c r="K28" s="116">
        <v>-12.962962962962964</v>
      </c>
    </row>
    <row r="29" spans="1:11" ht="14.1" customHeight="1" x14ac:dyDescent="0.2">
      <c r="A29" s="306">
        <v>29</v>
      </c>
      <c r="B29" s="307" t="s">
        <v>246</v>
      </c>
      <c r="C29" s="308"/>
      <c r="D29" s="113">
        <v>2.3162475822050288</v>
      </c>
      <c r="E29" s="115">
        <v>479</v>
      </c>
      <c r="F29" s="114">
        <v>547</v>
      </c>
      <c r="G29" s="114">
        <v>508</v>
      </c>
      <c r="H29" s="114">
        <v>520</v>
      </c>
      <c r="I29" s="140">
        <v>533</v>
      </c>
      <c r="J29" s="115">
        <v>-54</v>
      </c>
      <c r="K29" s="116">
        <v>-10.131332082551594</v>
      </c>
    </row>
    <row r="30" spans="1:11" ht="14.1" customHeight="1" x14ac:dyDescent="0.2">
      <c r="A30" s="306" t="s">
        <v>247</v>
      </c>
      <c r="B30" s="307" t="s">
        <v>248</v>
      </c>
      <c r="C30" s="308"/>
      <c r="D30" s="113" t="s">
        <v>513</v>
      </c>
      <c r="E30" s="115" t="s">
        <v>513</v>
      </c>
      <c r="F30" s="114">
        <v>51</v>
      </c>
      <c r="G30" s="114">
        <v>45</v>
      </c>
      <c r="H30" s="114" t="s">
        <v>513</v>
      </c>
      <c r="I30" s="140">
        <v>56</v>
      </c>
      <c r="J30" s="115" t="s">
        <v>513</v>
      </c>
      <c r="K30" s="116" t="s">
        <v>513</v>
      </c>
    </row>
    <row r="31" spans="1:11" ht="14.1" customHeight="1" x14ac:dyDescent="0.2">
      <c r="A31" s="306" t="s">
        <v>249</v>
      </c>
      <c r="B31" s="307" t="s">
        <v>250</v>
      </c>
      <c r="C31" s="308"/>
      <c r="D31" s="113">
        <v>2.0309477756286265</v>
      </c>
      <c r="E31" s="115">
        <v>420</v>
      </c>
      <c r="F31" s="114">
        <v>493</v>
      </c>
      <c r="G31" s="114">
        <v>458</v>
      </c>
      <c r="H31" s="114">
        <v>467</v>
      </c>
      <c r="I31" s="140">
        <v>474</v>
      </c>
      <c r="J31" s="115">
        <v>-54</v>
      </c>
      <c r="K31" s="116">
        <v>-11.39240506329114</v>
      </c>
    </row>
    <row r="32" spans="1:11" ht="14.1" customHeight="1" x14ac:dyDescent="0.2">
      <c r="A32" s="306">
        <v>31</v>
      </c>
      <c r="B32" s="307" t="s">
        <v>251</v>
      </c>
      <c r="C32" s="308"/>
      <c r="D32" s="113">
        <v>6.7698259187620888E-2</v>
      </c>
      <c r="E32" s="115">
        <v>14</v>
      </c>
      <c r="F32" s="114">
        <v>13</v>
      </c>
      <c r="G32" s="114">
        <v>12</v>
      </c>
      <c r="H32" s="114">
        <v>15</v>
      </c>
      <c r="I32" s="140">
        <v>14</v>
      </c>
      <c r="J32" s="115">
        <v>0</v>
      </c>
      <c r="K32" s="116">
        <v>0</v>
      </c>
    </row>
    <row r="33" spans="1:11" ht="14.1" customHeight="1" x14ac:dyDescent="0.2">
      <c r="A33" s="306">
        <v>32</v>
      </c>
      <c r="B33" s="307" t="s">
        <v>252</v>
      </c>
      <c r="C33" s="308"/>
      <c r="D33" s="113">
        <v>0.68181818181818177</v>
      </c>
      <c r="E33" s="115">
        <v>141</v>
      </c>
      <c r="F33" s="114">
        <v>146</v>
      </c>
      <c r="G33" s="114">
        <v>151</v>
      </c>
      <c r="H33" s="114">
        <v>151</v>
      </c>
      <c r="I33" s="140">
        <v>147</v>
      </c>
      <c r="J33" s="115">
        <v>-6</v>
      </c>
      <c r="K33" s="116">
        <v>-4.0816326530612246</v>
      </c>
    </row>
    <row r="34" spans="1:11" ht="14.1" customHeight="1" x14ac:dyDescent="0.2">
      <c r="A34" s="306">
        <v>33</v>
      </c>
      <c r="B34" s="307" t="s">
        <v>253</v>
      </c>
      <c r="C34" s="308"/>
      <c r="D34" s="113">
        <v>0.44970986460348161</v>
      </c>
      <c r="E34" s="115">
        <v>93</v>
      </c>
      <c r="F34" s="114">
        <v>90</v>
      </c>
      <c r="G34" s="114">
        <v>84</v>
      </c>
      <c r="H34" s="114">
        <v>79</v>
      </c>
      <c r="I34" s="140">
        <v>79</v>
      </c>
      <c r="J34" s="115">
        <v>14</v>
      </c>
      <c r="K34" s="116">
        <v>17.721518987341771</v>
      </c>
    </row>
    <row r="35" spans="1:11" ht="14.1" customHeight="1" x14ac:dyDescent="0.2">
      <c r="A35" s="306">
        <v>34</v>
      </c>
      <c r="B35" s="307" t="s">
        <v>254</v>
      </c>
      <c r="C35" s="308"/>
      <c r="D35" s="113">
        <v>3.8636363636363638</v>
      </c>
      <c r="E35" s="115">
        <v>799</v>
      </c>
      <c r="F35" s="114">
        <v>810</v>
      </c>
      <c r="G35" s="114">
        <v>827</v>
      </c>
      <c r="H35" s="114">
        <v>811</v>
      </c>
      <c r="I35" s="140">
        <v>787</v>
      </c>
      <c r="J35" s="115">
        <v>12</v>
      </c>
      <c r="K35" s="116">
        <v>1.5247776365946633</v>
      </c>
    </row>
    <row r="36" spans="1:11" ht="14.1" customHeight="1" x14ac:dyDescent="0.2">
      <c r="A36" s="306">
        <v>41</v>
      </c>
      <c r="B36" s="307" t="s">
        <v>255</v>
      </c>
      <c r="C36" s="308"/>
      <c r="D36" s="113">
        <v>0.14990328820116053</v>
      </c>
      <c r="E36" s="115">
        <v>31</v>
      </c>
      <c r="F36" s="114">
        <v>32</v>
      </c>
      <c r="G36" s="114">
        <v>37</v>
      </c>
      <c r="H36" s="114">
        <v>33</v>
      </c>
      <c r="I36" s="140">
        <v>37</v>
      </c>
      <c r="J36" s="115">
        <v>-6</v>
      </c>
      <c r="K36" s="116">
        <v>-16.216216216216218</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0.58510638297872342</v>
      </c>
      <c r="E38" s="115">
        <v>121</v>
      </c>
      <c r="F38" s="114">
        <v>121</v>
      </c>
      <c r="G38" s="114">
        <v>119</v>
      </c>
      <c r="H38" s="114">
        <v>118</v>
      </c>
      <c r="I38" s="140">
        <v>109</v>
      </c>
      <c r="J38" s="115">
        <v>12</v>
      </c>
      <c r="K38" s="116">
        <v>11.009174311926605</v>
      </c>
    </row>
    <row r="39" spans="1:11" ht="14.1" customHeight="1" x14ac:dyDescent="0.2">
      <c r="A39" s="306">
        <v>51</v>
      </c>
      <c r="B39" s="307" t="s">
        <v>258</v>
      </c>
      <c r="C39" s="308"/>
      <c r="D39" s="113">
        <v>10.469052224371373</v>
      </c>
      <c r="E39" s="115">
        <v>2165</v>
      </c>
      <c r="F39" s="114">
        <v>2273</v>
      </c>
      <c r="G39" s="114">
        <v>2358</v>
      </c>
      <c r="H39" s="114">
        <v>2261</v>
      </c>
      <c r="I39" s="140">
        <v>2253</v>
      </c>
      <c r="J39" s="115">
        <v>-88</v>
      </c>
      <c r="K39" s="116">
        <v>-3.9059032401242786</v>
      </c>
    </row>
    <row r="40" spans="1:11" ht="14.1" customHeight="1" x14ac:dyDescent="0.2">
      <c r="A40" s="306" t="s">
        <v>259</v>
      </c>
      <c r="B40" s="307" t="s">
        <v>260</v>
      </c>
      <c r="C40" s="308"/>
      <c r="D40" s="113">
        <v>10.261121856866538</v>
      </c>
      <c r="E40" s="115">
        <v>2122</v>
      </c>
      <c r="F40" s="114">
        <v>2230</v>
      </c>
      <c r="G40" s="114">
        <v>2317</v>
      </c>
      <c r="H40" s="114">
        <v>2225</v>
      </c>
      <c r="I40" s="140">
        <v>2222</v>
      </c>
      <c r="J40" s="115">
        <v>-100</v>
      </c>
      <c r="K40" s="116">
        <v>-4.5004500450045004</v>
      </c>
    </row>
    <row r="41" spans="1:11" ht="14.1" customHeight="1" x14ac:dyDescent="0.2">
      <c r="A41" s="306"/>
      <c r="B41" s="307" t="s">
        <v>261</v>
      </c>
      <c r="C41" s="308"/>
      <c r="D41" s="113">
        <v>7.4129593810444874</v>
      </c>
      <c r="E41" s="115">
        <v>1533</v>
      </c>
      <c r="F41" s="114">
        <v>1606</v>
      </c>
      <c r="G41" s="114">
        <v>1611</v>
      </c>
      <c r="H41" s="114">
        <v>1538</v>
      </c>
      <c r="I41" s="140">
        <v>1531</v>
      </c>
      <c r="J41" s="115">
        <v>2</v>
      </c>
      <c r="K41" s="116">
        <v>0.13063357282821686</v>
      </c>
    </row>
    <row r="42" spans="1:11" ht="14.1" customHeight="1" x14ac:dyDescent="0.2">
      <c r="A42" s="306">
        <v>52</v>
      </c>
      <c r="B42" s="307" t="s">
        <v>262</v>
      </c>
      <c r="C42" s="308"/>
      <c r="D42" s="113">
        <v>3.7475822050290137</v>
      </c>
      <c r="E42" s="115">
        <v>775</v>
      </c>
      <c r="F42" s="114">
        <v>858</v>
      </c>
      <c r="G42" s="114">
        <v>855</v>
      </c>
      <c r="H42" s="114">
        <v>827</v>
      </c>
      <c r="I42" s="140">
        <v>803</v>
      </c>
      <c r="J42" s="115">
        <v>-28</v>
      </c>
      <c r="K42" s="116">
        <v>-3.4869240348692405</v>
      </c>
    </row>
    <row r="43" spans="1:11" ht="14.1" customHeight="1" x14ac:dyDescent="0.2">
      <c r="A43" s="306" t="s">
        <v>263</v>
      </c>
      <c r="B43" s="307" t="s">
        <v>264</v>
      </c>
      <c r="C43" s="308"/>
      <c r="D43" s="113">
        <v>3.5735009671179885</v>
      </c>
      <c r="E43" s="115">
        <v>739</v>
      </c>
      <c r="F43" s="114">
        <v>816</v>
      </c>
      <c r="G43" s="114">
        <v>807</v>
      </c>
      <c r="H43" s="114">
        <v>793</v>
      </c>
      <c r="I43" s="140">
        <v>773</v>
      </c>
      <c r="J43" s="115">
        <v>-34</v>
      </c>
      <c r="K43" s="116">
        <v>-4.3984476067270375</v>
      </c>
    </row>
    <row r="44" spans="1:11" ht="14.1" customHeight="1" x14ac:dyDescent="0.2">
      <c r="A44" s="306">
        <v>53</v>
      </c>
      <c r="B44" s="307" t="s">
        <v>265</v>
      </c>
      <c r="C44" s="308"/>
      <c r="D44" s="113">
        <v>1.1992263056092842</v>
      </c>
      <c r="E44" s="115">
        <v>248</v>
      </c>
      <c r="F44" s="114">
        <v>316</v>
      </c>
      <c r="G44" s="114">
        <v>335</v>
      </c>
      <c r="H44" s="114">
        <v>338</v>
      </c>
      <c r="I44" s="140">
        <v>312</v>
      </c>
      <c r="J44" s="115">
        <v>-64</v>
      </c>
      <c r="K44" s="116">
        <v>-20.512820512820515</v>
      </c>
    </row>
    <row r="45" spans="1:11" ht="14.1" customHeight="1" x14ac:dyDescent="0.2">
      <c r="A45" s="306" t="s">
        <v>266</v>
      </c>
      <c r="B45" s="307" t="s">
        <v>267</v>
      </c>
      <c r="C45" s="308"/>
      <c r="D45" s="113">
        <v>1.1266924564796905</v>
      </c>
      <c r="E45" s="115">
        <v>233</v>
      </c>
      <c r="F45" s="114">
        <v>301</v>
      </c>
      <c r="G45" s="114">
        <v>322</v>
      </c>
      <c r="H45" s="114">
        <v>324</v>
      </c>
      <c r="I45" s="140">
        <v>300</v>
      </c>
      <c r="J45" s="115">
        <v>-67</v>
      </c>
      <c r="K45" s="116">
        <v>-22.333333333333332</v>
      </c>
    </row>
    <row r="46" spans="1:11" ht="14.1" customHeight="1" x14ac:dyDescent="0.2">
      <c r="A46" s="306">
        <v>54</v>
      </c>
      <c r="B46" s="307" t="s">
        <v>268</v>
      </c>
      <c r="C46" s="308"/>
      <c r="D46" s="113">
        <v>13.795938104448743</v>
      </c>
      <c r="E46" s="115">
        <v>2853</v>
      </c>
      <c r="F46" s="114">
        <v>3049</v>
      </c>
      <c r="G46" s="114">
        <v>3092</v>
      </c>
      <c r="H46" s="114">
        <v>3030</v>
      </c>
      <c r="I46" s="140">
        <v>3028</v>
      </c>
      <c r="J46" s="115">
        <v>-175</v>
      </c>
      <c r="K46" s="116">
        <v>-5.7793923381770149</v>
      </c>
    </row>
    <row r="47" spans="1:11" ht="14.1" customHeight="1" x14ac:dyDescent="0.2">
      <c r="A47" s="306">
        <v>61</v>
      </c>
      <c r="B47" s="307" t="s">
        <v>269</v>
      </c>
      <c r="C47" s="308"/>
      <c r="D47" s="113">
        <v>1.3878143133462282</v>
      </c>
      <c r="E47" s="115">
        <v>287</v>
      </c>
      <c r="F47" s="114">
        <v>277</v>
      </c>
      <c r="G47" s="114">
        <v>275</v>
      </c>
      <c r="H47" s="114">
        <v>283</v>
      </c>
      <c r="I47" s="140">
        <v>288</v>
      </c>
      <c r="J47" s="115">
        <v>-1</v>
      </c>
      <c r="K47" s="116">
        <v>-0.34722222222222221</v>
      </c>
    </row>
    <row r="48" spans="1:11" ht="14.1" customHeight="1" x14ac:dyDescent="0.2">
      <c r="A48" s="306">
        <v>62</v>
      </c>
      <c r="B48" s="307" t="s">
        <v>270</v>
      </c>
      <c r="C48" s="308"/>
      <c r="D48" s="113">
        <v>12.475822050290136</v>
      </c>
      <c r="E48" s="115">
        <v>2580</v>
      </c>
      <c r="F48" s="114">
        <v>2670</v>
      </c>
      <c r="G48" s="114">
        <v>2623</v>
      </c>
      <c r="H48" s="114">
        <v>2750</v>
      </c>
      <c r="I48" s="140">
        <v>2646</v>
      </c>
      <c r="J48" s="115">
        <v>-66</v>
      </c>
      <c r="K48" s="116">
        <v>-2.4943310657596371</v>
      </c>
    </row>
    <row r="49" spans="1:11" ht="14.1" customHeight="1" x14ac:dyDescent="0.2">
      <c r="A49" s="306">
        <v>63</v>
      </c>
      <c r="B49" s="307" t="s">
        <v>271</v>
      </c>
      <c r="C49" s="308"/>
      <c r="D49" s="113">
        <v>6.7698259187620886</v>
      </c>
      <c r="E49" s="115">
        <v>1400</v>
      </c>
      <c r="F49" s="114">
        <v>1615</v>
      </c>
      <c r="G49" s="114">
        <v>1674</v>
      </c>
      <c r="H49" s="114">
        <v>1659</v>
      </c>
      <c r="I49" s="140">
        <v>1564</v>
      </c>
      <c r="J49" s="115">
        <v>-164</v>
      </c>
      <c r="K49" s="116">
        <v>-10.485933503836318</v>
      </c>
    </row>
    <row r="50" spans="1:11" ht="14.1" customHeight="1" x14ac:dyDescent="0.2">
      <c r="A50" s="306" t="s">
        <v>272</v>
      </c>
      <c r="B50" s="307" t="s">
        <v>273</v>
      </c>
      <c r="C50" s="308"/>
      <c r="D50" s="113">
        <v>0.67214700193423593</v>
      </c>
      <c r="E50" s="115">
        <v>139</v>
      </c>
      <c r="F50" s="114">
        <v>151</v>
      </c>
      <c r="G50" s="114">
        <v>154</v>
      </c>
      <c r="H50" s="114">
        <v>145</v>
      </c>
      <c r="I50" s="140">
        <v>139</v>
      </c>
      <c r="J50" s="115">
        <v>0</v>
      </c>
      <c r="K50" s="116">
        <v>0</v>
      </c>
    </row>
    <row r="51" spans="1:11" ht="14.1" customHeight="1" x14ac:dyDescent="0.2">
      <c r="A51" s="306" t="s">
        <v>274</v>
      </c>
      <c r="B51" s="307" t="s">
        <v>275</v>
      </c>
      <c r="C51" s="308"/>
      <c r="D51" s="113">
        <v>5.7495164410058024</v>
      </c>
      <c r="E51" s="115">
        <v>1189</v>
      </c>
      <c r="F51" s="114">
        <v>1376</v>
      </c>
      <c r="G51" s="114">
        <v>1404</v>
      </c>
      <c r="H51" s="114">
        <v>1399</v>
      </c>
      <c r="I51" s="140">
        <v>1330</v>
      </c>
      <c r="J51" s="115">
        <v>-141</v>
      </c>
      <c r="K51" s="116">
        <v>-10.601503759398497</v>
      </c>
    </row>
    <row r="52" spans="1:11" ht="14.1" customHeight="1" x14ac:dyDescent="0.2">
      <c r="A52" s="306">
        <v>71</v>
      </c>
      <c r="B52" s="307" t="s">
        <v>276</v>
      </c>
      <c r="C52" s="308"/>
      <c r="D52" s="113">
        <v>15.290135396518375</v>
      </c>
      <c r="E52" s="115">
        <v>3162</v>
      </c>
      <c r="F52" s="114">
        <v>3213</v>
      </c>
      <c r="G52" s="114">
        <v>3190</v>
      </c>
      <c r="H52" s="114">
        <v>3229</v>
      </c>
      <c r="I52" s="140">
        <v>3202</v>
      </c>
      <c r="J52" s="115">
        <v>-40</v>
      </c>
      <c r="K52" s="116">
        <v>-1.2492192379762648</v>
      </c>
    </row>
    <row r="53" spans="1:11" ht="14.1" customHeight="1" x14ac:dyDescent="0.2">
      <c r="A53" s="306" t="s">
        <v>277</v>
      </c>
      <c r="B53" s="307" t="s">
        <v>278</v>
      </c>
      <c r="C53" s="308"/>
      <c r="D53" s="113">
        <v>1.3588007736943908</v>
      </c>
      <c r="E53" s="115">
        <v>281</v>
      </c>
      <c r="F53" s="114">
        <v>286</v>
      </c>
      <c r="G53" s="114">
        <v>284</v>
      </c>
      <c r="H53" s="114">
        <v>283</v>
      </c>
      <c r="I53" s="140">
        <v>280</v>
      </c>
      <c r="J53" s="115">
        <v>1</v>
      </c>
      <c r="K53" s="116">
        <v>0.35714285714285715</v>
      </c>
    </row>
    <row r="54" spans="1:11" ht="14.1" customHeight="1" x14ac:dyDescent="0.2">
      <c r="A54" s="306" t="s">
        <v>279</v>
      </c>
      <c r="B54" s="307" t="s">
        <v>280</v>
      </c>
      <c r="C54" s="308"/>
      <c r="D54" s="113">
        <v>13.370406189555126</v>
      </c>
      <c r="E54" s="115">
        <v>2765</v>
      </c>
      <c r="F54" s="114">
        <v>2814</v>
      </c>
      <c r="G54" s="114">
        <v>2789</v>
      </c>
      <c r="H54" s="114">
        <v>2827</v>
      </c>
      <c r="I54" s="140">
        <v>2800</v>
      </c>
      <c r="J54" s="115">
        <v>-35</v>
      </c>
      <c r="K54" s="116">
        <v>-1.25</v>
      </c>
    </row>
    <row r="55" spans="1:11" ht="14.1" customHeight="1" x14ac:dyDescent="0.2">
      <c r="A55" s="306">
        <v>72</v>
      </c>
      <c r="B55" s="307" t="s">
        <v>281</v>
      </c>
      <c r="C55" s="308"/>
      <c r="D55" s="113">
        <v>1.6682785299806577</v>
      </c>
      <c r="E55" s="115">
        <v>345</v>
      </c>
      <c r="F55" s="114">
        <v>345</v>
      </c>
      <c r="G55" s="114">
        <v>348</v>
      </c>
      <c r="H55" s="114">
        <v>340</v>
      </c>
      <c r="I55" s="140">
        <v>341</v>
      </c>
      <c r="J55" s="115">
        <v>4</v>
      </c>
      <c r="K55" s="116">
        <v>1.1730205278592376</v>
      </c>
    </row>
    <row r="56" spans="1:11" ht="14.1" customHeight="1" x14ac:dyDescent="0.2">
      <c r="A56" s="306" t="s">
        <v>282</v>
      </c>
      <c r="B56" s="307" t="s">
        <v>283</v>
      </c>
      <c r="C56" s="308"/>
      <c r="D56" s="113">
        <v>0.2852998065764023</v>
      </c>
      <c r="E56" s="115">
        <v>59</v>
      </c>
      <c r="F56" s="114">
        <v>59</v>
      </c>
      <c r="G56" s="114">
        <v>59</v>
      </c>
      <c r="H56" s="114">
        <v>53</v>
      </c>
      <c r="I56" s="140">
        <v>49</v>
      </c>
      <c r="J56" s="115">
        <v>10</v>
      </c>
      <c r="K56" s="116">
        <v>20.408163265306122</v>
      </c>
    </row>
    <row r="57" spans="1:11" ht="14.1" customHeight="1" x14ac:dyDescent="0.2">
      <c r="A57" s="306" t="s">
        <v>284</v>
      </c>
      <c r="B57" s="307" t="s">
        <v>285</v>
      </c>
      <c r="C57" s="308"/>
      <c r="D57" s="113">
        <v>1.1315280464216635</v>
      </c>
      <c r="E57" s="115">
        <v>234</v>
      </c>
      <c r="F57" s="114">
        <v>236</v>
      </c>
      <c r="G57" s="114">
        <v>242</v>
      </c>
      <c r="H57" s="114">
        <v>239</v>
      </c>
      <c r="I57" s="140">
        <v>239</v>
      </c>
      <c r="J57" s="115">
        <v>-5</v>
      </c>
      <c r="K57" s="116">
        <v>-2.0920502092050208</v>
      </c>
    </row>
    <row r="58" spans="1:11" ht="14.1" customHeight="1" x14ac:dyDescent="0.2">
      <c r="A58" s="306">
        <v>73</v>
      </c>
      <c r="B58" s="307" t="s">
        <v>286</v>
      </c>
      <c r="C58" s="308"/>
      <c r="D58" s="113">
        <v>0.87040618955512572</v>
      </c>
      <c r="E58" s="115">
        <v>180</v>
      </c>
      <c r="F58" s="114">
        <v>184</v>
      </c>
      <c r="G58" s="114">
        <v>188</v>
      </c>
      <c r="H58" s="114">
        <v>190</v>
      </c>
      <c r="I58" s="140">
        <v>191</v>
      </c>
      <c r="J58" s="115">
        <v>-11</v>
      </c>
      <c r="K58" s="116">
        <v>-5.7591623036649215</v>
      </c>
    </row>
    <row r="59" spans="1:11" ht="14.1" customHeight="1" x14ac:dyDescent="0.2">
      <c r="A59" s="306" t="s">
        <v>287</v>
      </c>
      <c r="B59" s="307" t="s">
        <v>288</v>
      </c>
      <c r="C59" s="308"/>
      <c r="D59" s="113">
        <v>0.67214700193423593</v>
      </c>
      <c r="E59" s="115">
        <v>139</v>
      </c>
      <c r="F59" s="114">
        <v>150</v>
      </c>
      <c r="G59" s="114">
        <v>154</v>
      </c>
      <c r="H59" s="114">
        <v>155</v>
      </c>
      <c r="I59" s="140">
        <v>152</v>
      </c>
      <c r="J59" s="115">
        <v>-13</v>
      </c>
      <c r="K59" s="116">
        <v>-8.5526315789473681</v>
      </c>
    </row>
    <row r="60" spans="1:11" ht="14.1" customHeight="1" x14ac:dyDescent="0.2">
      <c r="A60" s="306">
        <v>81</v>
      </c>
      <c r="B60" s="307" t="s">
        <v>289</v>
      </c>
      <c r="C60" s="308"/>
      <c r="D60" s="113">
        <v>4.1247582205029012</v>
      </c>
      <c r="E60" s="115">
        <v>853</v>
      </c>
      <c r="F60" s="114">
        <v>874</v>
      </c>
      <c r="G60" s="114">
        <v>834</v>
      </c>
      <c r="H60" s="114">
        <v>813</v>
      </c>
      <c r="I60" s="140">
        <v>811</v>
      </c>
      <c r="J60" s="115">
        <v>42</v>
      </c>
      <c r="K60" s="116">
        <v>5.1787916152897653</v>
      </c>
    </row>
    <row r="61" spans="1:11" ht="14.1" customHeight="1" x14ac:dyDescent="0.2">
      <c r="A61" s="306" t="s">
        <v>290</v>
      </c>
      <c r="B61" s="307" t="s">
        <v>291</v>
      </c>
      <c r="C61" s="308"/>
      <c r="D61" s="113">
        <v>1.1508704061895552</v>
      </c>
      <c r="E61" s="115">
        <v>238</v>
      </c>
      <c r="F61" s="114">
        <v>248</v>
      </c>
      <c r="G61" s="114">
        <v>248</v>
      </c>
      <c r="H61" s="114">
        <v>243</v>
      </c>
      <c r="I61" s="140">
        <v>239</v>
      </c>
      <c r="J61" s="115">
        <v>-1</v>
      </c>
      <c r="K61" s="116">
        <v>-0.41841004184100417</v>
      </c>
    </row>
    <row r="62" spans="1:11" ht="14.1" customHeight="1" x14ac:dyDescent="0.2">
      <c r="A62" s="306" t="s">
        <v>292</v>
      </c>
      <c r="B62" s="307" t="s">
        <v>293</v>
      </c>
      <c r="C62" s="308"/>
      <c r="D62" s="113">
        <v>1.8713733075435204</v>
      </c>
      <c r="E62" s="115">
        <v>387</v>
      </c>
      <c r="F62" s="114">
        <v>391</v>
      </c>
      <c r="G62" s="114">
        <v>362</v>
      </c>
      <c r="H62" s="114">
        <v>347</v>
      </c>
      <c r="I62" s="140">
        <v>343</v>
      </c>
      <c r="J62" s="115">
        <v>44</v>
      </c>
      <c r="K62" s="116">
        <v>12.827988338192419</v>
      </c>
    </row>
    <row r="63" spans="1:11" ht="14.1" customHeight="1" x14ac:dyDescent="0.2">
      <c r="A63" s="306"/>
      <c r="B63" s="307" t="s">
        <v>294</v>
      </c>
      <c r="C63" s="308"/>
      <c r="D63" s="113">
        <v>1.5280464216634428</v>
      </c>
      <c r="E63" s="115">
        <v>316</v>
      </c>
      <c r="F63" s="114">
        <v>314</v>
      </c>
      <c r="G63" s="114">
        <v>288</v>
      </c>
      <c r="H63" s="114">
        <v>288</v>
      </c>
      <c r="I63" s="140">
        <v>291</v>
      </c>
      <c r="J63" s="115">
        <v>25</v>
      </c>
      <c r="K63" s="116">
        <v>8.5910652920962196</v>
      </c>
    </row>
    <row r="64" spans="1:11" ht="14.1" customHeight="1" x14ac:dyDescent="0.2">
      <c r="A64" s="306" t="s">
        <v>295</v>
      </c>
      <c r="B64" s="307" t="s">
        <v>296</v>
      </c>
      <c r="C64" s="308"/>
      <c r="D64" s="113">
        <v>0.18375241779497098</v>
      </c>
      <c r="E64" s="115">
        <v>38</v>
      </c>
      <c r="F64" s="114">
        <v>40</v>
      </c>
      <c r="G64" s="114">
        <v>38</v>
      </c>
      <c r="H64" s="114">
        <v>36</v>
      </c>
      <c r="I64" s="140">
        <v>35</v>
      </c>
      <c r="J64" s="115">
        <v>3</v>
      </c>
      <c r="K64" s="116">
        <v>8.5714285714285712</v>
      </c>
    </row>
    <row r="65" spans="1:11" ht="14.1" customHeight="1" x14ac:dyDescent="0.2">
      <c r="A65" s="306" t="s">
        <v>297</v>
      </c>
      <c r="B65" s="307" t="s">
        <v>298</v>
      </c>
      <c r="C65" s="308"/>
      <c r="D65" s="113">
        <v>0.67214700193423593</v>
      </c>
      <c r="E65" s="115">
        <v>139</v>
      </c>
      <c r="F65" s="114">
        <v>141</v>
      </c>
      <c r="G65" s="114">
        <v>136</v>
      </c>
      <c r="H65" s="114">
        <v>136</v>
      </c>
      <c r="I65" s="140">
        <v>140</v>
      </c>
      <c r="J65" s="115">
        <v>-1</v>
      </c>
      <c r="K65" s="116">
        <v>-0.7142857142857143</v>
      </c>
    </row>
    <row r="66" spans="1:11" ht="14.1" customHeight="1" x14ac:dyDescent="0.2">
      <c r="A66" s="306">
        <v>82</v>
      </c>
      <c r="B66" s="307" t="s">
        <v>299</v>
      </c>
      <c r="C66" s="308"/>
      <c r="D66" s="113">
        <v>2.4758220502901356</v>
      </c>
      <c r="E66" s="115">
        <v>512</v>
      </c>
      <c r="F66" s="114">
        <v>534</v>
      </c>
      <c r="G66" s="114">
        <v>528</v>
      </c>
      <c r="H66" s="114">
        <v>533</v>
      </c>
      <c r="I66" s="140">
        <v>531</v>
      </c>
      <c r="J66" s="115">
        <v>-19</v>
      </c>
      <c r="K66" s="116">
        <v>-3.5781544256120528</v>
      </c>
    </row>
    <row r="67" spans="1:11" ht="14.1" customHeight="1" x14ac:dyDescent="0.2">
      <c r="A67" s="306" t="s">
        <v>300</v>
      </c>
      <c r="B67" s="307" t="s">
        <v>301</v>
      </c>
      <c r="C67" s="308"/>
      <c r="D67" s="113">
        <v>1.4700193423597678</v>
      </c>
      <c r="E67" s="115">
        <v>304</v>
      </c>
      <c r="F67" s="114">
        <v>309</v>
      </c>
      <c r="G67" s="114">
        <v>306</v>
      </c>
      <c r="H67" s="114">
        <v>308</v>
      </c>
      <c r="I67" s="140">
        <v>309</v>
      </c>
      <c r="J67" s="115">
        <v>-5</v>
      </c>
      <c r="K67" s="116">
        <v>-1.6181229773462784</v>
      </c>
    </row>
    <row r="68" spans="1:11" ht="14.1" customHeight="1" x14ac:dyDescent="0.2">
      <c r="A68" s="306" t="s">
        <v>302</v>
      </c>
      <c r="B68" s="307" t="s">
        <v>303</v>
      </c>
      <c r="C68" s="308"/>
      <c r="D68" s="113">
        <v>0.5415860735009671</v>
      </c>
      <c r="E68" s="115">
        <v>112</v>
      </c>
      <c r="F68" s="114">
        <v>118</v>
      </c>
      <c r="G68" s="114">
        <v>117</v>
      </c>
      <c r="H68" s="114">
        <v>120</v>
      </c>
      <c r="I68" s="140">
        <v>120</v>
      </c>
      <c r="J68" s="115">
        <v>-8</v>
      </c>
      <c r="K68" s="116">
        <v>-6.666666666666667</v>
      </c>
    </row>
    <row r="69" spans="1:11" ht="14.1" customHeight="1" x14ac:dyDescent="0.2">
      <c r="A69" s="306">
        <v>83</v>
      </c>
      <c r="B69" s="307" t="s">
        <v>304</v>
      </c>
      <c r="C69" s="308"/>
      <c r="D69" s="113">
        <v>3.1382978723404253</v>
      </c>
      <c r="E69" s="115">
        <v>649</v>
      </c>
      <c r="F69" s="114">
        <v>668</v>
      </c>
      <c r="G69" s="114">
        <v>666</v>
      </c>
      <c r="H69" s="114">
        <v>653</v>
      </c>
      <c r="I69" s="140">
        <v>655</v>
      </c>
      <c r="J69" s="115">
        <v>-6</v>
      </c>
      <c r="K69" s="116">
        <v>-0.91603053435114501</v>
      </c>
    </row>
    <row r="70" spans="1:11" ht="14.1" customHeight="1" x14ac:dyDescent="0.2">
      <c r="A70" s="306" t="s">
        <v>305</v>
      </c>
      <c r="B70" s="307" t="s">
        <v>306</v>
      </c>
      <c r="C70" s="308"/>
      <c r="D70" s="113">
        <v>1.8278529980657641</v>
      </c>
      <c r="E70" s="115">
        <v>378</v>
      </c>
      <c r="F70" s="114">
        <v>407</v>
      </c>
      <c r="G70" s="114">
        <v>403</v>
      </c>
      <c r="H70" s="114">
        <v>389</v>
      </c>
      <c r="I70" s="140">
        <v>384</v>
      </c>
      <c r="J70" s="115">
        <v>-6</v>
      </c>
      <c r="K70" s="116">
        <v>-1.5625</v>
      </c>
    </row>
    <row r="71" spans="1:11" ht="14.1" customHeight="1" x14ac:dyDescent="0.2">
      <c r="A71" s="306"/>
      <c r="B71" s="307" t="s">
        <v>307</v>
      </c>
      <c r="C71" s="308"/>
      <c r="D71" s="113">
        <v>1.4119922630560928</v>
      </c>
      <c r="E71" s="115">
        <v>292</v>
      </c>
      <c r="F71" s="114">
        <v>315</v>
      </c>
      <c r="G71" s="114">
        <v>314</v>
      </c>
      <c r="H71" s="114">
        <v>296</v>
      </c>
      <c r="I71" s="140">
        <v>290</v>
      </c>
      <c r="J71" s="115">
        <v>2</v>
      </c>
      <c r="K71" s="116">
        <v>0.68965517241379315</v>
      </c>
    </row>
    <row r="72" spans="1:11" ht="14.1" customHeight="1" x14ac:dyDescent="0.2">
      <c r="A72" s="306">
        <v>84</v>
      </c>
      <c r="B72" s="307" t="s">
        <v>308</v>
      </c>
      <c r="C72" s="308"/>
      <c r="D72" s="113">
        <v>1.5715667311411992</v>
      </c>
      <c r="E72" s="115">
        <v>325</v>
      </c>
      <c r="F72" s="114">
        <v>329</v>
      </c>
      <c r="G72" s="114">
        <v>308</v>
      </c>
      <c r="H72" s="114">
        <v>296</v>
      </c>
      <c r="I72" s="140">
        <v>299</v>
      </c>
      <c r="J72" s="115">
        <v>26</v>
      </c>
      <c r="K72" s="116">
        <v>8.695652173913043</v>
      </c>
    </row>
    <row r="73" spans="1:11" ht="14.1" customHeight="1" x14ac:dyDescent="0.2">
      <c r="A73" s="306" t="s">
        <v>309</v>
      </c>
      <c r="B73" s="307" t="s">
        <v>310</v>
      </c>
      <c r="C73" s="308"/>
      <c r="D73" s="113">
        <v>0.10154738878143134</v>
      </c>
      <c r="E73" s="115">
        <v>21</v>
      </c>
      <c r="F73" s="114">
        <v>22</v>
      </c>
      <c r="G73" s="114">
        <v>20</v>
      </c>
      <c r="H73" s="114">
        <v>23</v>
      </c>
      <c r="I73" s="140">
        <v>23</v>
      </c>
      <c r="J73" s="115">
        <v>-2</v>
      </c>
      <c r="K73" s="116">
        <v>-8.695652173913043</v>
      </c>
    </row>
    <row r="74" spans="1:11" ht="14.1" customHeight="1" x14ac:dyDescent="0.2">
      <c r="A74" s="306" t="s">
        <v>311</v>
      </c>
      <c r="B74" s="307" t="s">
        <v>312</v>
      </c>
      <c r="C74" s="308"/>
      <c r="D74" s="113">
        <v>5.3191489361702128E-2</v>
      </c>
      <c r="E74" s="115">
        <v>11</v>
      </c>
      <c r="F74" s="114">
        <v>12</v>
      </c>
      <c r="G74" s="114">
        <v>12</v>
      </c>
      <c r="H74" s="114">
        <v>7</v>
      </c>
      <c r="I74" s="140">
        <v>4</v>
      </c>
      <c r="J74" s="115">
        <v>7</v>
      </c>
      <c r="K74" s="116">
        <v>175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7.2533849129593805E-2</v>
      </c>
      <c r="E76" s="115">
        <v>15</v>
      </c>
      <c r="F76" s="114">
        <v>16</v>
      </c>
      <c r="G76" s="114">
        <v>18</v>
      </c>
      <c r="H76" s="114">
        <v>18</v>
      </c>
      <c r="I76" s="140">
        <v>18</v>
      </c>
      <c r="J76" s="115">
        <v>-3</v>
      </c>
      <c r="K76" s="116">
        <v>-16.666666666666668</v>
      </c>
    </row>
    <row r="77" spans="1:11" ht="14.1" customHeight="1" x14ac:dyDescent="0.2">
      <c r="A77" s="306">
        <v>92</v>
      </c>
      <c r="B77" s="307" t="s">
        <v>316</v>
      </c>
      <c r="C77" s="308"/>
      <c r="D77" s="113">
        <v>0.59477756286266925</v>
      </c>
      <c r="E77" s="115">
        <v>123</v>
      </c>
      <c r="F77" s="114">
        <v>132</v>
      </c>
      <c r="G77" s="114">
        <v>148</v>
      </c>
      <c r="H77" s="114">
        <v>166</v>
      </c>
      <c r="I77" s="140">
        <v>181</v>
      </c>
      <c r="J77" s="115">
        <v>-58</v>
      </c>
      <c r="K77" s="116">
        <v>-32.044198895027627</v>
      </c>
    </row>
    <row r="78" spans="1:11" ht="14.1" customHeight="1" x14ac:dyDescent="0.2">
      <c r="A78" s="306">
        <v>93</v>
      </c>
      <c r="B78" s="307" t="s">
        <v>317</v>
      </c>
      <c r="C78" s="308"/>
      <c r="D78" s="113">
        <v>0.10154738878143134</v>
      </c>
      <c r="E78" s="115">
        <v>21</v>
      </c>
      <c r="F78" s="114">
        <v>30</v>
      </c>
      <c r="G78" s="114">
        <v>30</v>
      </c>
      <c r="H78" s="114">
        <v>35</v>
      </c>
      <c r="I78" s="140">
        <v>31</v>
      </c>
      <c r="J78" s="115">
        <v>-10</v>
      </c>
      <c r="K78" s="116">
        <v>-32.258064516129032</v>
      </c>
    </row>
    <row r="79" spans="1:11" ht="14.1" customHeight="1" x14ac:dyDescent="0.2">
      <c r="A79" s="306">
        <v>94</v>
      </c>
      <c r="B79" s="307" t="s">
        <v>318</v>
      </c>
      <c r="C79" s="308"/>
      <c r="D79" s="113">
        <v>0.47872340425531917</v>
      </c>
      <c r="E79" s="115">
        <v>99</v>
      </c>
      <c r="F79" s="114">
        <v>101</v>
      </c>
      <c r="G79" s="114">
        <v>88</v>
      </c>
      <c r="H79" s="114">
        <v>73</v>
      </c>
      <c r="I79" s="140">
        <v>72</v>
      </c>
      <c r="J79" s="115">
        <v>27</v>
      </c>
      <c r="K79" s="116">
        <v>37.5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4.1295938104448746</v>
      </c>
      <c r="E81" s="143">
        <v>854</v>
      </c>
      <c r="F81" s="144">
        <v>889</v>
      </c>
      <c r="G81" s="144">
        <v>896</v>
      </c>
      <c r="H81" s="144">
        <v>947</v>
      </c>
      <c r="I81" s="145">
        <v>913</v>
      </c>
      <c r="J81" s="143">
        <v>-59</v>
      </c>
      <c r="K81" s="146">
        <v>-6.4622124863088715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7647</v>
      </c>
      <c r="G12" s="536">
        <v>5470</v>
      </c>
      <c r="H12" s="536">
        <v>8611</v>
      </c>
      <c r="I12" s="536">
        <v>6087</v>
      </c>
      <c r="J12" s="537">
        <v>7435</v>
      </c>
      <c r="K12" s="538">
        <v>212</v>
      </c>
      <c r="L12" s="349">
        <v>2.8513786146603901</v>
      </c>
    </row>
    <row r="13" spans="1:17" s="110" customFormat="1" ht="15" customHeight="1" x14ac:dyDescent="0.2">
      <c r="A13" s="350" t="s">
        <v>344</v>
      </c>
      <c r="B13" s="351" t="s">
        <v>345</v>
      </c>
      <c r="C13" s="347"/>
      <c r="D13" s="347"/>
      <c r="E13" s="348"/>
      <c r="F13" s="536">
        <v>4456</v>
      </c>
      <c r="G13" s="536">
        <v>3191</v>
      </c>
      <c r="H13" s="536">
        <v>5202</v>
      </c>
      <c r="I13" s="536">
        <v>3690</v>
      </c>
      <c r="J13" s="537">
        <v>4587</v>
      </c>
      <c r="K13" s="538">
        <v>-131</v>
      </c>
      <c r="L13" s="349">
        <v>-2.8558971005014171</v>
      </c>
    </row>
    <row r="14" spans="1:17" s="110" customFormat="1" ht="22.5" customHeight="1" x14ac:dyDescent="0.2">
      <c r="A14" s="350"/>
      <c r="B14" s="351" t="s">
        <v>346</v>
      </c>
      <c r="C14" s="347"/>
      <c r="D14" s="347"/>
      <c r="E14" s="348"/>
      <c r="F14" s="536">
        <v>3191</v>
      </c>
      <c r="G14" s="536">
        <v>2279</v>
      </c>
      <c r="H14" s="536">
        <v>3409</v>
      </c>
      <c r="I14" s="536">
        <v>2397</v>
      </c>
      <c r="J14" s="537">
        <v>2848</v>
      </c>
      <c r="K14" s="538">
        <v>343</v>
      </c>
      <c r="L14" s="349">
        <v>12.043539325842696</v>
      </c>
    </row>
    <row r="15" spans="1:17" s="110" customFormat="1" ht="15" customHeight="1" x14ac:dyDescent="0.2">
      <c r="A15" s="350" t="s">
        <v>347</v>
      </c>
      <c r="B15" s="351" t="s">
        <v>108</v>
      </c>
      <c r="C15" s="347"/>
      <c r="D15" s="347"/>
      <c r="E15" s="348"/>
      <c r="F15" s="536">
        <v>1544</v>
      </c>
      <c r="G15" s="536">
        <v>1177</v>
      </c>
      <c r="H15" s="536">
        <v>3356</v>
      </c>
      <c r="I15" s="536">
        <v>1225</v>
      </c>
      <c r="J15" s="537">
        <v>1610</v>
      </c>
      <c r="K15" s="538">
        <v>-66</v>
      </c>
      <c r="L15" s="349">
        <v>-4.0993788819875778</v>
      </c>
    </row>
    <row r="16" spans="1:17" s="110" customFormat="1" ht="15" customHeight="1" x14ac:dyDescent="0.2">
      <c r="A16" s="350"/>
      <c r="B16" s="351" t="s">
        <v>109</v>
      </c>
      <c r="C16" s="347"/>
      <c r="D16" s="347"/>
      <c r="E16" s="348"/>
      <c r="F16" s="536">
        <v>5250</v>
      </c>
      <c r="G16" s="536">
        <v>3707</v>
      </c>
      <c r="H16" s="536">
        <v>4553</v>
      </c>
      <c r="I16" s="536">
        <v>4165</v>
      </c>
      <c r="J16" s="537">
        <v>4992</v>
      </c>
      <c r="K16" s="538">
        <v>258</v>
      </c>
      <c r="L16" s="349">
        <v>5.1682692307692308</v>
      </c>
    </row>
    <row r="17" spans="1:12" s="110" customFormat="1" ht="15" customHeight="1" x14ac:dyDescent="0.2">
      <c r="A17" s="350"/>
      <c r="B17" s="351" t="s">
        <v>110</v>
      </c>
      <c r="C17" s="347"/>
      <c r="D17" s="347"/>
      <c r="E17" s="348"/>
      <c r="F17" s="536">
        <v>766</v>
      </c>
      <c r="G17" s="536">
        <v>535</v>
      </c>
      <c r="H17" s="536">
        <v>632</v>
      </c>
      <c r="I17" s="536">
        <v>620</v>
      </c>
      <c r="J17" s="537">
        <v>752</v>
      </c>
      <c r="K17" s="538">
        <v>14</v>
      </c>
      <c r="L17" s="349">
        <v>1.8617021276595744</v>
      </c>
    </row>
    <row r="18" spans="1:12" s="110" customFormat="1" ht="15" customHeight="1" x14ac:dyDescent="0.2">
      <c r="A18" s="350"/>
      <c r="B18" s="351" t="s">
        <v>111</v>
      </c>
      <c r="C18" s="347"/>
      <c r="D18" s="347"/>
      <c r="E18" s="348"/>
      <c r="F18" s="536">
        <v>87</v>
      </c>
      <c r="G18" s="536">
        <v>51</v>
      </c>
      <c r="H18" s="536">
        <v>70</v>
      </c>
      <c r="I18" s="536">
        <v>77</v>
      </c>
      <c r="J18" s="537">
        <v>81</v>
      </c>
      <c r="K18" s="538">
        <v>6</v>
      </c>
      <c r="L18" s="349">
        <v>7.4074074074074074</v>
      </c>
    </row>
    <row r="19" spans="1:12" s="110" customFormat="1" ht="15" customHeight="1" x14ac:dyDescent="0.2">
      <c r="A19" s="118" t="s">
        <v>113</v>
      </c>
      <c r="B19" s="119" t="s">
        <v>181</v>
      </c>
      <c r="C19" s="347"/>
      <c r="D19" s="347"/>
      <c r="E19" s="348"/>
      <c r="F19" s="536">
        <v>5024</v>
      </c>
      <c r="G19" s="536">
        <v>3508</v>
      </c>
      <c r="H19" s="536">
        <v>6243</v>
      </c>
      <c r="I19" s="536">
        <v>4122</v>
      </c>
      <c r="J19" s="537">
        <v>5173</v>
      </c>
      <c r="K19" s="538">
        <v>-149</v>
      </c>
      <c r="L19" s="349">
        <v>-2.8803402281074812</v>
      </c>
    </row>
    <row r="20" spans="1:12" s="110" customFormat="1" ht="15" customHeight="1" x14ac:dyDescent="0.2">
      <c r="A20" s="118"/>
      <c r="B20" s="119" t="s">
        <v>182</v>
      </c>
      <c r="C20" s="347"/>
      <c r="D20" s="347"/>
      <c r="E20" s="348"/>
      <c r="F20" s="536">
        <v>2623</v>
      </c>
      <c r="G20" s="536">
        <v>1962</v>
      </c>
      <c r="H20" s="536">
        <v>2368</v>
      </c>
      <c r="I20" s="536">
        <v>1965</v>
      </c>
      <c r="J20" s="537">
        <v>2262</v>
      </c>
      <c r="K20" s="538">
        <v>361</v>
      </c>
      <c r="L20" s="349">
        <v>15.959328028293546</v>
      </c>
    </row>
    <row r="21" spans="1:12" s="110" customFormat="1" ht="15" customHeight="1" x14ac:dyDescent="0.2">
      <c r="A21" s="118" t="s">
        <v>113</v>
      </c>
      <c r="B21" s="119" t="s">
        <v>116</v>
      </c>
      <c r="C21" s="347"/>
      <c r="D21" s="347"/>
      <c r="E21" s="348"/>
      <c r="F21" s="536">
        <v>5891</v>
      </c>
      <c r="G21" s="536">
        <v>4139</v>
      </c>
      <c r="H21" s="536">
        <v>6859</v>
      </c>
      <c r="I21" s="536">
        <v>4634</v>
      </c>
      <c r="J21" s="537">
        <v>5704</v>
      </c>
      <c r="K21" s="538">
        <v>187</v>
      </c>
      <c r="L21" s="349">
        <v>3.2784011220196354</v>
      </c>
    </row>
    <row r="22" spans="1:12" s="110" customFormat="1" ht="15" customHeight="1" x14ac:dyDescent="0.2">
      <c r="A22" s="118"/>
      <c r="B22" s="119" t="s">
        <v>117</v>
      </c>
      <c r="C22" s="347"/>
      <c r="D22" s="347"/>
      <c r="E22" s="348"/>
      <c r="F22" s="536">
        <v>1746</v>
      </c>
      <c r="G22" s="536">
        <v>1324</v>
      </c>
      <c r="H22" s="536">
        <v>1745</v>
      </c>
      <c r="I22" s="536">
        <v>1442</v>
      </c>
      <c r="J22" s="537">
        <v>1726</v>
      </c>
      <c r="K22" s="538">
        <v>20</v>
      </c>
      <c r="L22" s="349">
        <v>1.1587485515643106</v>
      </c>
    </row>
    <row r="23" spans="1:12" s="110" customFormat="1" ht="15" customHeight="1" x14ac:dyDescent="0.2">
      <c r="A23" s="352" t="s">
        <v>347</v>
      </c>
      <c r="B23" s="353" t="s">
        <v>193</v>
      </c>
      <c r="C23" s="354"/>
      <c r="D23" s="354"/>
      <c r="E23" s="355"/>
      <c r="F23" s="539">
        <v>238</v>
      </c>
      <c r="G23" s="539">
        <v>219</v>
      </c>
      <c r="H23" s="539">
        <v>1654</v>
      </c>
      <c r="I23" s="539">
        <v>83</v>
      </c>
      <c r="J23" s="540">
        <v>243</v>
      </c>
      <c r="K23" s="541">
        <v>-5</v>
      </c>
      <c r="L23" s="356">
        <v>-2.0576131687242798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27.7</v>
      </c>
      <c r="G25" s="542">
        <v>32.700000000000003</v>
      </c>
      <c r="H25" s="542">
        <v>34.4</v>
      </c>
      <c r="I25" s="542">
        <v>31.6</v>
      </c>
      <c r="J25" s="542">
        <v>29.9</v>
      </c>
      <c r="K25" s="543" t="s">
        <v>349</v>
      </c>
      <c r="L25" s="364">
        <v>-2.1999999999999993</v>
      </c>
    </row>
    <row r="26" spans="1:12" s="110" customFormat="1" ht="15" customHeight="1" x14ac:dyDescent="0.2">
      <c r="A26" s="365" t="s">
        <v>105</v>
      </c>
      <c r="B26" s="366" t="s">
        <v>345</v>
      </c>
      <c r="C26" s="362"/>
      <c r="D26" s="362"/>
      <c r="E26" s="363"/>
      <c r="F26" s="542">
        <v>26.8</v>
      </c>
      <c r="G26" s="542">
        <v>31.6</v>
      </c>
      <c r="H26" s="542">
        <v>32.700000000000003</v>
      </c>
      <c r="I26" s="542">
        <v>31.5</v>
      </c>
      <c r="J26" s="544">
        <v>28.7</v>
      </c>
      <c r="K26" s="543" t="s">
        <v>349</v>
      </c>
      <c r="L26" s="364">
        <v>-1.8999999999999986</v>
      </c>
    </row>
    <row r="27" spans="1:12" s="110" customFormat="1" ht="15" customHeight="1" x14ac:dyDescent="0.2">
      <c r="A27" s="365"/>
      <c r="B27" s="366" t="s">
        <v>346</v>
      </c>
      <c r="C27" s="362"/>
      <c r="D27" s="362"/>
      <c r="E27" s="363"/>
      <c r="F27" s="542">
        <v>28.9</v>
      </c>
      <c r="G27" s="542">
        <v>34.200000000000003</v>
      </c>
      <c r="H27" s="542">
        <v>36.799999999999997</v>
      </c>
      <c r="I27" s="542">
        <v>31.8</v>
      </c>
      <c r="J27" s="542">
        <v>31.9</v>
      </c>
      <c r="K27" s="543" t="s">
        <v>349</v>
      </c>
      <c r="L27" s="364">
        <v>-3</v>
      </c>
    </row>
    <row r="28" spans="1:12" s="110" customFormat="1" ht="15" customHeight="1" x14ac:dyDescent="0.2">
      <c r="A28" s="365" t="s">
        <v>113</v>
      </c>
      <c r="B28" s="366" t="s">
        <v>108</v>
      </c>
      <c r="C28" s="362"/>
      <c r="D28" s="362"/>
      <c r="E28" s="363"/>
      <c r="F28" s="542">
        <v>42.9</v>
      </c>
      <c r="G28" s="542">
        <v>42.3</v>
      </c>
      <c r="H28" s="542">
        <v>47.8</v>
      </c>
      <c r="I28" s="542">
        <v>46.7</v>
      </c>
      <c r="J28" s="542">
        <v>42.1</v>
      </c>
      <c r="K28" s="543" t="s">
        <v>349</v>
      </c>
      <c r="L28" s="364">
        <v>0.79999999999999716</v>
      </c>
    </row>
    <row r="29" spans="1:12" s="110" customFormat="1" ht="11.25" x14ac:dyDescent="0.2">
      <c r="A29" s="365"/>
      <c r="B29" s="366" t="s">
        <v>109</v>
      </c>
      <c r="C29" s="362"/>
      <c r="D29" s="362"/>
      <c r="E29" s="363"/>
      <c r="F29" s="542">
        <v>24.9</v>
      </c>
      <c r="G29" s="542">
        <v>31.3</v>
      </c>
      <c r="H29" s="542">
        <v>31</v>
      </c>
      <c r="I29" s="542">
        <v>28.6</v>
      </c>
      <c r="J29" s="544">
        <v>27.4</v>
      </c>
      <c r="K29" s="543" t="s">
        <v>349</v>
      </c>
      <c r="L29" s="364">
        <v>-2.5</v>
      </c>
    </row>
    <row r="30" spans="1:12" s="110" customFormat="1" ht="15" customHeight="1" x14ac:dyDescent="0.2">
      <c r="A30" s="365"/>
      <c r="B30" s="366" t="s">
        <v>110</v>
      </c>
      <c r="C30" s="362"/>
      <c r="D30" s="362"/>
      <c r="E30" s="363"/>
      <c r="F30" s="542">
        <v>19.399999999999999</v>
      </c>
      <c r="G30" s="542">
        <v>23.6</v>
      </c>
      <c r="H30" s="542">
        <v>25.1</v>
      </c>
      <c r="I30" s="542">
        <v>23.9</v>
      </c>
      <c r="J30" s="542">
        <v>22.7</v>
      </c>
      <c r="K30" s="543" t="s">
        <v>349</v>
      </c>
      <c r="L30" s="364">
        <v>-3.3000000000000007</v>
      </c>
    </row>
    <row r="31" spans="1:12" s="110" customFormat="1" ht="15" customHeight="1" x14ac:dyDescent="0.2">
      <c r="A31" s="365"/>
      <c r="B31" s="366" t="s">
        <v>111</v>
      </c>
      <c r="C31" s="362"/>
      <c r="D31" s="362"/>
      <c r="E31" s="363"/>
      <c r="F31" s="542">
        <v>37.9</v>
      </c>
      <c r="G31" s="542">
        <v>47.1</v>
      </c>
      <c r="H31" s="542">
        <v>37.1</v>
      </c>
      <c r="I31" s="542">
        <v>31.2</v>
      </c>
      <c r="J31" s="542">
        <v>44.4</v>
      </c>
      <c r="K31" s="543" t="s">
        <v>349</v>
      </c>
      <c r="L31" s="364">
        <v>-6.5</v>
      </c>
    </row>
    <row r="32" spans="1:12" s="110" customFormat="1" ht="15" customHeight="1" x14ac:dyDescent="0.2">
      <c r="A32" s="367" t="s">
        <v>113</v>
      </c>
      <c r="B32" s="368" t="s">
        <v>181</v>
      </c>
      <c r="C32" s="362"/>
      <c r="D32" s="362"/>
      <c r="E32" s="363"/>
      <c r="F32" s="542">
        <v>26.2</v>
      </c>
      <c r="G32" s="542">
        <v>28.6</v>
      </c>
      <c r="H32" s="542">
        <v>31.9</v>
      </c>
      <c r="I32" s="542">
        <v>31.5</v>
      </c>
      <c r="J32" s="544">
        <v>27.7</v>
      </c>
      <c r="K32" s="543" t="s">
        <v>349</v>
      </c>
      <c r="L32" s="364">
        <v>-1.5</v>
      </c>
    </row>
    <row r="33" spans="1:12" s="110" customFormat="1" ht="15" customHeight="1" x14ac:dyDescent="0.2">
      <c r="A33" s="367"/>
      <c r="B33" s="368" t="s">
        <v>182</v>
      </c>
      <c r="C33" s="362"/>
      <c r="D33" s="362"/>
      <c r="E33" s="363"/>
      <c r="F33" s="542">
        <v>30.5</v>
      </c>
      <c r="G33" s="542">
        <v>39.6</v>
      </c>
      <c r="H33" s="542">
        <v>38.9</v>
      </c>
      <c r="I33" s="542">
        <v>31.8</v>
      </c>
      <c r="J33" s="542">
        <v>34.700000000000003</v>
      </c>
      <c r="K33" s="543" t="s">
        <v>349</v>
      </c>
      <c r="L33" s="364">
        <v>-4.2000000000000028</v>
      </c>
    </row>
    <row r="34" spans="1:12" s="369" customFormat="1" ht="15" customHeight="1" x14ac:dyDescent="0.2">
      <c r="A34" s="367" t="s">
        <v>113</v>
      </c>
      <c r="B34" s="368" t="s">
        <v>116</v>
      </c>
      <c r="C34" s="362"/>
      <c r="D34" s="362"/>
      <c r="E34" s="363"/>
      <c r="F34" s="542">
        <v>25.5</v>
      </c>
      <c r="G34" s="542">
        <v>28.9</v>
      </c>
      <c r="H34" s="542">
        <v>31.6</v>
      </c>
      <c r="I34" s="542">
        <v>28.9</v>
      </c>
      <c r="J34" s="542">
        <v>27.6</v>
      </c>
      <c r="K34" s="543" t="s">
        <v>349</v>
      </c>
      <c r="L34" s="364">
        <v>-2.1000000000000014</v>
      </c>
    </row>
    <row r="35" spans="1:12" s="369" customFormat="1" ht="11.25" x14ac:dyDescent="0.2">
      <c r="A35" s="370"/>
      <c r="B35" s="371" t="s">
        <v>117</v>
      </c>
      <c r="C35" s="372"/>
      <c r="D35" s="372"/>
      <c r="E35" s="373"/>
      <c r="F35" s="545">
        <v>35.1</v>
      </c>
      <c r="G35" s="545">
        <v>44.4</v>
      </c>
      <c r="H35" s="545">
        <v>43.2</v>
      </c>
      <c r="I35" s="545">
        <v>40.200000000000003</v>
      </c>
      <c r="J35" s="546">
        <v>37.5</v>
      </c>
      <c r="K35" s="547" t="s">
        <v>349</v>
      </c>
      <c r="L35" s="374">
        <v>-2.3999999999999986</v>
      </c>
    </row>
    <row r="36" spans="1:12" s="369" customFormat="1" ht="15.95" customHeight="1" x14ac:dyDescent="0.2">
      <c r="A36" s="375" t="s">
        <v>350</v>
      </c>
      <c r="B36" s="376"/>
      <c r="C36" s="377"/>
      <c r="D36" s="376"/>
      <c r="E36" s="378"/>
      <c r="F36" s="548">
        <v>7369</v>
      </c>
      <c r="G36" s="548">
        <v>5199</v>
      </c>
      <c r="H36" s="548">
        <v>6587</v>
      </c>
      <c r="I36" s="548">
        <v>5973</v>
      </c>
      <c r="J36" s="548">
        <v>7137</v>
      </c>
      <c r="K36" s="549">
        <v>232</v>
      </c>
      <c r="L36" s="380">
        <v>3.2506655457475131</v>
      </c>
    </row>
    <row r="37" spans="1:12" s="369" customFormat="1" ht="15.95" customHeight="1" x14ac:dyDescent="0.2">
      <c r="A37" s="381"/>
      <c r="B37" s="382" t="s">
        <v>113</v>
      </c>
      <c r="C37" s="382" t="s">
        <v>351</v>
      </c>
      <c r="D37" s="382"/>
      <c r="E37" s="383"/>
      <c r="F37" s="548">
        <v>2042</v>
      </c>
      <c r="G37" s="548">
        <v>1700</v>
      </c>
      <c r="H37" s="548">
        <v>2264</v>
      </c>
      <c r="I37" s="548">
        <v>1887</v>
      </c>
      <c r="J37" s="548">
        <v>2135</v>
      </c>
      <c r="K37" s="549">
        <v>-93</v>
      </c>
      <c r="L37" s="380">
        <v>-4.3559718969555039</v>
      </c>
    </row>
    <row r="38" spans="1:12" s="369" customFormat="1" ht="15.95" customHeight="1" x14ac:dyDescent="0.2">
      <c r="A38" s="381"/>
      <c r="B38" s="384" t="s">
        <v>105</v>
      </c>
      <c r="C38" s="384" t="s">
        <v>106</v>
      </c>
      <c r="D38" s="385"/>
      <c r="E38" s="383"/>
      <c r="F38" s="548">
        <v>4299</v>
      </c>
      <c r="G38" s="548">
        <v>3050</v>
      </c>
      <c r="H38" s="548">
        <v>3938</v>
      </c>
      <c r="I38" s="548">
        <v>3636</v>
      </c>
      <c r="J38" s="550">
        <v>4386</v>
      </c>
      <c r="K38" s="549">
        <v>-87</v>
      </c>
      <c r="L38" s="380">
        <v>-1.9835841313269493</v>
      </c>
    </row>
    <row r="39" spans="1:12" s="369" customFormat="1" ht="15.95" customHeight="1" x14ac:dyDescent="0.2">
      <c r="A39" s="381"/>
      <c r="B39" s="385"/>
      <c r="C39" s="382" t="s">
        <v>352</v>
      </c>
      <c r="D39" s="385"/>
      <c r="E39" s="383"/>
      <c r="F39" s="548">
        <v>1154</v>
      </c>
      <c r="G39" s="548">
        <v>965</v>
      </c>
      <c r="H39" s="548">
        <v>1289</v>
      </c>
      <c r="I39" s="548">
        <v>1145</v>
      </c>
      <c r="J39" s="548">
        <v>1257</v>
      </c>
      <c r="K39" s="549">
        <v>-103</v>
      </c>
      <c r="L39" s="380">
        <v>-8.1941129673826563</v>
      </c>
    </row>
    <row r="40" spans="1:12" s="369" customFormat="1" ht="15.95" customHeight="1" x14ac:dyDescent="0.2">
      <c r="A40" s="381"/>
      <c r="B40" s="384"/>
      <c r="C40" s="384" t="s">
        <v>107</v>
      </c>
      <c r="D40" s="385"/>
      <c r="E40" s="383"/>
      <c r="F40" s="548">
        <v>3070</v>
      </c>
      <c r="G40" s="548">
        <v>2149</v>
      </c>
      <c r="H40" s="548">
        <v>2649</v>
      </c>
      <c r="I40" s="548">
        <v>2337</v>
      </c>
      <c r="J40" s="548">
        <v>2751</v>
      </c>
      <c r="K40" s="549">
        <v>319</v>
      </c>
      <c r="L40" s="380">
        <v>11.595783351508542</v>
      </c>
    </row>
    <row r="41" spans="1:12" s="369" customFormat="1" ht="24" customHeight="1" x14ac:dyDescent="0.2">
      <c r="A41" s="381"/>
      <c r="B41" s="385"/>
      <c r="C41" s="382" t="s">
        <v>352</v>
      </c>
      <c r="D41" s="385"/>
      <c r="E41" s="383"/>
      <c r="F41" s="548">
        <v>888</v>
      </c>
      <c r="G41" s="548">
        <v>735</v>
      </c>
      <c r="H41" s="548">
        <v>975</v>
      </c>
      <c r="I41" s="548">
        <v>742</v>
      </c>
      <c r="J41" s="550">
        <v>878</v>
      </c>
      <c r="K41" s="549">
        <v>10</v>
      </c>
      <c r="L41" s="380">
        <v>1.1389521640091116</v>
      </c>
    </row>
    <row r="42" spans="1:12" s="110" customFormat="1" ht="15" customHeight="1" x14ac:dyDescent="0.2">
      <c r="A42" s="381"/>
      <c r="B42" s="384" t="s">
        <v>113</v>
      </c>
      <c r="C42" s="384" t="s">
        <v>353</v>
      </c>
      <c r="D42" s="385"/>
      <c r="E42" s="383"/>
      <c r="F42" s="548">
        <v>1323</v>
      </c>
      <c r="G42" s="548">
        <v>955</v>
      </c>
      <c r="H42" s="548">
        <v>1512</v>
      </c>
      <c r="I42" s="548">
        <v>1145</v>
      </c>
      <c r="J42" s="548">
        <v>1367</v>
      </c>
      <c r="K42" s="549">
        <v>-44</v>
      </c>
      <c r="L42" s="380">
        <v>-3.2187271397220192</v>
      </c>
    </row>
    <row r="43" spans="1:12" s="110" customFormat="1" ht="15" customHeight="1" x14ac:dyDescent="0.2">
      <c r="A43" s="381"/>
      <c r="B43" s="385"/>
      <c r="C43" s="382" t="s">
        <v>352</v>
      </c>
      <c r="D43" s="385"/>
      <c r="E43" s="383"/>
      <c r="F43" s="548">
        <v>568</v>
      </c>
      <c r="G43" s="548">
        <v>404</v>
      </c>
      <c r="H43" s="548">
        <v>723</v>
      </c>
      <c r="I43" s="548">
        <v>535</v>
      </c>
      <c r="J43" s="548">
        <v>576</v>
      </c>
      <c r="K43" s="549">
        <v>-8</v>
      </c>
      <c r="L43" s="380">
        <v>-1.3888888888888888</v>
      </c>
    </row>
    <row r="44" spans="1:12" s="110" customFormat="1" ht="15" customHeight="1" x14ac:dyDescent="0.2">
      <c r="A44" s="381"/>
      <c r="B44" s="384"/>
      <c r="C44" s="366" t="s">
        <v>109</v>
      </c>
      <c r="D44" s="385"/>
      <c r="E44" s="383"/>
      <c r="F44" s="548">
        <v>5196</v>
      </c>
      <c r="G44" s="548">
        <v>3660</v>
      </c>
      <c r="H44" s="548">
        <v>4376</v>
      </c>
      <c r="I44" s="548">
        <v>4131</v>
      </c>
      <c r="J44" s="550">
        <v>4939</v>
      </c>
      <c r="K44" s="549">
        <v>257</v>
      </c>
      <c r="L44" s="380">
        <v>5.2034824863332663</v>
      </c>
    </row>
    <row r="45" spans="1:12" s="110" customFormat="1" ht="15" customHeight="1" x14ac:dyDescent="0.2">
      <c r="A45" s="381"/>
      <c r="B45" s="385"/>
      <c r="C45" s="382" t="s">
        <v>352</v>
      </c>
      <c r="D45" s="385"/>
      <c r="E45" s="383"/>
      <c r="F45" s="548">
        <v>1293</v>
      </c>
      <c r="G45" s="548">
        <v>1146</v>
      </c>
      <c r="H45" s="548">
        <v>1357</v>
      </c>
      <c r="I45" s="548">
        <v>1180</v>
      </c>
      <c r="J45" s="548">
        <v>1353</v>
      </c>
      <c r="K45" s="549">
        <v>-60</v>
      </c>
      <c r="L45" s="380">
        <v>-4.434589800443459</v>
      </c>
    </row>
    <row r="46" spans="1:12" s="110" customFormat="1" ht="15" customHeight="1" x14ac:dyDescent="0.2">
      <c r="A46" s="381"/>
      <c r="B46" s="384"/>
      <c r="C46" s="366" t="s">
        <v>110</v>
      </c>
      <c r="D46" s="385"/>
      <c r="E46" s="383"/>
      <c r="F46" s="548">
        <v>763</v>
      </c>
      <c r="G46" s="548">
        <v>533</v>
      </c>
      <c r="H46" s="548">
        <v>629</v>
      </c>
      <c r="I46" s="548">
        <v>620</v>
      </c>
      <c r="J46" s="548">
        <v>750</v>
      </c>
      <c r="K46" s="549">
        <v>13</v>
      </c>
      <c r="L46" s="380">
        <v>1.7333333333333334</v>
      </c>
    </row>
    <row r="47" spans="1:12" s="110" customFormat="1" ht="15" customHeight="1" x14ac:dyDescent="0.2">
      <c r="A47" s="381"/>
      <c r="B47" s="385"/>
      <c r="C47" s="382" t="s">
        <v>352</v>
      </c>
      <c r="D47" s="385"/>
      <c r="E47" s="383"/>
      <c r="F47" s="548">
        <v>148</v>
      </c>
      <c r="G47" s="548">
        <v>126</v>
      </c>
      <c r="H47" s="548">
        <v>158</v>
      </c>
      <c r="I47" s="548">
        <v>148</v>
      </c>
      <c r="J47" s="550">
        <v>170</v>
      </c>
      <c r="K47" s="549">
        <v>-22</v>
      </c>
      <c r="L47" s="380">
        <v>-12.941176470588236</v>
      </c>
    </row>
    <row r="48" spans="1:12" s="110" customFormat="1" ht="15" customHeight="1" x14ac:dyDescent="0.2">
      <c r="A48" s="381"/>
      <c r="B48" s="385"/>
      <c r="C48" s="366" t="s">
        <v>111</v>
      </c>
      <c r="D48" s="386"/>
      <c r="E48" s="387"/>
      <c r="F48" s="548">
        <v>87</v>
      </c>
      <c r="G48" s="548">
        <v>51</v>
      </c>
      <c r="H48" s="548">
        <v>70</v>
      </c>
      <c r="I48" s="548">
        <v>77</v>
      </c>
      <c r="J48" s="548">
        <v>81</v>
      </c>
      <c r="K48" s="549">
        <v>6</v>
      </c>
      <c r="L48" s="380">
        <v>7.4074074074074074</v>
      </c>
    </row>
    <row r="49" spans="1:12" s="110" customFormat="1" ht="15" customHeight="1" x14ac:dyDescent="0.2">
      <c r="A49" s="381"/>
      <c r="B49" s="385"/>
      <c r="C49" s="382" t="s">
        <v>352</v>
      </c>
      <c r="D49" s="385"/>
      <c r="E49" s="383"/>
      <c r="F49" s="548">
        <v>33</v>
      </c>
      <c r="G49" s="548">
        <v>24</v>
      </c>
      <c r="H49" s="548">
        <v>26</v>
      </c>
      <c r="I49" s="548">
        <v>24</v>
      </c>
      <c r="J49" s="548">
        <v>36</v>
      </c>
      <c r="K49" s="549">
        <v>-3</v>
      </c>
      <c r="L49" s="380">
        <v>-8.3333333333333339</v>
      </c>
    </row>
    <row r="50" spans="1:12" s="110" customFormat="1" ht="15" customHeight="1" x14ac:dyDescent="0.2">
      <c r="A50" s="381"/>
      <c r="B50" s="384" t="s">
        <v>113</v>
      </c>
      <c r="C50" s="382" t="s">
        <v>181</v>
      </c>
      <c r="D50" s="385"/>
      <c r="E50" s="383"/>
      <c r="F50" s="548">
        <v>4767</v>
      </c>
      <c r="G50" s="548">
        <v>3265</v>
      </c>
      <c r="H50" s="548">
        <v>4269</v>
      </c>
      <c r="I50" s="548">
        <v>4021</v>
      </c>
      <c r="J50" s="550">
        <v>4889</v>
      </c>
      <c r="K50" s="549">
        <v>-122</v>
      </c>
      <c r="L50" s="380">
        <v>-2.4953978318674577</v>
      </c>
    </row>
    <row r="51" spans="1:12" s="110" customFormat="1" ht="15" customHeight="1" x14ac:dyDescent="0.2">
      <c r="A51" s="381"/>
      <c r="B51" s="385"/>
      <c r="C51" s="382" t="s">
        <v>352</v>
      </c>
      <c r="D51" s="385"/>
      <c r="E51" s="383"/>
      <c r="F51" s="548">
        <v>1248</v>
      </c>
      <c r="G51" s="548">
        <v>934</v>
      </c>
      <c r="H51" s="548">
        <v>1362</v>
      </c>
      <c r="I51" s="548">
        <v>1266</v>
      </c>
      <c r="J51" s="548">
        <v>1354</v>
      </c>
      <c r="K51" s="549">
        <v>-106</v>
      </c>
      <c r="L51" s="380">
        <v>-7.8286558345642536</v>
      </c>
    </row>
    <row r="52" spans="1:12" s="110" customFormat="1" ht="15" customHeight="1" x14ac:dyDescent="0.2">
      <c r="A52" s="381"/>
      <c r="B52" s="384"/>
      <c r="C52" s="382" t="s">
        <v>182</v>
      </c>
      <c r="D52" s="385"/>
      <c r="E52" s="383"/>
      <c r="F52" s="548">
        <v>2602</v>
      </c>
      <c r="G52" s="548">
        <v>1934</v>
      </c>
      <c r="H52" s="548">
        <v>2318</v>
      </c>
      <c r="I52" s="548">
        <v>1952</v>
      </c>
      <c r="J52" s="548">
        <v>2248</v>
      </c>
      <c r="K52" s="549">
        <v>354</v>
      </c>
      <c r="L52" s="380">
        <v>15.747330960854093</v>
      </c>
    </row>
    <row r="53" spans="1:12" s="269" customFormat="1" ht="11.25" customHeight="1" x14ac:dyDescent="0.2">
      <c r="A53" s="381"/>
      <c r="B53" s="385"/>
      <c r="C53" s="382" t="s">
        <v>352</v>
      </c>
      <c r="D53" s="385"/>
      <c r="E53" s="383"/>
      <c r="F53" s="548">
        <v>794</v>
      </c>
      <c r="G53" s="548">
        <v>766</v>
      </c>
      <c r="H53" s="548">
        <v>902</v>
      </c>
      <c r="I53" s="548">
        <v>621</v>
      </c>
      <c r="J53" s="550">
        <v>781</v>
      </c>
      <c r="K53" s="549">
        <v>13</v>
      </c>
      <c r="L53" s="380">
        <v>1.6645326504481435</v>
      </c>
    </row>
    <row r="54" spans="1:12" s="151" customFormat="1" ht="12.75" customHeight="1" x14ac:dyDescent="0.2">
      <c r="A54" s="381"/>
      <c r="B54" s="384" t="s">
        <v>113</v>
      </c>
      <c r="C54" s="384" t="s">
        <v>116</v>
      </c>
      <c r="D54" s="385"/>
      <c r="E54" s="383"/>
      <c r="F54" s="548">
        <v>5659</v>
      </c>
      <c r="G54" s="548">
        <v>3912</v>
      </c>
      <c r="H54" s="548">
        <v>5016</v>
      </c>
      <c r="I54" s="548">
        <v>4543</v>
      </c>
      <c r="J54" s="548">
        <v>5452</v>
      </c>
      <c r="K54" s="549">
        <v>207</v>
      </c>
      <c r="L54" s="380">
        <v>3.796771826852531</v>
      </c>
    </row>
    <row r="55" spans="1:12" ht="11.25" x14ac:dyDescent="0.2">
      <c r="A55" s="381"/>
      <c r="B55" s="385"/>
      <c r="C55" s="382" t="s">
        <v>352</v>
      </c>
      <c r="D55" s="385"/>
      <c r="E55" s="383"/>
      <c r="F55" s="548">
        <v>1442</v>
      </c>
      <c r="G55" s="548">
        <v>1129</v>
      </c>
      <c r="H55" s="548">
        <v>1584</v>
      </c>
      <c r="I55" s="548">
        <v>1312</v>
      </c>
      <c r="J55" s="548">
        <v>1503</v>
      </c>
      <c r="K55" s="549">
        <v>-61</v>
      </c>
      <c r="L55" s="380">
        <v>-4.0585495675316032</v>
      </c>
    </row>
    <row r="56" spans="1:12" ht="14.25" customHeight="1" x14ac:dyDescent="0.2">
      <c r="A56" s="381"/>
      <c r="B56" s="385"/>
      <c r="C56" s="384" t="s">
        <v>117</v>
      </c>
      <c r="D56" s="385"/>
      <c r="E56" s="383"/>
      <c r="F56" s="548">
        <v>1700</v>
      </c>
      <c r="G56" s="548">
        <v>1280</v>
      </c>
      <c r="H56" s="548">
        <v>1566</v>
      </c>
      <c r="I56" s="548">
        <v>1419</v>
      </c>
      <c r="J56" s="548">
        <v>1680</v>
      </c>
      <c r="K56" s="549">
        <v>20</v>
      </c>
      <c r="L56" s="380">
        <v>1.1904761904761905</v>
      </c>
    </row>
    <row r="57" spans="1:12" ht="18.75" customHeight="1" x14ac:dyDescent="0.2">
      <c r="A57" s="388"/>
      <c r="B57" s="389"/>
      <c r="C57" s="390" t="s">
        <v>352</v>
      </c>
      <c r="D57" s="389"/>
      <c r="E57" s="391"/>
      <c r="F57" s="551">
        <v>596</v>
      </c>
      <c r="G57" s="552">
        <v>568</v>
      </c>
      <c r="H57" s="552">
        <v>677</v>
      </c>
      <c r="I57" s="552">
        <v>570</v>
      </c>
      <c r="J57" s="552">
        <v>630</v>
      </c>
      <c r="K57" s="553">
        <f t="shared" ref="K57" si="0">IF(OR(F57=".",J57=".")=TRUE,".",IF(OR(F57="*",J57="*")=TRUE,"*",IF(AND(F57="-",J57="-")=TRUE,"-",IF(AND(ISNUMBER(J57),ISNUMBER(F57))=TRUE,IF(F57-J57=0,0,F57-J57),IF(ISNUMBER(F57)=TRUE,F57,-J57)))))</f>
        <v>-34</v>
      </c>
      <c r="L57" s="392">
        <f t="shared" ref="L57" si="1">IF(K57 =".",".",IF(K57 ="*","*",IF(K57="-","-",IF(K57=0,0,IF(OR(J57="-",J57=".",F57="-",F57=".")=TRUE,"X",IF(J57=0,"0,0",IF(ABS(K57*100/J57)&gt;250,".X",(K57*100/J57))))))))</f>
        <v>-5.3968253968253972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7647</v>
      </c>
      <c r="E11" s="114">
        <v>5470</v>
      </c>
      <c r="F11" s="114">
        <v>8611</v>
      </c>
      <c r="G11" s="114">
        <v>6087</v>
      </c>
      <c r="H11" s="140">
        <v>7435</v>
      </c>
      <c r="I11" s="115">
        <v>212</v>
      </c>
      <c r="J11" s="116">
        <v>2.8513786146603901</v>
      </c>
    </row>
    <row r="12" spans="1:15" s="110" customFormat="1" ht="24.95" customHeight="1" x14ac:dyDescent="0.2">
      <c r="A12" s="193" t="s">
        <v>132</v>
      </c>
      <c r="B12" s="194" t="s">
        <v>133</v>
      </c>
      <c r="C12" s="113">
        <v>1.6346279586766053</v>
      </c>
      <c r="D12" s="115">
        <v>125</v>
      </c>
      <c r="E12" s="114">
        <v>73</v>
      </c>
      <c r="F12" s="114">
        <v>145</v>
      </c>
      <c r="G12" s="114">
        <v>103</v>
      </c>
      <c r="H12" s="140">
        <v>125</v>
      </c>
      <c r="I12" s="115">
        <v>0</v>
      </c>
      <c r="J12" s="116">
        <v>0</v>
      </c>
    </row>
    <row r="13" spans="1:15" s="110" customFormat="1" ht="24.95" customHeight="1" x14ac:dyDescent="0.2">
      <c r="A13" s="193" t="s">
        <v>134</v>
      </c>
      <c r="B13" s="199" t="s">
        <v>214</v>
      </c>
      <c r="C13" s="113">
        <v>0.73231332548711914</v>
      </c>
      <c r="D13" s="115">
        <v>56</v>
      </c>
      <c r="E13" s="114">
        <v>27</v>
      </c>
      <c r="F13" s="114">
        <v>50</v>
      </c>
      <c r="G13" s="114">
        <v>52</v>
      </c>
      <c r="H13" s="140">
        <v>42</v>
      </c>
      <c r="I13" s="115">
        <v>14</v>
      </c>
      <c r="J13" s="116">
        <v>33.333333333333336</v>
      </c>
    </row>
    <row r="14" spans="1:15" s="287" customFormat="1" ht="24.95" customHeight="1" x14ac:dyDescent="0.2">
      <c r="A14" s="193" t="s">
        <v>215</v>
      </c>
      <c r="B14" s="199" t="s">
        <v>137</v>
      </c>
      <c r="C14" s="113">
        <v>12.867791290702236</v>
      </c>
      <c r="D14" s="115">
        <v>984</v>
      </c>
      <c r="E14" s="114">
        <v>507</v>
      </c>
      <c r="F14" s="114">
        <v>972</v>
      </c>
      <c r="G14" s="114">
        <v>678</v>
      </c>
      <c r="H14" s="140">
        <v>818</v>
      </c>
      <c r="I14" s="115">
        <v>166</v>
      </c>
      <c r="J14" s="116">
        <v>20.293398533007334</v>
      </c>
      <c r="K14" s="110"/>
      <c r="L14" s="110"/>
      <c r="M14" s="110"/>
      <c r="N14" s="110"/>
      <c r="O14" s="110"/>
    </row>
    <row r="15" spans="1:15" s="110" customFormat="1" ht="24.95" customHeight="1" x14ac:dyDescent="0.2">
      <c r="A15" s="193" t="s">
        <v>216</v>
      </c>
      <c r="B15" s="199" t="s">
        <v>217</v>
      </c>
      <c r="C15" s="113">
        <v>2.7854060415849351</v>
      </c>
      <c r="D15" s="115">
        <v>213</v>
      </c>
      <c r="E15" s="114">
        <v>174</v>
      </c>
      <c r="F15" s="114">
        <v>260</v>
      </c>
      <c r="G15" s="114">
        <v>174</v>
      </c>
      <c r="H15" s="140">
        <v>265</v>
      </c>
      <c r="I15" s="115">
        <v>-52</v>
      </c>
      <c r="J15" s="116">
        <v>-19.622641509433961</v>
      </c>
    </row>
    <row r="16" spans="1:15" s="287" customFormat="1" ht="24.95" customHeight="1" x14ac:dyDescent="0.2">
      <c r="A16" s="193" t="s">
        <v>218</v>
      </c>
      <c r="B16" s="199" t="s">
        <v>141</v>
      </c>
      <c r="C16" s="113">
        <v>5.8846606512357784</v>
      </c>
      <c r="D16" s="115">
        <v>450</v>
      </c>
      <c r="E16" s="114">
        <v>265</v>
      </c>
      <c r="F16" s="114">
        <v>559</v>
      </c>
      <c r="G16" s="114">
        <v>395</v>
      </c>
      <c r="H16" s="140">
        <v>439</v>
      </c>
      <c r="I16" s="115">
        <v>11</v>
      </c>
      <c r="J16" s="116">
        <v>2.5056947608200457</v>
      </c>
      <c r="K16" s="110"/>
      <c r="L16" s="110"/>
      <c r="M16" s="110"/>
      <c r="N16" s="110"/>
      <c r="O16" s="110"/>
    </row>
    <row r="17" spans="1:15" s="110" customFormat="1" ht="24.95" customHeight="1" x14ac:dyDescent="0.2">
      <c r="A17" s="193" t="s">
        <v>142</v>
      </c>
      <c r="B17" s="199" t="s">
        <v>220</v>
      </c>
      <c r="C17" s="113">
        <v>4.1977245978815221</v>
      </c>
      <c r="D17" s="115">
        <v>321</v>
      </c>
      <c r="E17" s="114">
        <v>68</v>
      </c>
      <c r="F17" s="114">
        <v>153</v>
      </c>
      <c r="G17" s="114">
        <v>109</v>
      </c>
      <c r="H17" s="140">
        <v>114</v>
      </c>
      <c r="I17" s="115">
        <v>207</v>
      </c>
      <c r="J17" s="116">
        <v>181.57894736842104</v>
      </c>
    </row>
    <row r="18" spans="1:15" s="287" customFormat="1" ht="24.95" customHeight="1" x14ac:dyDescent="0.2">
      <c r="A18" s="201" t="s">
        <v>144</v>
      </c>
      <c r="B18" s="202" t="s">
        <v>145</v>
      </c>
      <c r="C18" s="113">
        <v>8.0685236040277228</v>
      </c>
      <c r="D18" s="115">
        <v>617</v>
      </c>
      <c r="E18" s="114">
        <v>358</v>
      </c>
      <c r="F18" s="114">
        <v>715</v>
      </c>
      <c r="G18" s="114">
        <v>465</v>
      </c>
      <c r="H18" s="140">
        <v>509</v>
      </c>
      <c r="I18" s="115">
        <v>108</v>
      </c>
      <c r="J18" s="116">
        <v>21.218074656188605</v>
      </c>
      <c r="K18" s="110"/>
      <c r="L18" s="110"/>
      <c r="M18" s="110"/>
      <c r="N18" s="110"/>
      <c r="O18" s="110"/>
    </row>
    <row r="19" spans="1:15" s="110" customFormat="1" ht="24.95" customHeight="1" x14ac:dyDescent="0.2">
      <c r="A19" s="193" t="s">
        <v>146</v>
      </c>
      <c r="B19" s="199" t="s">
        <v>147</v>
      </c>
      <c r="C19" s="113">
        <v>23.695566888976067</v>
      </c>
      <c r="D19" s="115">
        <v>1812</v>
      </c>
      <c r="E19" s="114">
        <v>1132</v>
      </c>
      <c r="F19" s="114">
        <v>1771</v>
      </c>
      <c r="G19" s="114">
        <v>1295</v>
      </c>
      <c r="H19" s="140">
        <v>1524</v>
      </c>
      <c r="I19" s="115">
        <v>288</v>
      </c>
      <c r="J19" s="116">
        <v>18.897637795275589</v>
      </c>
    </row>
    <row r="20" spans="1:15" s="287" customFormat="1" ht="24.95" customHeight="1" x14ac:dyDescent="0.2">
      <c r="A20" s="193" t="s">
        <v>148</v>
      </c>
      <c r="B20" s="199" t="s">
        <v>149</v>
      </c>
      <c r="C20" s="113">
        <v>7.9115993199947692</v>
      </c>
      <c r="D20" s="115">
        <v>605</v>
      </c>
      <c r="E20" s="114">
        <v>547</v>
      </c>
      <c r="F20" s="114">
        <v>788</v>
      </c>
      <c r="G20" s="114">
        <v>616</v>
      </c>
      <c r="H20" s="140">
        <v>1191</v>
      </c>
      <c r="I20" s="115">
        <v>-586</v>
      </c>
      <c r="J20" s="116">
        <v>-49.20235096557515</v>
      </c>
      <c r="K20" s="110"/>
      <c r="L20" s="110"/>
      <c r="M20" s="110"/>
      <c r="N20" s="110"/>
      <c r="O20" s="110"/>
    </row>
    <row r="21" spans="1:15" s="110" customFormat="1" ht="24.95" customHeight="1" x14ac:dyDescent="0.2">
      <c r="A21" s="201" t="s">
        <v>150</v>
      </c>
      <c r="B21" s="202" t="s">
        <v>151</v>
      </c>
      <c r="C21" s="113">
        <v>5.0085000653851184</v>
      </c>
      <c r="D21" s="115">
        <v>383</v>
      </c>
      <c r="E21" s="114">
        <v>232</v>
      </c>
      <c r="F21" s="114">
        <v>390</v>
      </c>
      <c r="G21" s="114">
        <v>303</v>
      </c>
      <c r="H21" s="140">
        <v>281</v>
      </c>
      <c r="I21" s="115">
        <v>102</v>
      </c>
      <c r="J21" s="116">
        <v>36.29893238434164</v>
      </c>
    </row>
    <row r="22" spans="1:15" s="110" customFormat="1" ht="24.95" customHeight="1" x14ac:dyDescent="0.2">
      <c r="A22" s="201" t="s">
        <v>152</v>
      </c>
      <c r="B22" s="199" t="s">
        <v>153</v>
      </c>
      <c r="C22" s="113">
        <v>1.2292402249248071</v>
      </c>
      <c r="D22" s="115">
        <v>94</v>
      </c>
      <c r="E22" s="114">
        <v>72</v>
      </c>
      <c r="F22" s="114">
        <v>111</v>
      </c>
      <c r="G22" s="114">
        <v>86</v>
      </c>
      <c r="H22" s="140">
        <v>99</v>
      </c>
      <c r="I22" s="115">
        <v>-5</v>
      </c>
      <c r="J22" s="116">
        <v>-5.0505050505050502</v>
      </c>
    </row>
    <row r="23" spans="1:15" s="110" customFormat="1" ht="24.95" customHeight="1" x14ac:dyDescent="0.2">
      <c r="A23" s="193" t="s">
        <v>154</v>
      </c>
      <c r="B23" s="199" t="s">
        <v>155</v>
      </c>
      <c r="C23" s="113">
        <v>1.1507780829083301</v>
      </c>
      <c r="D23" s="115">
        <v>88</v>
      </c>
      <c r="E23" s="114">
        <v>78</v>
      </c>
      <c r="F23" s="114">
        <v>86</v>
      </c>
      <c r="G23" s="114">
        <v>50</v>
      </c>
      <c r="H23" s="140">
        <v>76</v>
      </c>
      <c r="I23" s="115">
        <v>12</v>
      </c>
      <c r="J23" s="116">
        <v>15.789473684210526</v>
      </c>
    </row>
    <row r="24" spans="1:15" s="110" customFormat="1" ht="24.95" customHeight="1" x14ac:dyDescent="0.2">
      <c r="A24" s="193" t="s">
        <v>156</v>
      </c>
      <c r="B24" s="199" t="s">
        <v>221</v>
      </c>
      <c r="C24" s="113">
        <v>5.4008107754675034</v>
      </c>
      <c r="D24" s="115">
        <v>413</v>
      </c>
      <c r="E24" s="114">
        <v>323</v>
      </c>
      <c r="F24" s="114">
        <v>451</v>
      </c>
      <c r="G24" s="114">
        <v>289</v>
      </c>
      <c r="H24" s="140">
        <v>321</v>
      </c>
      <c r="I24" s="115">
        <v>92</v>
      </c>
      <c r="J24" s="116">
        <v>28.660436137071652</v>
      </c>
    </row>
    <row r="25" spans="1:15" s="110" customFormat="1" ht="24.95" customHeight="1" x14ac:dyDescent="0.2">
      <c r="A25" s="193" t="s">
        <v>222</v>
      </c>
      <c r="B25" s="204" t="s">
        <v>159</v>
      </c>
      <c r="C25" s="113">
        <v>6.7738982607558516</v>
      </c>
      <c r="D25" s="115">
        <v>518</v>
      </c>
      <c r="E25" s="114">
        <v>533</v>
      </c>
      <c r="F25" s="114">
        <v>568</v>
      </c>
      <c r="G25" s="114">
        <v>517</v>
      </c>
      <c r="H25" s="140">
        <v>646</v>
      </c>
      <c r="I25" s="115">
        <v>-128</v>
      </c>
      <c r="J25" s="116">
        <v>-19.814241486068113</v>
      </c>
    </row>
    <row r="26" spans="1:15" s="110" customFormat="1" ht="24.95" customHeight="1" x14ac:dyDescent="0.2">
      <c r="A26" s="201">
        <v>782.78300000000002</v>
      </c>
      <c r="B26" s="203" t="s">
        <v>160</v>
      </c>
      <c r="C26" s="113">
        <v>6.433895645351118</v>
      </c>
      <c r="D26" s="115">
        <v>492</v>
      </c>
      <c r="E26" s="114">
        <v>399</v>
      </c>
      <c r="F26" s="114">
        <v>529</v>
      </c>
      <c r="G26" s="114">
        <v>458</v>
      </c>
      <c r="H26" s="140">
        <v>420</v>
      </c>
      <c r="I26" s="115">
        <v>72</v>
      </c>
      <c r="J26" s="116">
        <v>17.142857142857142</v>
      </c>
    </row>
    <row r="27" spans="1:15" s="110" customFormat="1" ht="24.95" customHeight="1" x14ac:dyDescent="0.2">
      <c r="A27" s="193" t="s">
        <v>161</v>
      </c>
      <c r="B27" s="199" t="s">
        <v>162</v>
      </c>
      <c r="C27" s="113">
        <v>1.896168432064862</v>
      </c>
      <c r="D27" s="115">
        <v>145</v>
      </c>
      <c r="E27" s="114">
        <v>104</v>
      </c>
      <c r="F27" s="114">
        <v>288</v>
      </c>
      <c r="G27" s="114">
        <v>147</v>
      </c>
      <c r="H27" s="140">
        <v>141</v>
      </c>
      <c r="I27" s="115">
        <v>4</v>
      </c>
      <c r="J27" s="116">
        <v>2.8368794326241136</v>
      </c>
    </row>
    <row r="28" spans="1:15" s="110" customFormat="1" ht="24.95" customHeight="1" x14ac:dyDescent="0.2">
      <c r="A28" s="193" t="s">
        <v>163</v>
      </c>
      <c r="B28" s="199" t="s">
        <v>164</v>
      </c>
      <c r="C28" s="113">
        <v>2.1969399764613575</v>
      </c>
      <c r="D28" s="115">
        <v>168</v>
      </c>
      <c r="E28" s="114">
        <v>93</v>
      </c>
      <c r="F28" s="114">
        <v>289</v>
      </c>
      <c r="G28" s="114">
        <v>85</v>
      </c>
      <c r="H28" s="140">
        <v>193</v>
      </c>
      <c r="I28" s="115">
        <v>-25</v>
      </c>
      <c r="J28" s="116">
        <v>-12.953367875647668</v>
      </c>
    </row>
    <row r="29" spans="1:15" s="110" customFormat="1" ht="24.95" customHeight="1" x14ac:dyDescent="0.2">
      <c r="A29" s="193">
        <v>86</v>
      </c>
      <c r="B29" s="199" t="s">
        <v>165</v>
      </c>
      <c r="C29" s="113">
        <v>5.4008107754675034</v>
      </c>
      <c r="D29" s="115">
        <v>413</v>
      </c>
      <c r="E29" s="114">
        <v>289</v>
      </c>
      <c r="F29" s="114">
        <v>449</v>
      </c>
      <c r="G29" s="114">
        <v>316</v>
      </c>
      <c r="H29" s="140">
        <v>402</v>
      </c>
      <c r="I29" s="115">
        <v>11</v>
      </c>
      <c r="J29" s="116">
        <v>2.7363184079601992</v>
      </c>
    </row>
    <row r="30" spans="1:15" s="110" customFormat="1" ht="24.95" customHeight="1" x14ac:dyDescent="0.2">
      <c r="A30" s="193">
        <v>87.88</v>
      </c>
      <c r="B30" s="204" t="s">
        <v>166</v>
      </c>
      <c r="C30" s="113">
        <v>6.630051000392311</v>
      </c>
      <c r="D30" s="115">
        <v>507</v>
      </c>
      <c r="E30" s="114">
        <v>480</v>
      </c>
      <c r="F30" s="114">
        <v>721</v>
      </c>
      <c r="G30" s="114">
        <v>424</v>
      </c>
      <c r="H30" s="140">
        <v>438</v>
      </c>
      <c r="I30" s="115">
        <v>69</v>
      </c>
      <c r="J30" s="116">
        <v>15.753424657534246</v>
      </c>
    </row>
    <row r="31" spans="1:15" s="110" customFormat="1" ht="24.95" customHeight="1" x14ac:dyDescent="0.2">
      <c r="A31" s="193" t="s">
        <v>167</v>
      </c>
      <c r="B31" s="199" t="s">
        <v>168</v>
      </c>
      <c r="C31" s="113">
        <v>2.968484372956715</v>
      </c>
      <c r="D31" s="115">
        <v>227</v>
      </c>
      <c r="E31" s="114">
        <v>223</v>
      </c>
      <c r="F31" s="114">
        <v>288</v>
      </c>
      <c r="G31" s="114">
        <v>199</v>
      </c>
      <c r="H31" s="140">
        <v>209</v>
      </c>
      <c r="I31" s="115">
        <v>18</v>
      </c>
      <c r="J31" s="116">
        <v>8.6124401913875595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1.6346279586766053</v>
      </c>
      <c r="D34" s="115">
        <v>125</v>
      </c>
      <c r="E34" s="114">
        <v>73</v>
      </c>
      <c r="F34" s="114">
        <v>145</v>
      </c>
      <c r="G34" s="114">
        <v>103</v>
      </c>
      <c r="H34" s="140">
        <v>125</v>
      </c>
      <c r="I34" s="115">
        <v>0</v>
      </c>
      <c r="J34" s="116">
        <v>0</v>
      </c>
    </row>
    <row r="35" spans="1:10" s="110" customFormat="1" ht="24.95" customHeight="1" x14ac:dyDescent="0.2">
      <c r="A35" s="292" t="s">
        <v>171</v>
      </c>
      <c r="B35" s="293" t="s">
        <v>172</v>
      </c>
      <c r="C35" s="113">
        <v>21.66862822021708</v>
      </c>
      <c r="D35" s="115">
        <v>1657</v>
      </c>
      <c r="E35" s="114">
        <v>892</v>
      </c>
      <c r="F35" s="114">
        <v>1737</v>
      </c>
      <c r="G35" s="114">
        <v>1195</v>
      </c>
      <c r="H35" s="140">
        <v>1369</v>
      </c>
      <c r="I35" s="115">
        <v>288</v>
      </c>
      <c r="J35" s="116">
        <v>21.037253469685901</v>
      </c>
    </row>
    <row r="36" spans="1:10" s="110" customFormat="1" ht="24.95" customHeight="1" x14ac:dyDescent="0.2">
      <c r="A36" s="294" t="s">
        <v>173</v>
      </c>
      <c r="B36" s="295" t="s">
        <v>174</v>
      </c>
      <c r="C36" s="125">
        <v>76.69674382110631</v>
      </c>
      <c r="D36" s="143">
        <v>5865</v>
      </c>
      <c r="E36" s="144">
        <v>4505</v>
      </c>
      <c r="F36" s="144">
        <v>6729</v>
      </c>
      <c r="G36" s="144">
        <v>4785</v>
      </c>
      <c r="H36" s="145">
        <v>5941</v>
      </c>
      <c r="I36" s="143">
        <v>-76</v>
      </c>
      <c r="J36" s="146">
        <v>-1.27924591819559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7647</v>
      </c>
      <c r="F11" s="264">
        <v>5470</v>
      </c>
      <c r="G11" s="264">
        <v>8611</v>
      </c>
      <c r="H11" s="264">
        <v>6087</v>
      </c>
      <c r="I11" s="265">
        <v>7435</v>
      </c>
      <c r="J11" s="263">
        <v>212</v>
      </c>
      <c r="K11" s="266">
        <v>2.8513786146603901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26.036354125800969</v>
      </c>
      <c r="E13" s="115">
        <v>1991</v>
      </c>
      <c r="F13" s="114">
        <v>1613</v>
      </c>
      <c r="G13" s="114">
        <v>2039</v>
      </c>
      <c r="H13" s="114">
        <v>1866</v>
      </c>
      <c r="I13" s="140">
        <v>1916</v>
      </c>
      <c r="J13" s="115">
        <v>75</v>
      </c>
      <c r="K13" s="116">
        <v>3.9144050104384132</v>
      </c>
    </row>
    <row r="14" spans="1:15" ht="15.95" customHeight="1" x14ac:dyDescent="0.2">
      <c r="A14" s="306" t="s">
        <v>230</v>
      </c>
      <c r="B14" s="307"/>
      <c r="C14" s="308"/>
      <c r="D14" s="113">
        <v>53.576565973584415</v>
      </c>
      <c r="E14" s="115">
        <v>4097</v>
      </c>
      <c r="F14" s="114">
        <v>2792</v>
      </c>
      <c r="G14" s="114">
        <v>5162</v>
      </c>
      <c r="H14" s="114">
        <v>3191</v>
      </c>
      <c r="I14" s="140">
        <v>4088</v>
      </c>
      <c r="J14" s="115">
        <v>9</v>
      </c>
      <c r="K14" s="116">
        <v>0.22015655577299412</v>
      </c>
    </row>
    <row r="15" spans="1:15" ht="15.95" customHeight="1" x14ac:dyDescent="0.2">
      <c r="A15" s="306" t="s">
        <v>231</v>
      </c>
      <c r="B15" s="307"/>
      <c r="C15" s="308"/>
      <c r="D15" s="113">
        <v>10.697005361579704</v>
      </c>
      <c r="E15" s="115">
        <v>818</v>
      </c>
      <c r="F15" s="114">
        <v>649</v>
      </c>
      <c r="G15" s="114">
        <v>699</v>
      </c>
      <c r="H15" s="114">
        <v>580</v>
      </c>
      <c r="I15" s="140">
        <v>827</v>
      </c>
      <c r="J15" s="115">
        <v>-9</v>
      </c>
      <c r="K15" s="116">
        <v>-1.0882708585247884</v>
      </c>
    </row>
    <row r="16" spans="1:15" ht="15.95" customHeight="1" x14ac:dyDescent="0.2">
      <c r="A16" s="306" t="s">
        <v>232</v>
      </c>
      <c r="B16" s="307"/>
      <c r="C16" s="308"/>
      <c r="D16" s="113">
        <v>9.5985353733490264</v>
      </c>
      <c r="E16" s="115">
        <v>734</v>
      </c>
      <c r="F16" s="114">
        <v>412</v>
      </c>
      <c r="G16" s="114">
        <v>708</v>
      </c>
      <c r="H16" s="114">
        <v>446</v>
      </c>
      <c r="I16" s="140">
        <v>597</v>
      </c>
      <c r="J16" s="115">
        <v>137</v>
      </c>
      <c r="K16" s="116">
        <v>22.948073701842546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2.0661697397672292</v>
      </c>
      <c r="E18" s="115">
        <v>158</v>
      </c>
      <c r="F18" s="114">
        <v>107</v>
      </c>
      <c r="G18" s="114">
        <v>193</v>
      </c>
      <c r="H18" s="114">
        <v>142</v>
      </c>
      <c r="I18" s="140">
        <v>169</v>
      </c>
      <c r="J18" s="115">
        <v>-11</v>
      </c>
      <c r="K18" s="116">
        <v>-6.5088757396449708</v>
      </c>
    </row>
    <row r="19" spans="1:11" ht="14.1" customHeight="1" x14ac:dyDescent="0.2">
      <c r="A19" s="306" t="s">
        <v>235</v>
      </c>
      <c r="B19" s="307" t="s">
        <v>236</v>
      </c>
      <c r="C19" s="308"/>
      <c r="D19" s="113">
        <v>1.5692428403295411</v>
      </c>
      <c r="E19" s="115">
        <v>120</v>
      </c>
      <c r="F19" s="114">
        <v>69</v>
      </c>
      <c r="G19" s="114">
        <v>146</v>
      </c>
      <c r="H19" s="114">
        <v>113</v>
      </c>
      <c r="I19" s="140">
        <v>127</v>
      </c>
      <c r="J19" s="115">
        <v>-7</v>
      </c>
      <c r="K19" s="116">
        <v>-5.5118110236220472</v>
      </c>
    </row>
    <row r="20" spans="1:11" ht="14.1" customHeight="1" x14ac:dyDescent="0.2">
      <c r="A20" s="306">
        <v>12</v>
      </c>
      <c r="B20" s="307" t="s">
        <v>237</v>
      </c>
      <c r="C20" s="308"/>
      <c r="D20" s="113">
        <v>1.4384726036354125</v>
      </c>
      <c r="E20" s="115">
        <v>110</v>
      </c>
      <c r="F20" s="114">
        <v>50</v>
      </c>
      <c r="G20" s="114">
        <v>141</v>
      </c>
      <c r="H20" s="114">
        <v>115</v>
      </c>
      <c r="I20" s="140">
        <v>120</v>
      </c>
      <c r="J20" s="115">
        <v>-10</v>
      </c>
      <c r="K20" s="116">
        <v>-8.3333333333333339</v>
      </c>
    </row>
    <row r="21" spans="1:11" ht="14.1" customHeight="1" x14ac:dyDescent="0.2">
      <c r="A21" s="306">
        <v>21</v>
      </c>
      <c r="B21" s="307" t="s">
        <v>238</v>
      </c>
      <c r="C21" s="308"/>
      <c r="D21" s="113">
        <v>6.5385118347064203E-2</v>
      </c>
      <c r="E21" s="115">
        <v>5</v>
      </c>
      <c r="F21" s="114">
        <v>3</v>
      </c>
      <c r="G21" s="114">
        <v>13</v>
      </c>
      <c r="H21" s="114">
        <v>14</v>
      </c>
      <c r="I21" s="140">
        <v>6</v>
      </c>
      <c r="J21" s="115">
        <v>-1</v>
      </c>
      <c r="K21" s="116">
        <v>-16.666666666666668</v>
      </c>
    </row>
    <row r="22" spans="1:11" ht="14.1" customHeight="1" x14ac:dyDescent="0.2">
      <c r="A22" s="306">
        <v>22</v>
      </c>
      <c r="B22" s="307" t="s">
        <v>239</v>
      </c>
      <c r="C22" s="308"/>
      <c r="D22" s="113">
        <v>1.412318556296587</v>
      </c>
      <c r="E22" s="115">
        <v>108</v>
      </c>
      <c r="F22" s="114">
        <v>64</v>
      </c>
      <c r="G22" s="114">
        <v>227</v>
      </c>
      <c r="H22" s="114">
        <v>116</v>
      </c>
      <c r="I22" s="140">
        <v>632</v>
      </c>
      <c r="J22" s="115">
        <v>-524</v>
      </c>
      <c r="K22" s="116">
        <v>-82.911392405063296</v>
      </c>
    </row>
    <row r="23" spans="1:11" ht="14.1" customHeight="1" x14ac:dyDescent="0.2">
      <c r="A23" s="306">
        <v>23</v>
      </c>
      <c r="B23" s="307" t="s">
        <v>240</v>
      </c>
      <c r="C23" s="308"/>
      <c r="D23" s="113">
        <v>0.51000392310710085</v>
      </c>
      <c r="E23" s="115">
        <v>39</v>
      </c>
      <c r="F23" s="114">
        <v>65</v>
      </c>
      <c r="G23" s="114">
        <v>75</v>
      </c>
      <c r="H23" s="114">
        <v>37</v>
      </c>
      <c r="I23" s="140">
        <v>52</v>
      </c>
      <c r="J23" s="115">
        <v>-13</v>
      </c>
      <c r="K23" s="116">
        <v>-25</v>
      </c>
    </row>
    <row r="24" spans="1:11" ht="14.1" customHeight="1" x14ac:dyDescent="0.2">
      <c r="A24" s="306">
        <v>24</v>
      </c>
      <c r="B24" s="307" t="s">
        <v>241</v>
      </c>
      <c r="C24" s="308"/>
      <c r="D24" s="113">
        <v>1.8700143847260364</v>
      </c>
      <c r="E24" s="115">
        <v>143</v>
      </c>
      <c r="F24" s="114">
        <v>86</v>
      </c>
      <c r="G24" s="114">
        <v>171</v>
      </c>
      <c r="H24" s="114">
        <v>139</v>
      </c>
      <c r="I24" s="140">
        <v>143</v>
      </c>
      <c r="J24" s="115">
        <v>0</v>
      </c>
      <c r="K24" s="116">
        <v>0</v>
      </c>
    </row>
    <row r="25" spans="1:11" ht="14.1" customHeight="1" x14ac:dyDescent="0.2">
      <c r="A25" s="306">
        <v>25</v>
      </c>
      <c r="B25" s="307" t="s">
        <v>242</v>
      </c>
      <c r="C25" s="308"/>
      <c r="D25" s="113">
        <v>4.2500326925591736</v>
      </c>
      <c r="E25" s="115">
        <v>325</v>
      </c>
      <c r="F25" s="114">
        <v>204</v>
      </c>
      <c r="G25" s="114">
        <v>333</v>
      </c>
      <c r="H25" s="114">
        <v>279</v>
      </c>
      <c r="I25" s="140">
        <v>406</v>
      </c>
      <c r="J25" s="115">
        <v>-81</v>
      </c>
      <c r="K25" s="116">
        <v>-19.950738916256157</v>
      </c>
    </row>
    <row r="26" spans="1:11" ht="14.1" customHeight="1" x14ac:dyDescent="0.2">
      <c r="A26" s="306">
        <v>26</v>
      </c>
      <c r="B26" s="307" t="s">
        <v>243</v>
      </c>
      <c r="C26" s="308"/>
      <c r="D26" s="113">
        <v>2.3407872368248985</v>
      </c>
      <c r="E26" s="115">
        <v>179</v>
      </c>
      <c r="F26" s="114">
        <v>99</v>
      </c>
      <c r="G26" s="114">
        <v>247</v>
      </c>
      <c r="H26" s="114">
        <v>132</v>
      </c>
      <c r="I26" s="140">
        <v>146</v>
      </c>
      <c r="J26" s="115">
        <v>33</v>
      </c>
      <c r="K26" s="116">
        <v>22.602739726027398</v>
      </c>
    </row>
    <row r="27" spans="1:11" ht="14.1" customHeight="1" x14ac:dyDescent="0.2">
      <c r="A27" s="306">
        <v>27</v>
      </c>
      <c r="B27" s="307" t="s">
        <v>244</v>
      </c>
      <c r="C27" s="308"/>
      <c r="D27" s="113">
        <v>1.6215509350071924</v>
      </c>
      <c r="E27" s="115">
        <v>124</v>
      </c>
      <c r="F27" s="114">
        <v>85</v>
      </c>
      <c r="G27" s="114">
        <v>115</v>
      </c>
      <c r="H27" s="114">
        <v>73</v>
      </c>
      <c r="I27" s="140">
        <v>121</v>
      </c>
      <c r="J27" s="115">
        <v>3</v>
      </c>
      <c r="K27" s="116">
        <v>2.4793388429752068</v>
      </c>
    </row>
    <row r="28" spans="1:11" ht="14.1" customHeight="1" x14ac:dyDescent="0.2">
      <c r="A28" s="306">
        <v>28</v>
      </c>
      <c r="B28" s="307" t="s">
        <v>245</v>
      </c>
      <c r="C28" s="308"/>
      <c r="D28" s="113">
        <v>0.32692559173532104</v>
      </c>
      <c r="E28" s="115">
        <v>25</v>
      </c>
      <c r="F28" s="114">
        <v>6</v>
      </c>
      <c r="G28" s="114">
        <v>6</v>
      </c>
      <c r="H28" s="114">
        <v>10</v>
      </c>
      <c r="I28" s="140">
        <v>16</v>
      </c>
      <c r="J28" s="115">
        <v>9</v>
      </c>
      <c r="K28" s="116">
        <v>56.25</v>
      </c>
    </row>
    <row r="29" spans="1:11" ht="14.1" customHeight="1" x14ac:dyDescent="0.2">
      <c r="A29" s="306">
        <v>29</v>
      </c>
      <c r="B29" s="307" t="s">
        <v>246</v>
      </c>
      <c r="C29" s="308"/>
      <c r="D29" s="113">
        <v>2.4192493788413758</v>
      </c>
      <c r="E29" s="115">
        <v>185</v>
      </c>
      <c r="F29" s="114">
        <v>186</v>
      </c>
      <c r="G29" s="114">
        <v>273</v>
      </c>
      <c r="H29" s="114">
        <v>199</v>
      </c>
      <c r="I29" s="140">
        <v>185</v>
      </c>
      <c r="J29" s="115">
        <v>0</v>
      </c>
      <c r="K29" s="116">
        <v>0</v>
      </c>
    </row>
    <row r="30" spans="1:11" ht="14.1" customHeight="1" x14ac:dyDescent="0.2">
      <c r="A30" s="306" t="s">
        <v>247</v>
      </c>
      <c r="B30" s="307" t="s">
        <v>248</v>
      </c>
      <c r="C30" s="308"/>
      <c r="D30" s="113">
        <v>0.73231332548711914</v>
      </c>
      <c r="E30" s="115">
        <v>56</v>
      </c>
      <c r="F30" s="114" t="s">
        <v>513</v>
      </c>
      <c r="G30" s="114">
        <v>67</v>
      </c>
      <c r="H30" s="114">
        <v>42</v>
      </c>
      <c r="I30" s="140">
        <v>62</v>
      </c>
      <c r="J30" s="115">
        <v>-6</v>
      </c>
      <c r="K30" s="116">
        <v>-9.67741935483871</v>
      </c>
    </row>
    <row r="31" spans="1:11" ht="14.1" customHeight="1" x14ac:dyDescent="0.2">
      <c r="A31" s="306" t="s">
        <v>249</v>
      </c>
      <c r="B31" s="307" t="s">
        <v>250</v>
      </c>
      <c r="C31" s="308"/>
      <c r="D31" s="113">
        <v>1.6869360533542566</v>
      </c>
      <c r="E31" s="115">
        <v>129</v>
      </c>
      <c r="F31" s="114">
        <v>146</v>
      </c>
      <c r="G31" s="114">
        <v>202</v>
      </c>
      <c r="H31" s="114">
        <v>157</v>
      </c>
      <c r="I31" s="140">
        <v>123</v>
      </c>
      <c r="J31" s="115">
        <v>6</v>
      </c>
      <c r="K31" s="116">
        <v>4.8780487804878048</v>
      </c>
    </row>
    <row r="32" spans="1:11" ht="14.1" customHeight="1" x14ac:dyDescent="0.2">
      <c r="A32" s="306">
        <v>31</v>
      </c>
      <c r="B32" s="307" t="s">
        <v>251</v>
      </c>
      <c r="C32" s="308"/>
      <c r="D32" s="113">
        <v>0.32692559173532104</v>
      </c>
      <c r="E32" s="115">
        <v>25</v>
      </c>
      <c r="F32" s="114">
        <v>17</v>
      </c>
      <c r="G32" s="114">
        <v>22</v>
      </c>
      <c r="H32" s="114">
        <v>24</v>
      </c>
      <c r="I32" s="140">
        <v>25</v>
      </c>
      <c r="J32" s="115">
        <v>0</v>
      </c>
      <c r="K32" s="116">
        <v>0</v>
      </c>
    </row>
    <row r="33" spans="1:11" ht="14.1" customHeight="1" x14ac:dyDescent="0.2">
      <c r="A33" s="306">
        <v>32</v>
      </c>
      <c r="B33" s="307" t="s">
        <v>252</v>
      </c>
      <c r="C33" s="308"/>
      <c r="D33" s="113">
        <v>3.1646397279979075</v>
      </c>
      <c r="E33" s="115">
        <v>242</v>
      </c>
      <c r="F33" s="114">
        <v>106</v>
      </c>
      <c r="G33" s="114">
        <v>262</v>
      </c>
      <c r="H33" s="114">
        <v>193</v>
      </c>
      <c r="I33" s="140">
        <v>154</v>
      </c>
      <c r="J33" s="115">
        <v>88</v>
      </c>
      <c r="K33" s="116">
        <v>57.142857142857146</v>
      </c>
    </row>
    <row r="34" spans="1:11" ht="14.1" customHeight="1" x14ac:dyDescent="0.2">
      <c r="A34" s="306">
        <v>33</v>
      </c>
      <c r="B34" s="307" t="s">
        <v>253</v>
      </c>
      <c r="C34" s="308"/>
      <c r="D34" s="113">
        <v>1.3600104616189355</v>
      </c>
      <c r="E34" s="115">
        <v>104</v>
      </c>
      <c r="F34" s="114">
        <v>67</v>
      </c>
      <c r="G34" s="114">
        <v>149</v>
      </c>
      <c r="H34" s="114">
        <v>93</v>
      </c>
      <c r="I34" s="140">
        <v>106</v>
      </c>
      <c r="J34" s="115">
        <v>-2</v>
      </c>
      <c r="K34" s="116">
        <v>-1.8867924528301887</v>
      </c>
    </row>
    <row r="35" spans="1:11" ht="14.1" customHeight="1" x14ac:dyDescent="0.2">
      <c r="A35" s="306">
        <v>34</v>
      </c>
      <c r="B35" s="307" t="s">
        <v>254</v>
      </c>
      <c r="C35" s="308"/>
      <c r="D35" s="113">
        <v>2.0661697397672292</v>
      </c>
      <c r="E35" s="115">
        <v>158</v>
      </c>
      <c r="F35" s="114">
        <v>124</v>
      </c>
      <c r="G35" s="114">
        <v>200</v>
      </c>
      <c r="H35" s="114">
        <v>109</v>
      </c>
      <c r="I35" s="140">
        <v>155</v>
      </c>
      <c r="J35" s="115">
        <v>3</v>
      </c>
      <c r="K35" s="116">
        <v>1.935483870967742</v>
      </c>
    </row>
    <row r="36" spans="1:11" ht="14.1" customHeight="1" x14ac:dyDescent="0.2">
      <c r="A36" s="306">
        <v>41</v>
      </c>
      <c r="B36" s="307" t="s">
        <v>255</v>
      </c>
      <c r="C36" s="308"/>
      <c r="D36" s="113">
        <v>2.39309533150255</v>
      </c>
      <c r="E36" s="115">
        <v>183</v>
      </c>
      <c r="F36" s="114">
        <v>37</v>
      </c>
      <c r="G36" s="114">
        <v>50</v>
      </c>
      <c r="H36" s="114">
        <v>36</v>
      </c>
      <c r="I36" s="140">
        <v>35</v>
      </c>
      <c r="J36" s="115">
        <v>148</v>
      </c>
      <c r="K36" s="116" t="s">
        <v>514</v>
      </c>
    </row>
    <row r="37" spans="1:11" ht="14.1" customHeight="1" x14ac:dyDescent="0.2">
      <c r="A37" s="306">
        <v>42</v>
      </c>
      <c r="B37" s="307" t="s">
        <v>256</v>
      </c>
      <c r="C37" s="308"/>
      <c r="D37" s="113">
        <v>0.14384726036354126</v>
      </c>
      <c r="E37" s="115">
        <v>11</v>
      </c>
      <c r="F37" s="114">
        <v>4</v>
      </c>
      <c r="G37" s="114">
        <v>10</v>
      </c>
      <c r="H37" s="114">
        <v>5</v>
      </c>
      <c r="I37" s="140">
        <v>6</v>
      </c>
      <c r="J37" s="115">
        <v>5</v>
      </c>
      <c r="K37" s="116">
        <v>83.333333333333329</v>
      </c>
    </row>
    <row r="38" spans="1:11" ht="14.1" customHeight="1" x14ac:dyDescent="0.2">
      <c r="A38" s="306">
        <v>43</v>
      </c>
      <c r="B38" s="307" t="s">
        <v>257</v>
      </c>
      <c r="C38" s="308"/>
      <c r="D38" s="113">
        <v>1.3730874852883483</v>
      </c>
      <c r="E38" s="115">
        <v>105</v>
      </c>
      <c r="F38" s="114">
        <v>75</v>
      </c>
      <c r="G38" s="114">
        <v>125</v>
      </c>
      <c r="H38" s="114">
        <v>92</v>
      </c>
      <c r="I38" s="140">
        <v>93</v>
      </c>
      <c r="J38" s="115">
        <v>12</v>
      </c>
      <c r="K38" s="116">
        <v>12.903225806451612</v>
      </c>
    </row>
    <row r="39" spans="1:11" ht="14.1" customHeight="1" x14ac:dyDescent="0.2">
      <c r="A39" s="306">
        <v>51</v>
      </c>
      <c r="B39" s="307" t="s">
        <v>258</v>
      </c>
      <c r="C39" s="308"/>
      <c r="D39" s="113">
        <v>13.011638551065777</v>
      </c>
      <c r="E39" s="115">
        <v>995</v>
      </c>
      <c r="F39" s="114">
        <v>795</v>
      </c>
      <c r="G39" s="114">
        <v>1099</v>
      </c>
      <c r="H39" s="114">
        <v>843</v>
      </c>
      <c r="I39" s="140">
        <v>868</v>
      </c>
      <c r="J39" s="115">
        <v>127</v>
      </c>
      <c r="K39" s="116">
        <v>14.631336405529954</v>
      </c>
    </row>
    <row r="40" spans="1:11" ht="14.1" customHeight="1" x14ac:dyDescent="0.2">
      <c r="A40" s="306" t="s">
        <v>259</v>
      </c>
      <c r="B40" s="307" t="s">
        <v>260</v>
      </c>
      <c r="C40" s="308"/>
      <c r="D40" s="113">
        <v>12.24009415457042</v>
      </c>
      <c r="E40" s="115">
        <v>936</v>
      </c>
      <c r="F40" s="114">
        <v>756</v>
      </c>
      <c r="G40" s="114">
        <v>1023</v>
      </c>
      <c r="H40" s="114">
        <v>776</v>
      </c>
      <c r="I40" s="140">
        <v>809</v>
      </c>
      <c r="J40" s="115">
        <v>127</v>
      </c>
      <c r="K40" s="116">
        <v>15.698393077873918</v>
      </c>
    </row>
    <row r="41" spans="1:11" ht="14.1" customHeight="1" x14ac:dyDescent="0.2">
      <c r="A41" s="306"/>
      <c r="B41" s="307" t="s">
        <v>261</v>
      </c>
      <c r="C41" s="308"/>
      <c r="D41" s="113">
        <v>11.102393095331502</v>
      </c>
      <c r="E41" s="115">
        <v>849</v>
      </c>
      <c r="F41" s="114">
        <v>672</v>
      </c>
      <c r="G41" s="114">
        <v>835</v>
      </c>
      <c r="H41" s="114">
        <v>638</v>
      </c>
      <c r="I41" s="140">
        <v>736</v>
      </c>
      <c r="J41" s="115">
        <v>113</v>
      </c>
      <c r="K41" s="116">
        <v>15.353260869565217</v>
      </c>
    </row>
    <row r="42" spans="1:11" ht="14.1" customHeight="1" x14ac:dyDescent="0.2">
      <c r="A42" s="306">
        <v>52</v>
      </c>
      <c r="B42" s="307" t="s">
        <v>262</v>
      </c>
      <c r="C42" s="308"/>
      <c r="D42" s="113">
        <v>5.1131162547404214</v>
      </c>
      <c r="E42" s="115">
        <v>391</v>
      </c>
      <c r="F42" s="114">
        <v>394</v>
      </c>
      <c r="G42" s="114">
        <v>437</v>
      </c>
      <c r="H42" s="114">
        <v>394</v>
      </c>
      <c r="I42" s="140">
        <v>422</v>
      </c>
      <c r="J42" s="115">
        <v>-31</v>
      </c>
      <c r="K42" s="116">
        <v>-7.3459715639810428</v>
      </c>
    </row>
    <row r="43" spans="1:11" ht="14.1" customHeight="1" x14ac:dyDescent="0.2">
      <c r="A43" s="306" t="s">
        <v>263</v>
      </c>
      <c r="B43" s="307" t="s">
        <v>264</v>
      </c>
      <c r="C43" s="308"/>
      <c r="D43" s="113">
        <v>4.4200340002615404</v>
      </c>
      <c r="E43" s="115">
        <v>338</v>
      </c>
      <c r="F43" s="114">
        <v>357</v>
      </c>
      <c r="G43" s="114">
        <v>390</v>
      </c>
      <c r="H43" s="114">
        <v>357</v>
      </c>
      <c r="I43" s="140">
        <v>370</v>
      </c>
      <c r="J43" s="115">
        <v>-32</v>
      </c>
      <c r="K43" s="116">
        <v>-8.6486486486486491</v>
      </c>
    </row>
    <row r="44" spans="1:11" ht="14.1" customHeight="1" x14ac:dyDescent="0.2">
      <c r="A44" s="306">
        <v>53</v>
      </c>
      <c r="B44" s="307" t="s">
        <v>265</v>
      </c>
      <c r="C44" s="308"/>
      <c r="D44" s="113">
        <v>0.60154308879299068</v>
      </c>
      <c r="E44" s="115">
        <v>46</v>
      </c>
      <c r="F44" s="114">
        <v>55</v>
      </c>
      <c r="G44" s="114">
        <v>62</v>
      </c>
      <c r="H44" s="114">
        <v>26</v>
      </c>
      <c r="I44" s="140">
        <v>31</v>
      </c>
      <c r="J44" s="115">
        <v>15</v>
      </c>
      <c r="K44" s="116">
        <v>48.387096774193552</v>
      </c>
    </row>
    <row r="45" spans="1:11" ht="14.1" customHeight="1" x14ac:dyDescent="0.2">
      <c r="A45" s="306" t="s">
        <v>266</v>
      </c>
      <c r="B45" s="307" t="s">
        <v>267</v>
      </c>
      <c r="C45" s="308"/>
      <c r="D45" s="113">
        <v>0.57538904145416503</v>
      </c>
      <c r="E45" s="115">
        <v>44</v>
      </c>
      <c r="F45" s="114">
        <v>50</v>
      </c>
      <c r="G45" s="114">
        <v>56</v>
      </c>
      <c r="H45" s="114">
        <v>26</v>
      </c>
      <c r="I45" s="140">
        <v>29</v>
      </c>
      <c r="J45" s="115">
        <v>15</v>
      </c>
      <c r="K45" s="116">
        <v>51.724137931034484</v>
      </c>
    </row>
    <row r="46" spans="1:11" ht="14.1" customHeight="1" x14ac:dyDescent="0.2">
      <c r="A46" s="306">
        <v>54</v>
      </c>
      <c r="B46" s="307" t="s">
        <v>268</v>
      </c>
      <c r="C46" s="308"/>
      <c r="D46" s="113">
        <v>3.4261802013861646</v>
      </c>
      <c r="E46" s="115">
        <v>262</v>
      </c>
      <c r="F46" s="114">
        <v>231</v>
      </c>
      <c r="G46" s="114">
        <v>261</v>
      </c>
      <c r="H46" s="114">
        <v>252</v>
      </c>
      <c r="I46" s="140">
        <v>275</v>
      </c>
      <c r="J46" s="115">
        <v>-13</v>
      </c>
      <c r="K46" s="116">
        <v>-4.7272727272727275</v>
      </c>
    </row>
    <row r="47" spans="1:11" ht="14.1" customHeight="1" x14ac:dyDescent="0.2">
      <c r="A47" s="306">
        <v>61</v>
      </c>
      <c r="B47" s="307" t="s">
        <v>269</v>
      </c>
      <c r="C47" s="308"/>
      <c r="D47" s="113">
        <v>4.9169608996992284</v>
      </c>
      <c r="E47" s="115">
        <v>376</v>
      </c>
      <c r="F47" s="114">
        <v>309</v>
      </c>
      <c r="G47" s="114">
        <v>368</v>
      </c>
      <c r="H47" s="114">
        <v>224</v>
      </c>
      <c r="I47" s="140">
        <v>424</v>
      </c>
      <c r="J47" s="115">
        <v>-48</v>
      </c>
      <c r="K47" s="116">
        <v>-11.320754716981131</v>
      </c>
    </row>
    <row r="48" spans="1:11" ht="14.1" customHeight="1" x14ac:dyDescent="0.2">
      <c r="A48" s="306">
        <v>62</v>
      </c>
      <c r="B48" s="307" t="s">
        <v>270</v>
      </c>
      <c r="C48" s="308"/>
      <c r="D48" s="113">
        <v>8.7746828821760161</v>
      </c>
      <c r="E48" s="115">
        <v>671</v>
      </c>
      <c r="F48" s="114">
        <v>412</v>
      </c>
      <c r="G48" s="114">
        <v>660</v>
      </c>
      <c r="H48" s="114">
        <v>537</v>
      </c>
      <c r="I48" s="140">
        <v>514</v>
      </c>
      <c r="J48" s="115">
        <v>157</v>
      </c>
      <c r="K48" s="116">
        <v>30.544747081712064</v>
      </c>
    </row>
    <row r="49" spans="1:11" ht="14.1" customHeight="1" x14ac:dyDescent="0.2">
      <c r="A49" s="306">
        <v>63</v>
      </c>
      <c r="B49" s="307" t="s">
        <v>271</v>
      </c>
      <c r="C49" s="308"/>
      <c r="D49" s="113">
        <v>3.1515627043284948</v>
      </c>
      <c r="E49" s="115">
        <v>241</v>
      </c>
      <c r="F49" s="114">
        <v>144</v>
      </c>
      <c r="G49" s="114">
        <v>267</v>
      </c>
      <c r="H49" s="114">
        <v>186</v>
      </c>
      <c r="I49" s="140">
        <v>160</v>
      </c>
      <c r="J49" s="115">
        <v>81</v>
      </c>
      <c r="K49" s="116">
        <v>50.625</v>
      </c>
    </row>
    <row r="50" spans="1:11" ht="14.1" customHeight="1" x14ac:dyDescent="0.2">
      <c r="A50" s="306" t="s">
        <v>272</v>
      </c>
      <c r="B50" s="307" t="s">
        <v>273</v>
      </c>
      <c r="C50" s="308"/>
      <c r="D50" s="113">
        <v>0.27461749705766969</v>
      </c>
      <c r="E50" s="115">
        <v>21</v>
      </c>
      <c r="F50" s="114">
        <v>19</v>
      </c>
      <c r="G50" s="114">
        <v>37</v>
      </c>
      <c r="H50" s="114">
        <v>22</v>
      </c>
      <c r="I50" s="140">
        <v>20</v>
      </c>
      <c r="J50" s="115">
        <v>1</v>
      </c>
      <c r="K50" s="116">
        <v>5</v>
      </c>
    </row>
    <row r="51" spans="1:11" ht="14.1" customHeight="1" x14ac:dyDescent="0.2">
      <c r="A51" s="306" t="s">
        <v>274</v>
      </c>
      <c r="B51" s="307" t="s">
        <v>275</v>
      </c>
      <c r="C51" s="308"/>
      <c r="D51" s="113">
        <v>2.5500196155355042</v>
      </c>
      <c r="E51" s="115">
        <v>195</v>
      </c>
      <c r="F51" s="114">
        <v>108</v>
      </c>
      <c r="G51" s="114">
        <v>192</v>
      </c>
      <c r="H51" s="114">
        <v>128</v>
      </c>
      <c r="I51" s="140">
        <v>109</v>
      </c>
      <c r="J51" s="115">
        <v>86</v>
      </c>
      <c r="K51" s="116">
        <v>78.899082568807344</v>
      </c>
    </row>
    <row r="52" spans="1:11" ht="14.1" customHeight="1" x14ac:dyDescent="0.2">
      <c r="A52" s="306">
        <v>71</v>
      </c>
      <c r="B52" s="307" t="s">
        <v>276</v>
      </c>
      <c r="C52" s="308"/>
      <c r="D52" s="113">
        <v>10.814698574604421</v>
      </c>
      <c r="E52" s="115">
        <v>827</v>
      </c>
      <c r="F52" s="114">
        <v>474</v>
      </c>
      <c r="G52" s="114">
        <v>758</v>
      </c>
      <c r="H52" s="114">
        <v>586</v>
      </c>
      <c r="I52" s="140">
        <v>738</v>
      </c>
      <c r="J52" s="115">
        <v>89</v>
      </c>
      <c r="K52" s="116">
        <v>12.059620596205962</v>
      </c>
    </row>
    <row r="53" spans="1:11" ht="14.1" customHeight="1" x14ac:dyDescent="0.2">
      <c r="A53" s="306" t="s">
        <v>277</v>
      </c>
      <c r="B53" s="307" t="s">
        <v>278</v>
      </c>
      <c r="C53" s="308"/>
      <c r="D53" s="113">
        <v>4.2108016215509352</v>
      </c>
      <c r="E53" s="115">
        <v>322</v>
      </c>
      <c r="F53" s="114">
        <v>192</v>
      </c>
      <c r="G53" s="114">
        <v>313</v>
      </c>
      <c r="H53" s="114">
        <v>260</v>
      </c>
      <c r="I53" s="140">
        <v>313</v>
      </c>
      <c r="J53" s="115">
        <v>9</v>
      </c>
      <c r="K53" s="116">
        <v>2.8753993610223643</v>
      </c>
    </row>
    <row r="54" spans="1:11" ht="14.1" customHeight="1" x14ac:dyDescent="0.2">
      <c r="A54" s="306" t="s">
        <v>279</v>
      </c>
      <c r="B54" s="307" t="s">
        <v>280</v>
      </c>
      <c r="C54" s="308"/>
      <c r="D54" s="113">
        <v>5.2046554204263114</v>
      </c>
      <c r="E54" s="115">
        <v>398</v>
      </c>
      <c r="F54" s="114">
        <v>233</v>
      </c>
      <c r="G54" s="114">
        <v>374</v>
      </c>
      <c r="H54" s="114">
        <v>270</v>
      </c>
      <c r="I54" s="140">
        <v>359</v>
      </c>
      <c r="J54" s="115">
        <v>39</v>
      </c>
      <c r="K54" s="116">
        <v>10.863509749303621</v>
      </c>
    </row>
    <row r="55" spans="1:11" ht="14.1" customHeight="1" x14ac:dyDescent="0.2">
      <c r="A55" s="306">
        <v>72</v>
      </c>
      <c r="B55" s="307" t="s">
        <v>281</v>
      </c>
      <c r="C55" s="308"/>
      <c r="D55" s="113">
        <v>2.4584804498496142</v>
      </c>
      <c r="E55" s="115">
        <v>188</v>
      </c>
      <c r="F55" s="114">
        <v>114</v>
      </c>
      <c r="G55" s="114">
        <v>143</v>
      </c>
      <c r="H55" s="114">
        <v>117</v>
      </c>
      <c r="I55" s="140">
        <v>140</v>
      </c>
      <c r="J55" s="115">
        <v>48</v>
      </c>
      <c r="K55" s="116">
        <v>34.285714285714285</v>
      </c>
    </row>
    <row r="56" spans="1:11" ht="14.1" customHeight="1" x14ac:dyDescent="0.2">
      <c r="A56" s="306" t="s">
        <v>282</v>
      </c>
      <c r="B56" s="307" t="s">
        <v>283</v>
      </c>
      <c r="C56" s="308"/>
      <c r="D56" s="113">
        <v>0.79769844383418331</v>
      </c>
      <c r="E56" s="115">
        <v>61</v>
      </c>
      <c r="F56" s="114">
        <v>60</v>
      </c>
      <c r="G56" s="114">
        <v>68</v>
      </c>
      <c r="H56" s="114">
        <v>33</v>
      </c>
      <c r="I56" s="140">
        <v>58</v>
      </c>
      <c r="J56" s="115">
        <v>3</v>
      </c>
      <c r="K56" s="116">
        <v>5.1724137931034484</v>
      </c>
    </row>
    <row r="57" spans="1:11" ht="14.1" customHeight="1" x14ac:dyDescent="0.2">
      <c r="A57" s="306" t="s">
        <v>284</v>
      </c>
      <c r="B57" s="307" t="s">
        <v>285</v>
      </c>
      <c r="C57" s="308"/>
      <c r="D57" s="113">
        <v>1.2684712959330455</v>
      </c>
      <c r="E57" s="115">
        <v>97</v>
      </c>
      <c r="F57" s="114">
        <v>46</v>
      </c>
      <c r="G57" s="114">
        <v>50</v>
      </c>
      <c r="H57" s="114">
        <v>61</v>
      </c>
      <c r="I57" s="140">
        <v>68</v>
      </c>
      <c r="J57" s="115">
        <v>29</v>
      </c>
      <c r="K57" s="116">
        <v>42.647058823529413</v>
      </c>
    </row>
    <row r="58" spans="1:11" ht="14.1" customHeight="1" x14ac:dyDescent="0.2">
      <c r="A58" s="306">
        <v>73</v>
      </c>
      <c r="B58" s="307" t="s">
        <v>286</v>
      </c>
      <c r="C58" s="308"/>
      <c r="D58" s="113">
        <v>1.0461618935530272</v>
      </c>
      <c r="E58" s="115">
        <v>80</v>
      </c>
      <c r="F58" s="114">
        <v>68</v>
      </c>
      <c r="G58" s="114">
        <v>126</v>
      </c>
      <c r="H58" s="114">
        <v>93</v>
      </c>
      <c r="I58" s="140">
        <v>92</v>
      </c>
      <c r="J58" s="115">
        <v>-12</v>
      </c>
      <c r="K58" s="116">
        <v>-13.043478260869565</v>
      </c>
    </row>
    <row r="59" spans="1:11" ht="14.1" customHeight="1" x14ac:dyDescent="0.2">
      <c r="A59" s="306" t="s">
        <v>287</v>
      </c>
      <c r="B59" s="307" t="s">
        <v>288</v>
      </c>
      <c r="C59" s="308"/>
      <c r="D59" s="113">
        <v>0.85000653851183472</v>
      </c>
      <c r="E59" s="115">
        <v>65</v>
      </c>
      <c r="F59" s="114">
        <v>51</v>
      </c>
      <c r="G59" s="114">
        <v>90</v>
      </c>
      <c r="H59" s="114">
        <v>75</v>
      </c>
      <c r="I59" s="140">
        <v>69</v>
      </c>
      <c r="J59" s="115">
        <v>-4</v>
      </c>
      <c r="K59" s="116">
        <v>-5.7971014492753623</v>
      </c>
    </row>
    <row r="60" spans="1:11" ht="14.1" customHeight="1" x14ac:dyDescent="0.2">
      <c r="A60" s="306">
        <v>81</v>
      </c>
      <c r="B60" s="307" t="s">
        <v>289</v>
      </c>
      <c r="C60" s="308"/>
      <c r="D60" s="113">
        <v>6.3946645743428796</v>
      </c>
      <c r="E60" s="115">
        <v>489</v>
      </c>
      <c r="F60" s="114">
        <v>363</v>
      </c>
      <c r="G60" s="114">
        <v>553</v>
      </c>
      <c r="H60" s="114">
        <v>393</v>
      </c>
      <c r="I60" s="140">
        <v>444</v>
      </c>
      <c r="J60" s="115">
        <v>45</v>
      </c>
      <c r="K60" s="116">
        <v>10.135135135135135</v>
      </c>
    </row>
    <row r="61" spans="1:11" ht="14.1" customHeight="1" x14ac:dyDescent="0.2">
      <c r="A61" s="306" t="s">
        <v>290</v>
      </c>
      <c r="B61" s="307" t="s">
        <v>291</v>
      </c>
      <c r="C61" s="308"/>
      <c r="D61" s="113">
        <v>1.7653981953707336</v>
      </c>
      <c r="E61" s="115">
        <v>135</v>
      </c>
      <c r="F61" s="114">
        <v>74</v>
      </c>
      <c r="G61" s="114">
        <v>185</v>
      </c>
      <c r="H61" s="114">
        <v>111</v>
      </c>
      <c r="I61" s="140">
        <v>131</v>
      </c>
      <c r="J61" s="115">
        <v>4</v>
      </c>
      <c r="K61" s="116">
        <v>3.053435114503817</v>
      </c>
    </row>
    <row r="62" spans="1:11" ht="14.1" customHeight="1" x14ac:dyDescent="0.2">
      <c r="A62" s="306" t="s">
        <v>292</v>
      </c>
      <c r="B62" s="307" t="s">
        <v>293</v>
      </c>
      <c r="C62" s="308"/>
      <c r="D62" s="113">
        <v>2.5500196155355042</v>
      </c>
      <c r="E62" s="115">
        <v>195</v>
      </c>
      <c r="F62" s="114">
        <v>163</v>
      </c>
      <c r="G62" s="114">
        <v>244</v>
      </c>
      <c r="H62" s="114">
        <v>140</v>
      </c>
      <c r="I62" s="140">
        <v>170</v>
      </c>
      <c r="J62" s="115">
        <v>25</v>
      </c>
      <c r="K62" s="116">
        <v>14.705882352941176</v>
      </c>
    </row>
    <row r="63" spans="1:11" ht="14.1" customHeight="1" x14ac:dyDescent="0.2">
      <c r="A63" s="306"/>
      <c r="B63" s="307" t="s">
        <v>294</v>
      </c>
      <c r="C63" s="308"/>
      <c r="D63" s="113">
        <v>2.1184778344448802</v>
      </c>
      <c r="E63" s="115">
        <v>162</v>
      </c>
      <c r="F63" s="114">
        <v>132</v>
      </c>
      <c r="G63" s="114">
        <v>178</v>
      </c>
      <c r="H63" s="114">
        <v>116</v>
      </c>
      <c r="I63" s="140">
        <v>144</v>
      </c>
      <c r="J63" s="115">
        <v>18</v>
      </c>
      <c r="K63" s="116">
        <v>12.5</v>
      </c>
    </row>
    <row r="64" spans="1:11" ht="14.1" customHeight="1" x14ac:dyDescent="0.2">
      <c r="A64" s="306" t="s">
        <v>295</v>
      </c>
      <c r="B64" s="307" t="s">
        <v>296</v>
      </c>
      <c r="C64" s="308"/>
      <c r="D64" s="113">
        <v>0.81077546750359619</v>
      </c>
      <c r="E64" s="115">
        <v>62</v>
      </c>
      <c r="F64" s="114">
        <v>52</v>
      </c>
      <c r="G64" s="114">
        <v>47</v>
      </c>
      <c r="H64" s="114">
        <v>31</v>
      </c>
      <c r="I64" s="140">
        <v>43</v>
      </c>
      <c r="J64" s="115">
        <v>19</v>
      </c>
      <c r="K64" s="116">
        <v>44.186046511627907</v>
      </c>
    </row>
    <row r="65" spans="1:11" ht="14.1" customHeight="1" x14ac:dyDescent="0.2">
      <c r="A65" s="306" t="s">
        <v>297</v>
      </c>
      <c r="B65" s="307" t="s">
        <v>298</v>
      </c>
      <c r="C65" s="308"/>
      <c r="D65" s="113">
        <v>0.68000523080946773</v>
      </c>
      <c r="E65" s="115">
        <v>52</v>
      </c>
      <c r="F65" s="114">
        <v>32</v>
      </c>
      <c r="G65" s="114">
        <v>42</v>
      </c>
      <c r="H65" s="114">
        <v>60</v>
      </c>
      <c r="I65" s="140">
        <v>55</v>
      </c>
      <c r="J65" s="115">
        <v>-3</v>
      </c>
      <c r="K65" s="116">
        <v>-5.4545454545454541</v>
      </c>
    </row>
    <row r="66" spans="1:11" ht="14.1" customHeight="1" x14ac:dyDescent="0.2">
      <c r="A66" s="306">
        <v>82</v>
      </c>
      <c r="B66" s="307" t="s">
        <v>299</v>
      </c>
      <c r="C66" s="308"/>
      <c r="D66" s="113">
        <v>4.0146462665097422</v>
      </c>
      <c r="E66" s="115">
        <v>307</v>
      </c>
      <c r="F66" s="114">
        <v>346</v>
      </c>
      <c r="G66" s="114">
        <v>346</v>
      </c>
      <c r="H66" s="114">
        <v>278</v>
      </c>
      <c r="I66" s="140">
        <v>297</v>
      </c>
      <c r="J66" s="115">
        <v>10</v>
      </c>
      <c r="K66" s="116">
        <v>3.3670033670033672</v>
      </c>
    </row>
    <row r="67" spans="1:11" ht="14.1" customHeight="1" x14ac:dyDescent="0.2">
      <c r="A67" s="306" t="s">
        <v>300</v>
      </c>
      <c r="B67" s="307" t="s">
        <v>301</v>
      </c>
      <c r="C67" s="308"/>
      <c r="D67" s="113">
        <v>2.5369425918660911</v>
      </c>
      <c r="E67" s="115">
        <v>194</v>
      </c>
      <c r="F67" s="114">
        <v>244</v>
      </c>
      <c r="G67" s="114">
        <v>194</v>
      </c>
      <c r="H67" s="114">
        <v>177</v>
      </c>
      <c r="I67" s="140">
        <v>180</v>
      </c>
      <c r="J67" s="115">
        <v>14</v>
      </c>
      <c r="K67" s="116">
        <v>7.7777777777777777</v>
      </c>
    </row>
    <row r="68" spans="1:11" ht="14.1" customHeight="1" x14ac:dyDescent="0.2">
      <c r="A68" s="306" t="s">
        <v>302</v>
      </c>
      <c r="B68" s="307" t="s">
        <v>303</v>
      </c>
      <c r="C68" s="308"/>
      <c r="D68" s="113">
        <v>0.5361579704459265</v>
      </c>
      <c r="E68" s="115">
        <v>41</v>
      </c>
      <c r="F68" s="114">
        <v>47</v>
      </c>
      <c r="G68" s="114">
        <v>61</v>
      </c>
      <c r="H68" s="114">
        <v>44</v>
      </c>
      <c r="I68" s="140">
        <v>51</v>
      </c>
      <c r="J68" s="115">
        <v>-10</v>
      </c>
      <c r="K68" s="116">
        <v>-19.607843137254903</v>
      </c>
    </row>
    <row r="69" spans="1:11" ht="14.1" customHeight="1" x14ac:dyDescent="0.2">
      <c r="A69" s="306">
        <v>83</v>
      </c>
      <c r="B69" s="307" t="s">
        <v>304</v>
      </c>
      <c r="C69" s="308"/>
      <c r="D69" s="113">
        <v>3.3607950830391005</v>
      </c>
      <c r="E69" s="115">
        <v>257</v>
      </c>
      <c r="F69" s="114">
        <v>205</v>
      </c>
      <c r="G69" s="114">
        <v>488</v>
      </c>
      <c r="H69" s="114">
        <v>182</v>
      </c>
      <c r="I69" s="140">
        <v>213</v>
      </c>
      <c r="J69" s="115">
        <v>44</v>
      </c>
      <c r="K69" s="116">
        <v>20.657276995305164</v>
      </c>
    </row>
    <row r="70" spans="1:11" ht="14.1" customHeight="1" x14ac:dyDescent="0.2">
      <c r="A70" s="306" t="s">
        <v>305</v>
      </c>
      <c r="B70" s="307" t="s">
        <v>306</v>
      </c>
      <c r="C70" s="308"/>
      <c r="D70" s="113">
        <v>2.8377141362625866</v>
      </c>
      <c r="E70" s="115">
        <v>217</v>
      </c>
      <c r="F70" s="114">
        <v>162</v>
      </c>
      <c r="G70" s="114">
        <v>413</v>
      </c>
      <c r="H70" s="114">
        <v>130</v>
      </c>
      <c r="I70" s="140">
        <v>172</v>
      </c>
      <c r="J70" s="115">
        <v>45</v>
      </c>
      <c r="K70" s="116">
        <v>26.162790697674417</v>
      </c>
    </row>
    <row r="71" spans="1:11" ht="14.1" customHeight="1" x14ac:dyDescent="0.2">
      <c r="A71" s="306"/>
      <c r="B71" s="307" t="s">
        <v>307</v>
      </c>
      <c r="C71" s="308"/>
      <c r="D71" s="113">
        <v>2.1184778344448802</v>
      </c>
      <c r="E71" s="115">
        <v>162</v>
      </c>
      <c r="F71" s="114">
        <v>114</v>
      </c>
      <c r="G71" s="114">
        <v>335</v>
      </c>
      <c r="H71" s="114">
        <v>87</v>
      </c>
      <c r="I71" s="140">
        <v>116</v>
      </c>
      <c r="J71" s="115">
        <v>46</v>
      </c>
      <c r="K71" s="116">
        <v>39.655172413793103</v>
      </c>
    </row>
    <row r="72" spans="1:11" ht="14.1" customHeight="1" x14ac:dyDescent="0.2">
      <c r="A72" s="306">
        <v>84</v>
      </c>
      <c r="B72" s="307" t="s">
        <v>308</v>
      </c>
      <c r="C72" s="308"/>
      <c r="D72" s="113">
        <v>1.7261671243624952</v>
      </c>
      <c r="E72" s="115">
        <v>132</v>
      </c>
      <c r="F72" s="114">
        <v>63</v>
      </c>
      <c r="G72" s="114">
        <v>154</v>
      </c>
      <c r="H72" s="114">
        <v>49</v>
      </c>
      <c r="I72" s="140">
        <v>128</v>
      </c>
      <c r="J72" s="115">
        <v>4</v>
      </c>
      <c r="K72" s="116">
        <v>3.125</v>
      </c>
    </row>
    <row r="73" spans="1:11" ht="14.1" customHeight="1" x14ac:dyDescent="0.2">
      <c r="A73" s="306" t="s">
        <v>309</v>
      </c>
      <c r="B73" s="307" t="s">
        <v>310</v>
      </c>
      <c r="C73" s="308"/>
      <c r="D73" s="113">
        <v>0.95462272786713742</v>
      </c>
      <c r="E73" s="115">
        <v>73</v>
      </c>
      <c r="F73" s="114">
        <v>29</v>
      </c>
      <c r="G73" s="114">
        <v>83</v>
      </c>
      <c r="H73" s="114">
        <v>19</v>
      </c>
      <c r="I73" s="140">
        <v>71</v>
      </c>
      <c r="J73" s="115">
        <v>2</v>
      </c>
      <c r="K73" s="116">
        <v>2.816901408450704</v>
      </c>
    </row>
    <row r="74" spans="1:11" ht="14.1" customHeight="1" x14ac:dyDescent="0.2">
      <c r="A74" s="306" t="s">
        <v>311</v>
      </c>
      <c r="B74" s="307" t="s">
        <v>312</v>
      </c>
      <c r="C74" s="308"/>
      <c r="D74" s="113">
        <v>0.18307833137177978</v>
      </c>
      <c r="E74" s="115">
        <v>14</v>
      </c>
      <c r="F74" s="114">
        <v>4</v>
      </c>
      <c r="G74" s="114">
        <v>19</v>
      </c>
      <c r="H74" s="114">
        <v>5</v>
      </c>
      <c r="I74" s="140">
        <v>25</v>
      </c>
      <c r="J74" s="115">
        <v>-11</v>
      </c>
      <c r="K74" s="116">
        <v>-44</v>
      </c>
    </row>
    <row r="75" spans="1:11" ht="14.1" customHeight="1" x14ac:dyDescent="0.2">
      <c r="A75" s="306" t="s">
        <v>313</v>
      </c>
      <c r="B75" s="307" t="s">
        <v>314</v>
      </c>
      <c r="C75" s="308"/>
      <c r="D75" s="113" t="s">
        <v>513</v>
      </c>
      <c r="E75" s="115" t="s">
        <v>513</v>
      </c>
      <c r="F75" s="114">
        <v>5</v>
      </c>
      <c r="G75" s="114">
        <v>4</v>
      </c>
      <c r="H75" s="114">
        <v>4</v>
      </c>
      <c r="I75" s="140" t="s">
        <v>513</v>
      </c>
      <c r="J75" s="115" t="s">
        <v>513</v>
      </c>
      <c r="K75" s="116" t="s">
        <v>513</v>
      </c>
    </row>
    <row r="76" spans="1:11" ht="14.1" customHeight="1" x14ac:dyDescent="0.2">
      <c r="A76" s="306">
        <v>91</v>
      </c>
      <c r="B76" s="307" t="s">
        <v>315</v>
      </c>
      <c r="C76" s="308"/>
      <c r="D76" s="113">
        <v>0.26154047338825681</v>
      </c>
      <c r="E76" s="115">
        <v>20</v>
      </c>
      <c r="F76" s="114">
        <v>17</v>
      </c>
      <c r="G76" s="114">
        <v>166</v>
      </c>
      <c r="H76" s="114">
        <v>20</v>
      </c>
      <c r="I76" s="140">
        <v>23</v>
      </c>
      <c r="J76" s="115">
        <v>-3</v>
      </c>
      <c r="K76" s="116">
        <v>-13.043478260869565</v>
      </c>
    </row>
    <row r="77" spans="1:11" ht="14.1" customHeight="1" x14ac:dyDescent="0.2">
      <c r="A77" s="306">
        <v>92</v>
      </c>
      <c r="B77" s="307" t="s">
        <v>316</v>
      </c>
      <c r="C77" s="308"/>
      <c r="D77" s="113">
        <v>1.5561658166601282</v>
      </c>
      <c r="E77" s="115">
        <v>119</v>
      </c>
      <c r="F77" s="114">
        <v>77</v>
      </c>
      <c r="G77" s="114">
        <v>90</v>
      </c>
      <c r="H77" s="114">
        <v>76</v>
      </c>
      <c r="I77" s="140">
        <v>78</v>
      </c>
      <c r="J77" s="115">
        <v>41</v>
      </c>
      <c r="K77" s="116">
        <v>52.564102564102562</v>
      </c>
    </row>
    <row r="78" spans="1:11" ht="14.1" customHeight="1" x14ac:dyDescent="0.2">
      <c r="A78" s="306">
        <v>93</v>
      </c>
      <c r="B78" s="307" t="s">
        <v>317</v>
      </c>
      <c r="C78" s="308"/>
      <c r="D78" s="113">
        <v>9.1539165685889892E-2</v>
      </c>
      <c r="E78" s="115">
        <v>7</v>
      </c>
      <c r="F78" s="114">
        <v>3</v>
      </c>
      <c r="G78" s="114">
        <v>9</v>
      </c>
      <c r="H78" s="114">
        <v>9</v>
      </c>
      <c r="I78" s="140" t="s">
        <v>513</v>
      </c>
      <c r="J78" s="115" t="s">
        <v>513</v>
      </c>
      <c r="K78" s="116" t="s">
        <v>513</v>
      </c>
    </row>
    <row r="79" spans="1:11" ht="14.1" customHeight="1" x14ac:dyDescent="0.2">
      <c r="A79" s="306">
        <v>94</v>
      </c>
      <c r="B79" s="307" t="s">
        <v>318</v>
      </c>
      <c r="C79" s="308"/>
      <c r="D79" s="113" t="s">
        <v>513</v>
      </c>
      <c r="E79" s="115" t="s">
        <v>513</v>
      </c>
      <c r="F79" s="114">
        <v>11</v>
      </c>
      <c r="G79" s="114">
        <v>9</v>
      </c>
      <c r="H79" s="114">
        <v>10</v>
      </c>
      <c r="I79" s="140">
        <v>5</v>
      </c>
      <c r="J79" s="115" t="s">
        <v>513</v>
      </c>
      <c r="K79" s="116" t="s">
        <v>513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9.1539165685889892E-2</v>
      </c>
      <c r="E81" s="143">
        <v>7</v>
      </c>
      <c r="F81" s="144">
        <v>4</v>
      </c>
      <c r="G81" s="144">
        <v>3</v>
      </c>
      <c r="H81" s="144">
        <v>4</v>
      </c>
      <c r="I81" s="145">
        <v>7</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7597</v>
      </c>
      <c r="E11" s="114">
        <v>5948</v>
      </c>
      <c r="F11" s="114">
        <v>7220</v>
      </c>
      <c r="G11" s="114">
        <v>6104</v>
      </c>
      <c r="H11" s="140">
        <v>7381</v>
      </c>
      <c r="I11" s="115">
        <v>216</v>
      </c>
      <c r="J11" s="116">
        <v>2.9264327326920472</v>
      </c>
    </row>
    <row r="12" spans="1:15" s="110" customFormat="1" ht="24.95" customHeight="1" x14ac:dyDescent="0.2">
      <c r="A12" s="193" t="s">
        <v>132</v>
      </c>
      <c r="B12" s="194" t="s">
        <v>133</v>
      </c>
      <c r="C12" s="113">
        <v>1.2636567065947084</v>
      </c>
      <c r="D12" s="115">
        <v>96</v>
      </c>
      <c r="E12" s="114">
        <v>118</v>
      </c>
      <c r="F12" s="114">
        <v>141</v>
      </c>
      <c r="G12" s="114">
        <v>101</v>
      </c>
      <c r="H12" s="140">
        <v>102</v>
      </c>
      <c r="I12" s="115">
        <v>-6</v>
      </c>
      <c r="J12" s="116">
        <v>-5.882352941176471</v>
      </c>
    </row>
    <row r="13" spans="1:15" s="110" customFormat="1" ht="24.95" customHeight="1" x14ac:dyDescent="0.2">
      <c r="A13" s="193" t="s">
        <v>134</v>
      </c>
      <c r="B13" s="199" t="s">
        <v>214</v>
      </c>
      <c r="C13" s="113">
        <v>0.59233908121626955</v>
      </c>
      <c r="D13" s="115">
        <v>45</v>
      </c>
      <c r="E13" s="114">
        <v>35</v>
      </c>
      <c r="F13" s="114">
        <v>37</v>
      </c>
      <c r="G13" s="114">
        <v>28</v>
      </c>
      <c r="H13" s="140">
        <v>32</v>
      </c>
      <c r="I13" s="115">
        <v>13</v>
      </c>
      <c r="J13" s="116">
        <v>40.625</v>
      </c>
    </row>
    <row r="14" spans="1:15" s="287" customFormat="1" ht="24.95" customHeight="1" x14ac:dyDescent="0.2">
      <c r="A14" s="193" t="s">
        <v>215</v>
      </c>
      <c r="B14" s="199" t="s">
        <v>137</v>
      </c>
      <c r="C14" s="113">
        <v>13.966039226010267</v>
      </c>
      <c r="D14" s="115">
        <v>1061</v>
      </c>
      <c r="E14" s="114">
        <v>646</v>
      </c>
      <c r="F14" s="114">
        <v>867</v>
      </c>
      <c r="G14" s="114">
        <v>723</v>
      </c>
      <c r="H14" s="140">
        <v>819</v>
      </c>
      <c r="I14" s="115">
        <v>242</v>
      </c>
      <c r="J14" s="116">
        <v>29.54822954822955</v>
      </c>
      <c r="K14" s="110"/>
      <c r="L14" s="110"/>
      <c r="M14" s="110"/>
      <c r="N14" s="110"/>
      <c r="O14" s="110"/>
    </row>
    <row r="15" spans="1:15" s="110" customFormat="1" ht="24.95" customHeight="1" x14ac:dyDescent="0.2">
      <c r="A15" s="193" t="s">
        <v>216</v>
      </c>
      <c r="B15" s="199" t="s">
        <v>217</v>
      </c>
      <c r="C15" s="113">
        <v>3.8304593918652099</v>
      </c>
      <c r="D15" s="115">
        <v>291</v>
      </c>
      <c r="E15" s="114">
        <v>196</v>
      </c>
      <c r="F15" s="114">
        <v>284</v>
      </c>
      <c r="G15" s="114">
        <v>195</v>
      </c>
      <c r="H15" s="140">
        <v>279</v>
      </c>
      <c r="I15" s="115">
        <v>12</v>
      </c>
      <c r="J15" s="116">
        <v>4.301075268817204</v>
      </c>
    </row>
    <row r="16" spans="1:15" s="287" customFormat="1" ht="24.95" customHeight="1" x14ac:dyDescent="0.2">
      <c r="A16" s="193" t="s">
        <v>218</v>
      </c>
      <c r="B16" s="199" t="s">
        <v>141</v>
      </c>
      <c r="C16" s="113">
        <v>6.0813479004870343</v>
      </c>
      <c r="D16" s="115">
        <v>462</v>
      </c>
      <c r="E16" s="114">
        <v>319</v>
      </c>
      <c r="F16" s="114">
        <v>450</v>
      </c>
      <c r="G16" s="114">
        <v>392</v>
      </c>
      <c r="H16" s="140">
        <v>428</v>
      </c>
      <c r="I16" s="115">
        <v>34</v>
      </c>
      <c r="J16" s="116">
        <v>7.94392523364486</v>
      </c>
      <c r="K16" s="110"/>
      <c r="L16" s="110"/>
      <c r="M16" s="110"/>
      <c r="N16" s="110"/>
      <c r="O16" s="110"/>
    </row>
    <row r="17" spans="1:15" s="110" customFormat="1" ht="24.95" customHeight="1" x14ac:dyDescent="0.2">
      <c r="A17" s="193" t="s">
        <v>142</v>
      </c>
      <c r="B17" s="199" t="s">
        <v>220</v>
      </c>
      <c r="C17" s="113">
        <v>4.0542319336580226</v>
      </c>
      <c r="D17" s="115">
        <v>308</v>
      </c>
      <c r="E17" s="114">
        <v>131</v>
      </c>
      <c r="F17" s="114">
        <v>133</v>
      </c>
      <c r="G17" s="114">
        <v>136</v>
      </c>
      <c r="H17" s="140">
        <v>112</v>
      </c>
      <c r="I17" s="115">
        <v>196</v>
      </c>
      <c r="J17" s="116">
        <v>175</v>
      </c>
    </row>
    <row r="18" spans="1:15" s="287" customFormat="1" ht="24.95" customHeight="1" x14ac:dyDescent="0.2">
      <c r="A18" s="201" t="s">
        <v>144</v>
      </c>
      <c r="B18" s="202" t="s">
        <v>145</v>
      </c>
      <c r="C18" s="113">
        <v>7.6609187837304198</v>
      </c>
      <c r="D18" s="115">
        <v>582</v>
      </c>
      <c r="E18" s="114">
        <v>466</v>
      </c>
      <c r="F18" s="114">
        <v>499</v>
      </c>
      <c r="G18" s="114">
        <v>411</v>
      </c>
      <c r="H18" s="140">
        <v>555</v>
      </c>
      <c r="I18" s="115">
        <v>27</v>
      </c>
      <c r="J18" s="116">
        <v>4.8648648648648649</v>
      </c>
      <c r="K18" s="110"/>
      <c r="L18" s="110"/>
      <c r="M18" s="110"/>
      <c r="N18" s="110"/>
      <c r="O18" s="110"/>
    </row>
    <row r="19" spans="1:15" s="110" customFormat="1" ht="24.95" customHeight="1" x14ac:dyDescent="0.2">
      <c r="A19" s="193" t="s">
        <v>146</v>
      </c>
      <c r="B19" s="199" t="s">
        <v>147</v>
      </c>
      <c r="C19" s="113">
        <v>23.443464525470581</v>
      </c>
      <c r="D19" s="115">
        <v>1781</v>
      </c>
      <c r="E19" s="114">
        <v>1311</v>
      </c>
      <c r="F19" s="114">
        <v>1522</v>
      </c>
      <c r="G19" s="114">
        <v>1327</v>
      </c>
      <c r="H19" s="140">
        <v>1461</v>
      </c>
      <c r="I19" s="115">
        <v>320</v>
      </c>
      <c r="J19" s="116">
        <v>21.902806297056809</v>
      </c>
    </row>
    <row r="20" spans="1:15" s="287" customFormat="1" ht="24.95" customHeight="1" x14ac:dyDescent="0.2">
      <c r="A20" s="193" t="s">
        <v>148</v>
      </c>
      <c r="B20" s="199" t="s">
        <v>149</v>
      </c>
      <c r="C20" s="113">
        <v>8.0294853231538763</v>
      </c>
      <c r="D20" s="115">
        <v>610</v>
      </c>
      <c r="E20" s="114">
        <v>502</v>
      </c>
      <c r="F20" s="114">
        <v>622</v>
      </c>
      <c r="G20" s="114">
        <v>566</v>
      </c>
      <c r="H20" s="140">
        <v>1132</v>
      </c>
      <c r="I20" s="115">
        <v>-522</v>
      </c>
      <c r="J20" s="116">
        <v>-46.113074204946997</v>
      </c>
      <c r="K20" s="110"/>
      <c r="L20" s="110"/>
      <c r="M20" s="110"/>
      <c r="N20" s="110"/>
      <c r="O20" s="110"/>
    </row>
    <row r="21" spans="1:15" s="110" customFormat="1" ht="24.95" customHeight="1" x14ac:dyDescent="0.2">
      <c r="A21" s="201" t="s">
        <v>150</v>
      </c>
      <c r="B21" s="202" t="s">
        <v>151</v>
      </c>
      <c r="C21" s="113">
        <v>4.6202448334869031</v>
      </c>
      <c r="D21" s="115">
        <v>351</v>
      </c>
      <c r="E21" s="114">
        <v>339</v>
      </c>
      <c r="F21" s="114">
        <v>358</v>
      </c>
      <c r="G21" s="114">
        <v>290</v>
      </c>
      <c r="H21" s="140">
        <v>293</v>
      </c>
      <c r="I21" s="115">
        <v>58</v>
      </c>
      <c r="J21" s="116">
        <v>19.795221843003414</v>
      </c>
    </row>
    <row r="22" spans="1:15" s="110" customFormat="1" ht="24.95" customHeight="1" x14ac:dyDescent="0.2">
      <c r="A22" s="201" t="s">
        <v>152</v>
      </c>
      <c r="B22" s="199" t="s">
        <v>153</v>
      </c>
      <c r="C22" s="113">
        <v>1.0135579834145056</v>
      </c>
      <c r="D22" s="115">
        <v>77</v>
      </c>
      <c r="E22" s="114">
        <v>86</v>
      </c>
      <c r="F22" s="114">
        <v>90</v>
      </c>
      <c r="G22" s="114">
        <v>86</v>
      </c>
      <c r="H22" s="140">
        <v>113</v>
      </c>
      <c r="I22" s="115">
        <v>-36</v>
      </c>
      <c r="J22" s="116">
        <v>-31.858407079646017</v>
      </c>
    </row>
    <row r="23" spans="1:15" s="110" customFormat="1" ht="24.95" customHeight="1" x14ac:dyDescent="0.2">
      <c r="A23" s="193" t="s">
        <v>154</v>
      </c>
      <c r="B23" s="199" t="s">
        <v>155</v>
      </c>
      <c r="C23" s="113">
        <v>1.4479399763064367</v>
      </c>
      <c r="D23" s="115">
        <v>110</v>
      </c>
      <c r="E23" s="114">
        <v>98</v>
      </c>
      <c r="F23" s="114">
        <v>67</v>
      </c>
      <c r="G23" s="114">
        <v>69</v>
      </c>
      <c r="H23" s="140">
        <v>121</v>
      </c>
      <c r="I23" s="115">
        <v>-11</v>
      </c>
      <c r="J23" s="116">
        <v>-9.0909090909090917</v>
      </c>
    </row>
    <row r="24" spans="1:15" s="110" customFormat="1" ht="24.95" customHeight="1" x14ac:dyDescent="0.2">
      <c r="A24" s="193" t="s">
        <v>156</v>
      </c>
      <c r="B24" s="199" t="s">
        <v>221</v>
      </c>
      <c r="C24" s="113">
        <v>5.2652362774779515</v>
      </c>
      <c r="D24" s="115">
        <v>400</v>
      </c>
      <c r="E24" s="114">
        <v>234</v>
      </c>
      <c r="F24" s="114">
        <v>356</v>
      </c>
      <c r="G24" s="114">
        <v>283</v>
      </c>
      <c r="H24" s="140">
        <v>357</v>
      </c>
      <c r="I24" s="115">
        <v>43</v>
      </c>
      <c r="J24" s="116">
        <v>12.044817927170868</v>
      </c>
    </row>
    <row r="25" spans="1:15" s="110" customFormat="1" ht="24.95" customHeight="1" x14ac:dyDescent="0.2">
      <c r="A25" s="193" t="s">
        <v>222</v>
      </c>
      <c r="B25" s="204" t="s">
        <v>159</v>
      </c>
      <c r="C25" s="113">
        <v>7.2002106094510987</v>
      </c>
      <c r="D25" s="115">
        <v>547</v>
      </c>
      <c r="E25" s="114">
        <v>554</v>
      </c>
      <c r="F25" s="114">
        <v>457</v>
      </c>
      <c r="G25" s="114">
        <v>505</v>
      </c>
      <c r="H25" s="140">
        <v>558</v>
      </c>
      <c r="I25" s="115">
        <v>-11</v>
      </c>
      <c r="J25" s="116">
        <v>-1.9713261648745519</v>
      </c>
    </row>
    <row r="26" spans="1:15" s="110" customFormat="1" ht="24.95" customHeight="1" x14ac:dyDescent="0.2">
      <c r="A26" s="201">
        <v>782.78300000000002</v>
      </c>
      <c r="B26" s="203" t="s">
        <v>160</v>
      </c>
      <c r="C26" s="113">
        <v>6.7526655258654733</v>
      </c>
      <c r="D26" s="115">
        <v>513</v>
      </c>
      <c r="E26" s="114">
        <v>443</v>
      </c>
      <c r="F26" s="114">
        <v>499</v>
      </c>
      <c r="G26" s="114">
        <v>467</v>
      </c>
      <c r="H26" s="140">
        <v>502</v>
      </c>
      <c r="I26" s="115">
        <v>11</v>
      </c>
      <c r="J26" s="116">
        <v>2.191235059760956</v>
      </c>
    </row>
    <row r="27" spans="1:15" s="110" customFormat="1" ht="24.95" customHeight="1" x14ac:dyDescent="0.2">
      <c r="A27" s="193" t="s">
        <v>161</v>
      </c>
      <c r="B27" s="199" t="s">
        <v>162</v>
      </c>
      <c r="C27" s="113">
        <v>2.3430301434776886</v>
      </c>
      <c r="D27" s="115">
        <v>178</v>
      </c>
      <c r="E27" s="114">
        <v>99</v>
      </c>
      <c r="F27" s="114">
        <v>187</v>
      </c>
      <c r="G27" s="114">
        <v>137</v>
      </c>
      <c r="H27" s="140">
        <v>152</v>
      </c>
      <c r="I27" s="115">
        <v>26</v>
      </c>
      <c r="J27" s="116">
        <v>17.105263157894736</v>
      </c>
    </row>
    <row r="28" spans="1:15" s="110" customFormat="1" ht="24.95" customHeight="1" x14ac:dyDescent="0.2">
      <c r="A28" s="193" t="s">
        <v>163</v>
      </c>
      <c r="B28" s="199" t="s">
        <v>164</v>
      </c>
      <c r="C28" s="113">
        <v>2.4483348690272475</v>
      </c>
      <c r="D28" s="115">
        <v>186</v>
      </c>
      <c r="E28" s="114">
        <v>65</v>
      </c>
      <c r="F28" s="114">
        <v>260</v>
      </c>
      <c r="G28" s="114">
        <v>109</v>
      </c>
      <c r="H28" s="140">
        <v>189</v>
      </c>
      <c r="I28" s="115">
        <v>-3</v>
      </c>
      <c r="J28" s="116">
        <v>-1.5873015873015872</v>
      </c>
    </row>
    <row r="29" spans="1:15" s="110" customFormat="1" ht="24.95" customHeight="1" x14ac:dyDescent="0.2">
      <c r="A29" s="193">
        <v>86</v>
      </c>
      <c r="B29" s="199" t="s">
        <v>165</v>
      </c>
      <c r="C29" s="113">
        <v>4.5149401079373437</v>
      </c>
      <c r="D29" s="115">
        <v>343</v>
      </c>
      <c r="E29" s="114">
        <v>253</v>
      </c>
      <c r="F29" s="114">
        <v>304</v>
      </c>
      <c r="G29" s="114">
        <v>321</v>
      </c>
      <c r="H29" s="140">
        <v>346</v>
      </c>
      <c r="I29" s="115">
        <v>-3</v>
      </c>
      <c r="J29" s="116">
        <v>-0.86705202312138729</v>
      </c>
    </row>
    <row r="30" spans="1:15" s="110" customFormat="1" ht="24.95" customHeight="1" x14ac:dyDescent="0.2">
      <c r="A30" s="193">
        <v>87.88</v>
      </c>
      <c r="B30" s="204" t="s">
        <v>166</v>
      </c>
      <c r="C30" s="113">
        <v>6.6736869817033035</v>
      </c>
      <c r="D30" s="115">
        <v>507</v>
      </c>
      <c r="E30" s="114">
        <v>471</v>
      </c>
      <c r="F30" s="114">
        <v>718</v>
      </c>
      <c r="G30" s="114">
        <v>485</v>
      </c>
      <c r="H30" s="140">
        <v>422</v>
      </c>
      <c r="I30" s="115">
        <v>85</v>
      </c>
      <c r="J30" s="116">
        <v>20.142180094786731</v>
      </c>
    </row>
    <row r="31" spans="1:15" s="110" customFormat="1" ht="24.95" customHeight="1" x14ac:dyDescent="0.2">
      <c r="A31" s="193" t="s">
        <v>167</v>
      </c>
      <c r="B31" s="199" t="s">
        <v>168</v>
      </c>
      <c r="C31" s="113">
        <v>2.7642490456759248</v>
      </c>
      <c r="D31" s="115">
        <v>210</v>
      </c>
      <c r="E31" s="114">
        <v>228</v>
      </c>
      <c r="F31" s="114">
        <v>235</v>
      </c>
      <c r="G31" s="114">
        <v>196</v>
      </c>
      <c r="H31" s="140">
        <v>227</v>
      </c>
      <c r="I31" s="115">
        <v>-17</v>
      </c>
      <c r="J31" s="116">
        <v>-7.4889867841409687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1.2636567065947084</v>
      </c>
      <c r="D34" s="115">
        <v>96</v>
      </c>
      <c r="E34" s="114">
        <v>118</v>
      </c>
      <c r="F34" s="114">
        <v>141</v>
      </c>
      <c r="G34" s="114">
        <v>101</v>
      </c>
      <c r="H34" s="140">
        <v>102</v>
      </c>
      <c r="I34" s="115">
        <v>-6</v>
      </c>
      <c r="J34" s="116">
        <v>-5.882352941176471</v>
      </c>
    </row>
    <row r="35" spans="1:10" s="110" customFormat="1" ht="24.95" customHeight="1" x14ac:dyDescent="0.2">
      <c r="A35" s="292" t="s">
        <v>171</v>
      </c>
      <c r="B35" s="293" t="s">
        <v>172</v>
      </c>
      <c r="C35" s="113">
        <v>22.219297090956957</v>
      </c>
      <c r="D35" s="115">
        <v>1688</v>
      </c>
      <c r="E35" s="114">
        <v>1147</v>
      </c>
      <c r="F35" s="114">
        <v>1403</v>
      </c>
      <c r="G35" s="114">
        <v>1162</v>
      </c>
      <c r="H35" s="140">
        <v>1406</v>
      </c>
      <c r="I35" s="115">
        <v>282</v>
      </c>
      <c r="J35" s="116">
        <v>20.056899004267425</v>
      </c>
    </row>
    <row r="36" spans="1:10" s="110" customFormat="1" ht="24.95" customHeight="1" x14ac:dyDescent="0.2">
      <c r="A36" s="294" t="s">
        <v>173</v>
      </c>
      <c r="B36" s="295" t="s">
        <v>174</v>
      </c>
      <c r="C36" s="125">
        <v>76.517046202448341</v>
      </c>
      <c r="D36" s="143">
        <v>5813</v>
      </c>
      <c r="E36" s="144">
        <v>4683</v>
      </c>
      <c r="F36" s="144">
        <v>5675</v>
      </c>
      <c r="G36" s="144">
        <v>4841</v>
      </c>
      <c r="H36" s="145">
        <v>5873</v>
      </c>
      <c r="I36" s="143">
        <v>-60</v>
      </c>
      <c r="J36" s="146">
        <v>-1.021624382768602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7597</v>
      </c>
      <c r="F11" s="264">
        <v>5948</v>
      </c>
      <c r="G11" s="264">
        <v>7220</v>
      </c>
      <c r="H11" s="264">
        <v>6104</v>
      </c>
      <c r="I11" s="265">
        <v>7381</v>
      </c>
      <c r="J11" s="263">
        <v>216</v>
      </c>
      <c r="K11" s="266">
        <v>2.9264327326920472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24.680795050677901</v>
      </c>
      <c r="E13" s="115">
        <v>1875</v>
      </c>
      <c r="F13" s="114">
        <v>1768</v>
      </c>
      <c r="G13" s="114">
        <v>1882</v>
      </c>
      <c r="H13" s="114">
        <v>1688</v>
      </c>
      <c r="I13" s="140">
        <v>1807</v>
      </c>
      <c r="J13" s="115">
        <v>68</v>
      </c>
      <c r="K13" s="116">
        <v>3.7631433314886551</v>
      </c>
    </row>
    <row r="14" spans="1:17" ht="15.95" customHeight="1" x14ac:dyDescent="0.2">
      <c r="A14" s="306" t="s">
        <v>230</v>
      </c>
      <c r="B14" s="307"/>
      <c r="C14" s="308"/>
      <c r="D14" s="113">
        <v>56.759247071212322</v>
      </c>
      <c r="E14" s="115">
        <v>4312</v>
      </c>
      <c r="F14" s="114">
        <v>3163</v>
      </c>
      <c r="G14" s="114">
        <v>4102</v>
      </c>
      <c r="H14" s="114">
        <v>3351</v>
      </c>
      <c r="I14" s="140">
        <v>4320</v>
      </c>
      <c r="J14" s="115">
        <v>-8</v>
      </c>
      <c r="K14" s="116">
        <v>-0.18518518518518517</v>
      </c>
    </row>
    <row r="15" spans="1:17" ht="15.95" customHeight="1" x14ac:dyDescent="0.2">
      <c r="A15" s="306" t="s">
        <v>231</v>
      </c>
      <c r="B15" s="307"/>
      <c r="C15" s="308"/>
      <c r="D15" s="113">
        <v>9.7670132947216004</v>
      </c>
      <c r="E15" s="115">
        <v>742</v>
      </c>
      <c r="F15" s="114">
        <v>639</v>
      </c>
      <c r="G15" s="114">
        <v>574</v>
      </c>
      <c r="H15" s="114">
        <v>644</v>
      </c>
      <c r="I15" s="140">
        <v>679</v>
      </c>
      <c r="J15" s="115">
        <v>63</v>
      </c>
      <c r="K15" s="116">
        <v>9.2783505154639183</v>
      </c>
    </row>
    <row r="16" spans="1:17" ht="15.95" customHeight="1" x14ac:dyDescent="0.2">
      <c r="A16" s="306" t="s">
        <v>232</v>
      </c>
      <c r="B16" s="307"/>
      <c r="C16" s="308"/>
      <c r="D16" s="113">
        <v>8.7534553113070945</v>
      </c>
      <c r="E16" s="115">
        <v>665</v>
      </c>
      <c r="F16" s="114">
        <v>377</v>
      </c>
      <c r="G16" s="114">
        <v>652</v>
      </c>
      <c r="H16" s="114">
        <v>414</v>
      </c>
      <c r="I16" s="140">
        <v>572</v>
      </c>
      <c r="J16" s="115">
        <v>93</v>
      </c>
      <c r="K16" s="116">
        <v>16.25874125874126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1.3426352507568777</v>
      </c>
      <c r="E18" s="115">
        <v>102</v>
      </c>
      <c r="F18" s="114">
        <v>188</v>
      </c>
      <c r="G18" s="114">
        <v>170</v>
      </c>
      <c r="H18" s="114">
        <v>131</v>
      </c>
      <c r="I18" s="140">
        <v>130</v>
      </c>
      <c r="J18" s="115">
        <v>-28</v>
      </c>
      <c r="K18" s="116">
        <v>-21.53846153846154</v>
      </c>
    </row>
    <row r="19" spans="1:11" ht="14.1" customHeight="1" x14ac:dyDescent="0.2">
      <c r="A19" s="306" t="s">
        <v>235</v>
      </c>
      <c r="B19" s="307" t="s">
        <v>236</v>
      </c>
      <c r="C19" s="308"/>
      <c r="D19" s="113">
        <v>0.86876398578386205</v>
      </c>
      <c r="E19" s="115">
        <v>66</v>
      </c>
      <c r="F19" s="114">
        <v>159</v>
      </c>
      <c r="G19" s="114">
        <v>134</v>
      </c>
      <c r="H19" s="114">
        <v>85</v>
      </c>
      <c r="I19" s="140">
        <v>99</v>
      </c>
      <c r="J19" s="115">
        <v>-33</v>
      </c>
      <c r="K19" s="116">
        <v>-33.333333333333336</v>
      </c>
    </row>
    <row r="20" spans="1:11" ht="14.1" customHeight="1" x14ac:dyDescent="0.2">
      <c r="A20" s="306">
        <v>12</v>
      </c>
      <c r="B20" s="307" t="s">
        <v>237</v>
      </c>
      <c r="C20" s="308"/>
      <c r="D20" s="113">
        <v>1.0003948927208108</v>
      </c>
      <c r="E20" s="115">
        <v>76</v>
      </c>
      <c r="F20" s="114">
        <v>112</v>
      </c>
      <c r="G20" s="114">
        <v>107</v>
      </c>
      <c r="H20" s="114">
        <v>98</v>
      </c>
      <c r="I20" s="140">
        <v>105</v>
      </c>
      <c r="J20" s="115">
        <v>-29</v>
      </c>
      <c r="K20" s="116">
        <v>-27.61904761904762</v>
      </c>
    </row>
    <row r="21" spans="1:11" ht="14.1" customHeight="1" x14ac:dyDescent="0.2">
      <c r="A21" s="306">
        <v>21</v>
      </c>
      <c r="B21" s="307" t="s">
        <v>238</v>
      </c>
      <c r="C21" s="308"/>
      <c r="D21" s="113" t="s">
        <v>513</v>
      </c>
      <c r="E21" s="115" t="s">
        <v>513</v>
      </c>
      <c r="F21" s="114">
        <v>10</v>
      </c>
      <c r="G21" s="114">
        <v>9</v>
      </c>
      <c r="H21" s="114">
        <v>18</v>
      </c>
      <c r="I21" s="140">
        <v>9</v>
      </c>
      <c r="J21" s="115" t="s">
        <v>513</v>
      </c>
      <c r="K21" s="116" t="s">
        <v>513</v>
      </c>
    </row>
    <row r="22" spans="1:11" ht="14.1" customHeight="1" x14ac:dyDescent="0.2">
      <c r="A22" s="306">
        <v>22</v>
      </c>
      <c r="B22" s="307" t="s">
        <v>239</v>
      </c>
      <c r="C22" s="308"/>
      <c r="D22" s="113">
        <v>1.3426352507568777</v>
      </c>
      <c r="E22" s="115">
        <v>102</v>
      </c>
      <c r="F22" s="114">
        <v>100</v>
      </c>
      <c r="G22" s="114">
        <v>178</v>
      </c>
      <c r="H22" s="114">
        <v>112</v>
      </c>
      <c r="I22" s="140">
        <v>632</v>
      </c>
      <c r="J22" s="115">
        <v>-530</v>
      </c>
      <c r="K22" s="116">
        <v>-83.860759493670884</v>
      </c>
    </row>
    <row r="23" spans="1:11" ht="14.1" customHeight="1" x14ac:dyDescent="0.2">
      <c r="A23" s="306">
        <v>23</v>
      </c>
      <c r="B23" s="307" t="s">
        <v>240</v>
      </c>
      <c r="C23" s="308"/>
      <c r="D23" s="113">
        <v>0.77662235092799792</v>
      </c>
      <c r="E23" s="115">
        <v>59</v>
      </c>
      <c r="F23" s="114">
        <v>91</v>
      </c>
      <c r="G23" s="114">
        <v>104</v>
      </c>
      <c r="H23" s="114">
        <v>59</v>
      </c>
      <c r="I23" s="140">
        <v>59</v>
      </c>
      <c r="J23" s="115">
        <v>0</v>
      </c>
      <c r="K23" s="116">
        <v>0</v>
      </c>
    </row>
    <row r="24" spans="1:11" ht="14.1" customHeight="1" x14ac:dyDescent="0.2">
      <c r="A24" s="306">
        <v>24</v>
      </c>
      <c r="B24" s="307" t="s">
        <v>241</v>
      </c>
      <c r="C24" s="308"/>
      <c r="D24" s="113">
        <v>1.7375279715677241</v>
      </c>
      <c r="E24" s="115">
        <v>132</v>
      </c>
      <c r="F24" s="114">
        <v>129</v>
      </c>
      <c r="G24" s="114">
        <v>162</v>
      </c>
      <c r="H24" s="114">
        <v>164</v>
      </c>
      <c r="I24" s="140">
        <v>153</v>
      </c>
      <c r="J24" s="115">
        <v>-21</v>
      </c>
      <c r="K24" s="116">
        <v>-13.725490196078431</v>
      </c>
    </row>
    <row r="25" spans="1:11" ht="14.1" customHeight="1" x14ac:dyDescent="0.2">
      <c r="A25" s="306">
        <v>25</v>
      </c>
      <c r="B25" s="307" t="s">
        <v>242</v>
      </c>
      <c r="C25" s="308"/>
      <c r="D25" s="113">
        <v>3.8962748453336844</v>
      </c>
      <c r="E25" s="115">
        <v>296</v>
      </c>
      <c r="F25" s="114">
        <v>270</v>
      </c>
      <c r="G25" s="114">
        <v>277</v>
      </c>
      <c r="H25" s="114">
        <v>301</v>
      </c>
      <c r="I25" s="140">
        <v>308</v>
      </c>
      <c r="J25" s="115">
        <v>-12</v>
      </c>
      <c r="K25" s="116">
        <v>-3.8961038961038961</v>
      </c>
    </row>
    <row r="26" spans="1:11" ht="14.1" customHeight="1" x14ac:dyDescent="0.2">
      <c r="A26" s="306">
        <v>26</v>
      </c>
      <c r="B26" s="307" t="s">
        <v>243</v>
      </c>
      <c r="C26" s="308"/>
      <c r="D26" s="113">
        <v>2.4088455969461631</v>
      </c>
      <c r="E26" s="115">
        <v>183</v>
      </c>
      <c r="F26" s="114">
        <v>97</v>
      </c>
      <c r="G26" s="114">
        <v>158</v>
      </c>
      <c r="H26" s="114">
        <v>113</v>
      </c>
      <c r="I26" s="140">
        <v>174</v>
      </c>
      <c r="J26" s="115">
        <v>9</v>
      </c>
      <c r="K26" s="116">
        <v>5.1724137931034484</v>
      </c>
    </row>
    <row r="27" spans="1:11" ht="14.1" customHeight="1" x14ac:dyDescent="0.2">
      <c r="A27" s="306">
        <v>27</v>
      </c>
      <c r="B27" s="307" t="s">
        <v>244</v>
      </c>
      <c r="C27" s="308"/>
      <c r="D27" s="113">
        <v>1.408450704225352</v>
      </c>
      <c r="E27" s="115">
        <v>107</v>
      </c>
      <c r="F27" s="114">
        <v>89</v>
      </c>
      <c r="G27" s="114">
        <v>108</v>
      </c>
      <c r="H27" s="114">
        <v>96</v>
      </c>
      <c r="I27" s="140">
        <v>103</v>
      </c>
      <c r="J27" s="115">
        <v>4</v>
      </c>
      <c r="K27" s="116">
        <v>3.883495145631068</v>
      </c>
    </row>
    <row r="28" spans="1:11" ht="14.1" customHeight="1" x14ac:dyDescent="0.2">
      <c r="A28" s="306">
        <v>28</v>
      </c>
      <c r="B28" s="307" t="s">
        <v>245</v>
      </c>
      <c r="C28" s="308"/>
      <c r="D28" s="113">
        <v>0.3159141766486771</v>
      </c>
      <c r="E28" s="115">
        <v>24</v>
      </c>
      <c r="F28" s="114">
        <v>9</v>
      </c>
      <c r="G28" s="114">
        <v>5</v>
      </c>
      <c r="H28" s="114">
        <v>5</v>
      </c>
      <c r="I28" s="140">
        <v>17</v>
      </c>
      <c r="J28" s="115">
        <v>7</v>
      </c>
      <c r="K28" s="116">
        <v>41.176470588235297</v>
      </c>
    </row>
    <row r="29" spans="1:11" ht="14.1" customHeight="1" x14ac:dyDescent="0.2">
      <c r="A29" s="306">
        <v>29</v>
      </c>
      <c r="B29" s="307" t="s">
        <v>246</v>
      </c>
      <c r="C29" s="308"/>
      <c r="D29" s="113">
        <v>2.7642490456759248</v>
      </c>
      <c r="E29" s="115">
        <v>210</v>
      </c>
      <c r="F29" s="114">
        <v>194</v>
      </c>
      <c r="G29" s="114">
        <v>221</v>
      </c>
      <c r="H29" s="114">
        <v>204</v>
      </c>
      <c r="I29" s="140">
        <v>220</v>
      </c>
      <c r="J29" s="115">
        <v>-10</v>
      </c>
      <c r="K29" s="116">
        <v>-4.5454545454545459</v>
      </c>
    </row>
    <row r="30" spans="1:11" ht="14.1" customHeight="1" x14ac:dyDescent="0.2">
      <c r="A30" s="306" t="s">
        <v>247</v>
      </c>
      <c r="B30" s="307" t="s">
        <v>248</v>
      </c>
      <c r="C30" s="308"/>
      <c r="D30" s="113" t="s">
        <v>513</v>
      </c>
      <c r="E30" s="115" t="s">
        <v>513</v>
      </c>
      <c r="F30" s="114">
        <v>38</v>
      </c>
      <c r="G30" s="114" t="s">
        <v>513</v>
      </c>
      <c r="H30" s="114">
        <v>46</v>
      </c>
      <c r="I30" s="140">
        <v>51</v>
      </c>
      <c r="J30" s="115" t="s">
        <v>513</v>
      </c>
      <c r="K30" s="116" t="s">
        <v>513</v>
      </c>
    </row>
    <row r="31" spans="1:11" ht="14.1" customHeight="1" x14ac:dyDescent="0.2">
      <c r="A31" s="306" t="s">
        <v>249</v>
      </c>
      <c r="B31" s="307" t="s">
        <v>250</v>
      </c>
      <c r="C31" s="308"/>
      <c r="D31" s="113">
        <v>2.1719099644596551</v>
      </c>
      <c r="E31" s="115">
        <v>165</v>
      </c>
      <c r="F31" s="114">
        <v>156</v>
      </c>
      <c r="G31" s="114">
        <v>173</v>
      </c>
      <c r="H31" s="114">
        <v>158</v>
      </c>
      <c r="I31" s="140">
        <v>169</v>
      </c>
      <c r="J31" s="115">
        <v>-4</v>
      </c>
      <c r="K31" s="116">
        <v>-2.3668639053254439</v>
      </c>
    </row>
    <row r="32" spans="1:11" ht="14.1" customHeight="1" x14ac:dyDescent="0.2">
      <c r="A32" s="306">
        <v>31</v>
      </c>
      <c r="B32" s="307" t="s">
        <v>251</v>
      </c>
      <c r="C32" s="308"/>
      <c r="D32" s="113">
        <v>0.34224035803606689</v>
      </c>
      <c r="E32" s="115">
        <v>26</v>
      </c>
      <c r="F32" s="114">
        <v>15</v>
      </c>
      <c r="G32" s="114">
        <v>30</v>
      </c>
      <c r="H32" s="114">
        <v>24</v>
      </c>
      <c r="I32" s="140">
        <v>27</v>
      </c>
      <c r="J32" s="115">
        <v>-1</v>
      </c>
      <c r="K32" s="116">
        <v>-3.7037037037037037</v>
      </c>
    </row>
    <row r="33" spans="1:11" ht="14.1" customHeight="1" x14ac:dyDescent="0.2">
      <c r="A33" s="306">
        <v>32</v>
      </c>
      <c r="B33" s="307" t="s">
        <v>252</v>
      </c>
      <c r="C33" s="308"/>
      <c r="D33" s="113">
        <v>2.75108595498223</v>
      </c>
      <c r="E33" s="115">
        <v>209</v>
      </c>
      <c r="F33" s="114">
        <v>198</v>
      </c>
      <c r="G33" s="114">
        <v>178</v>
      </c>
      <c r="H33" s="114">
        <v>161</v>
      </c>
      <c r="I33" s="140">
        <v>185</v>
      </c>
      <c r="J33" s="115">
        <v>24</v>
      </c>
      <c r="K33" s="116">
        <v>12.972972972972974</v>
      </c>
    </row>
    <row r="34" spans="1:11" ht="14.1" customHeight="1" x14ac:dyDescent="0.2">
      <c r="A34" s="306">
        <v>33</v>
      </c>
      <c r="B34" s="307" t="s">
        <v>253</v>
      </c>
      <c r="C34" s="308"/>
      <c r="D34" s="113">
        <v>1.2899828879820983</v>
      </c>
      <c r="E34" s="115">
        <v>98</v>
      </c>
      <c r="F34" s="114">
        <v>102</v>
      </c>
      <c r="G34" s="114">
        <v>140</v>
      </c>
      <c r="H34" s="114">
        <v>85</v>
      </c>
      <c r="I34" s="140">
        <v>103</v>
      </c>
      <c r="J34" s="115">
        <v>-5</v>
      </c>
      <c r="K34" s="116">
        <v>-4.8543689320388346</v>
      </c>
    </row>
    <row r="35" spans="1:11" ht="14.1" customHeight="1" x14ac:dyDescent="0.2">
      <c r="A35" s="306">
        <v>34</v>
      </c>
      <c r="B35" s="307" t="s">
        <v>254</v>
      </c>
      <c r="C35" s="308"/>
      <c r="D35" s="113">
        <v>2.1587468737659603</v>
      </c>
      <c r="E35" s="115">
        <v>164</v>
      </c>
      <c r="F35" s="114">
        <v>121</v>
      </c>
      <c r="G35" s="114">
        <v>132</v>
      </c>
      <c r="H35" s="114">
        <v>115</v>
      </c>
      <c r="I35" s="140">
        <v>168</v>
      </c>
      <c r="J35" s="115">
        <v>-4</v>
      </c>
      <c r="K35" s="116">
        <v>-2.3809523809523809</v>
      </c>
    </row>
    <row r="36" spans="1:11" ht="14.1" customHeight="1" x14ac:dyDescent="0.2">
      <c r="A36" s="306">
        <v>41</v>
      </c>
      <c r="B36" s="307" t="s">
        <v>255</v>
      </c>
      <c r="C36" s="308"/>
      <c r="D36" s="113">
        <v>2.4351717783335527</v>
      </c>
      <c r="E36" s="115">
        <v>185</v>
      </c>
      <c r="F36" s="114">
        <v>35</v>
      </c>
      <c r="G36" s="114">
        <v>39</v>
      </c>
      <c r="H36" s="114">
        <v>64</v>
      </c>
      <c r="I36" s="140">
        <v>39</v>
      </c>
      <c r="J36" s="115">
        <v>146</v>
      </c>
      <c r="K36" s="116" t="s">
        <v>514</v>
      </c>
    </row>
    <row r="37" spans="1:11" ht="14.1" customHeight="1" x14ac:dyDescent="0.2">
      <c r="A37" s="306">
        <v>42</v>
      </c>
      <c r="B37" s="307" t="s">
        <v>256</v>
      </c>
      <c r="C37" s="308"/>
      <c r="D37" s="113">
        <v>0.10530472554955904</v>
      </c>
      <c r="E37" s="115">
        <v>8</v>
      </c>
      <c r="F37" s="114">
        <v>6</v>
      </c>
      <c r="G37" s="114">
        <v>6</v>
      </c>
      <c r="H37" s="114" t="s">
        <v>513</v>
      </c>
      <c r="I37" s="140">
        <v>8</v>
      </c>
      <c r="J37" s="115">
        <v>0</v>
      </c>
      <c r="K37" s="116">
        <v>0</v>
      </c>
    </row>
    <row r="38" spans="1:11" ht="14.1" customHeight="1" x14ac:dyDescent="0.2">
      <c r="A38" s="306">
        <v>43</v>
      </c>
      <c r="B38" s="307" t="s">
        <v>257</v>
      </c>
      <c r="C38" s="308"/>
      <c r="D38" s="113">
        <v>1.1056996182703698</v>
      </c>
      <c r="E38" s="115">
        <v>84</v>
      </c>
      <c r="F38" s="114">
        <v>77</v>
      </c>
      <c r="G38" s="114">
        <v>78</v>
      </c>
      <c r="H38" s="114">
        <v>88</v>
      </c>
      <c r="I38" s="140">
        <v>76</v>
      </c>
      <c r="J38" s="115">
        <v>8</v>
      </c>
      <c r="K38" s="116">
        <v>10.526315789473685</v>
      </c>
    </row>
    <row r="39" spans="1:11" ht="14.1" customHeight="1" x14ac:dyDescent="0.2">
      <c r="A39" s="306">
        <v>51</v>
      </c>
      <c r="B39" s="307" t="s">
        <v>258</v>
      </c>
      <c r="C39" s="308"/>
      <c r="D39" s="113">
        <v>13.926549953929182</v>
      </c>
      <c r="E39" s="115">
        <v>1058</v>
      </c>
      <c r="F39" s="114">
        <v>842</v>
      </c>
      <c r="G39" s="114">
        <v>965</v>
      </c>
      <c r="H39" s="114">
        <v>846</v>
      </c>
      <c r="I39" s="140">
        <v>935</v>
      </c>
      <c r="J39" s="115">
        <v>123</v>
      </c>
      <c r="K39" s="116">
        <v>13.155080213903743</v>
      </c>
    </row>
    <row r="40" spans="1:11" ht="14.1" customHeight="1" x14ac:dyDescent="0.2">
      <c r="A40" s="306" t="s">
        <v>259</v>
      </c>
      <c r="B40" s="307" t="s">
        <v>260</v>
      </c>
      <c r="C40" s="308"/>
      <c r="D40" s="113">
        <v>13.149927603001185</v>
      </c>
      <c r="E40" s="115">
        <v>999</v>
      </c>
      <c r="F40" s="114">
        <v>783</v>
      </c>
      <c r="G40" s="114">
        <v>907</v>
      </c>
      <c r="H40" s="114">
        <v>799</v>
      </c>
      <c r="I40" s="140">
        <v>882</v>
      </c>
      <c r="J40" s="115">
        <v>117</v>
      </c>
      <c r="K40" s="116">
        <v>13.26530612244898</v>
      </c>
    </row>
    <row r="41" spans="1:11" ht="14.1" customHeight="1" x14ac:dyDescent="0.2">
      <c r="A41" s="306"/>
      <c r="B41" s="307" t="s">
        <v>261</v>
      </c>
      <c r="C41" s="308"/>
      <c r="D41" s="113">
        <v>11.754639989469528</v>
      </c>
      <c r="E41" s="115">
        <v>893</v>
      </c>
      <c r="F41" s="114">
        <v>700</v>
      </c>
      <c r="G41" s="114">
        <v>742</v>
      </c>
      <c r="H41" s="114">
        <v>675</v>
      </c>
      <c r="I41" s="140">
        <v>775</v>
      </c>
      <c r="J41" s="115">
        <v>118</v>
      </c>
      <c r="K41" s="116">
        <v>15.225806451612904</v>
      </c>
    </row>
    <row r="42" spans="1:11" ht="14.1" customHeight="1" x14ac:dyDescent="0.2">
      <c r="A42" s="306">
        <v>52</v>
      </c>
      <c r="B42" s="307" t="s">
        <v>262</v>
      </c>
      <c r="C42" s="308"/>
      <c r="D42" s="113">
        <v>5.3310517309464265</v>
      </c>
      <c r="E42" s="115">
        <v>405</v>
      </c>
      <c r="F42" s="114">
        <v>337</v>
      </c>
      <c r="G42" s="114">
        <v>376</v>
      </c>
      <c r="H42" s="114">
        <v>347</v>
      </c>
      <c r="I42" s="140">
        <v>365</v>
      </c>
      <c r="J42" s="115">
        <v>40</v>
      </c>
      <c r="K42" s="116">
        <v>10.95890410958904</v>
      </c>
    </row>
    <row r="43" spans="1:11" ht="14.1" customHeight="1" x14ac:dyDescent="0.2">
      <c r="A43" s="306" t="s">
        <v>263</v>
      </c>
      <c r="B43" s="307" t="s">
        <v>264</v>
      </c>
      <c r="C43" s="308"/>
      <c r="D43" s="113">
        <v>4.5412662893247333</v>
      </c>
      <c r="E43" s="115">
        <v>345</v>
      </c>
      <c r="F43" s="114">
        <v>312</v>
      </c>
      <c r="G43" s="114">
        <v>351</v>
      </c>
      <c r="H43" s="114">
        <v>312</v>
      </c>
      <c r="I43" s="140">
        <v>322</v>
      </c>
      <c r="J43" s="115">
        <v>23</v>
      </c>
      <c r="K43" s="116">
        <v>7.1428571428571432</v>
      </c>
    </row>
    <row r="44" spans="1:11" ht="14.1" customHeight="1" x14ac:dyDescent="0.2">
      <c r="A44" s="306">
        <v>53</v>
      </c>
      <c r="B44" s="307" t="s">
        <v>265</v>
      </c>
      <c r="C44" s="308"/>
      <c r="D44" s="113">
        <v>0.65815453468474394</v>
      </c>
      <c r="E44" s="115">
        <v>50</v>
      </c>
      <c r="F44" s="114">
        <v>51</v>
      </c>
      <c r="G44" s="114">
        <v>38</v>
      </c>
      <c r="H44" s="114">
        <v>34</v>
      </c>
      <c r="I44" s="140">
        <v>38</v>
      </c>
      <c r="J44" s="115">
        <v>12</v>
      </c>
      <c r="K44" s="116">
        <v>31.578947368421051</v>
      </c>
    </row>
    <row r="45" spans="1:11" ht="14.1" customHeight="1" x14ac:dyDescent="0.2">
      <c r="A45" s="306" t="s">
        <v>266</v>
      </c>
      <c r="B45" s="307" t="s">
        <v>267</v>
      </c>
      <c r="C45" s="308"/>
      <c r="D45" s="113">
        <v>0.61866526260365939</v>
      </c>
      <c r="E45" s="115">
        <v>47</v>
      </c>
      <c r="F45" s="114">
        <v>48</v>
      </c>
      <c r="G45" s="114">
        <v>36</v>
      </c>
      <c r="H45" s="114">
        <v>33</v>
      </c>
      <c r="I45" s="140">
        <v>34</v>
      </c>
      <c r="J45" s="115">
        <v>13</v>
      </c>
      <c r="K45" s="116">
        <v>38.235294117647058</v>
      </c>
    </row>
    <row r="46" spans="1:11" ht="14.1" customHeight="1" x14ac:dyDescent="0.2">
      <c r="A46" s="306">
        <v>54</v>
      </c>
      <c r="B46" s="307" t="s">
        <v>268</v>
      </c>
      <c r="C46" s="308"/>
      <c r="D46" s="113">
        <v>3.5277083059102279</v>
      </c>
      <c r="E46" s="115">
        <v>268</v>
      </c>
      <c r="F46" s="114">
        <v>209</v>
      </c>
      <c r="G46" s="114">
        <v>210</v>
      </c>
      <c r="H46" s="114">
        <v>263</v>
      </c>
      <c r="I46" s="140">
        <v>289</v>
      </c>
      <c r="J46" s="115">
        <v>-21</v>
      </c>
      <c r="K46" s="116">
        <v>-7.2664359861591699</v>
      </c>
    </row>
    <row r="47" spans="1:11" ht="14.1" customHeight="1" x14ac:dyDescent="0.2">
      <c r="A47" s="306">
        <v>61</v>
      </c>
      <c r="B47" s="307" t="s">
        <v>269</v>
      </c>
      <c r="C47" s="308"/>
      <c r="D47" s="113">
        <v>4.9756482822166648</v>
      </c>
      <c r="E47" s="115">
        <v>378</v>
      </c>
      <c r="F47" s="114">
        <v>300</v>
      </c>
      <c r="G47" s="114">
        <v>241</v>
      </c>
      <c r="H47" s="114">
        <v>271</v>
      </c>
      <c r="I47" s="140">
        <v>355</v>
      </c>
      <c r="J47" s="115">
        <v>23</v>
      </c>
      <c r="K47" s="116">
        <v>6.47887323943662</v>
      </c>
    </row>
    <row r="48" spans="1:11" ht="14.1" customHeight="1" x14ac:dyDescent="0.2">
      <c r="A48" s="306">
        <v>62</v>
      </c>
      <c r="B48" s="307" t="s">
        <v>270</v>
      </c>
      <c r="C48" s="308"/>
      <c r="D48" s="113">
        <v>9.9512965644333296</v>
      </c>
      <c r="E48" s="115">
        <v>756</v>
      </c>
      <c r="F48" s="114">
        <v>449</v>
      </c>
      <c r="G48" s="114">
        <v>651</v>
      </c>
      <c r="H48" s="114">
        <v>490</v>
      </c>
      <c r="I48" s="140">
        <v>562</v>
      </c>
      <c r="J48" s="115">
        <v>194</v>
      </c>
      <c r="K48" s="116">
        <v>34.519572953736656</v>
      </c>
    </row>
    <row r="49" spans="1:11" ht="14.1" customHeight="1" x14ac:dyDescent="0.2">
      <c r="A49" s="306">
        <v>63</v>
      </c>
      <c r="B49" s="307" t="s">
        <v>271</v>
      </c>
      <c r="C49" s="308"/>
      <c r="D49" s="113">
        <v>3.3039357641174147</v>
      </c>
      <c r="E49" s="115">
        <v>251</v>
      </c>
      <c r="F49" s="114">
        <v>182</v>
      </c>
      <c r="G49" s="114">
        <v>241</v>
      </c>
      <c r="H49" s="114">
        <v>161</v>
      </c>
      <c r="I49" s="140">
        <v>156</v>
      </c>
      <c r="J49" s="115">
        <v>95</v>
      </c>
      <c r="K49" s="116">
        <v>60.897435897435898</v>
      </c>
    </row>
    <row r="50" spans="1:11" ht="14.1" customHeight="1" x14ac:dyDescent="0.2">
      <c r="A50" s="306" t="s">
        <v>272</v>
      </c>
      <c r="B50" s="307" t="s">
        <v>273</v>
      </c>
      <c r="C50" s="308"/>
      <c r="D50" s="113">
        <v>0.32907726734237197</v>
      </c>
      <c r="E50" s="115">
        <v>25</v>
      </c>
      <c r="F50" s="114">
        <v>20</v>
      </c>
      <c r="G50" s="114">
        <v>35</v>
      </c>
      <c r="H50" s="114">
        <v>29</v>
      </c>
      <c r="I50" s="140">
        <v>18</v>
      </c>
      <c r="J50" s="115">
        <v>7</v>
      </c>
      <c r="K50" s="116">
        <v>38.888888888888886</v>
      </c>
    </row>
    <row r="51" spans="1:11" ht="14.1" customHeight="1" x14ac:dyDescent="0.2">
      <c r="A51" s="306" t="s">
        <v>274</v>
      </c>
      <c r="B51" s="307" t="s">
        <v>275</v>
      </c>
      <c r="C51" s="308"/>
      <c r="D51" s="113">
        <v>2.6062919573515861</v>
      </c>
      <c r="E51" s="115">
        <v>198</v>
      </c>
      <c r="F51" s="114">
        <v>119</v>
      </c>
      <c r="G51" s="114">
        <v>177</v>
      </c>
      <c r="H51" s="114">
        <v>106</v>
      </c>
      <c r="I51" s="140">
        <v>114</v>
      </c>
      <c r="J51" s="115">
        <v>84</v>
      </c>
      <c r="K51" s="116">
        <v>73.684210526315795</v>
      </c>
    </row>
    <row r="52" spans="1:11" ht="14.1" customHeight="1" x14ac:dyDescent="0.2">
      <c r="A52" s="306">
        <v>71</v>
      </c>
      <c r="B52" s="307" t="s">
        <v>276</v>
      </c>
      <c r="C52" s="308"/>
      <c r="D52" s="113">
        <v>10.254047650388312</v>
      </c>
      <c r="E52" s="115">
        <v>779</v>
      </c>
      <c r="F52" s="114">
        <v>544</v>
      </c>
      <c r="G52" s="114">
        <v>652</v>
      </c>
      <c r="H52" s="114">
        <v>560</v>
      </c>
      <c r="I52" s="140">
        <v>715</v>
      </c>
      <c r="J52" s="115">
        <v>64</v>
      </c>
      <c r="K52" s="116">
        <v>8.9510489510489517</v>
      </c>
    </row>
    <row r="53" spans="1:11" ht="14.1" customHeight="1" x14ac:dyDescent="0.2">
      <c r="A53" s="306" t="s">
        <v>277</v>
      </c>
      <c r="B53" s="307" t="s">
        <v>278</v>
      </c>
      <c r="C53" s="308"/>
      <c r="D53" s="113">
        <v>4.2648413847571414</v>
      </c>
      <c r="E53" s="115">
        <v>324</v>
      </c>
      <c r="F53" s="114">
        <v>203</v>
      </c>
      <c r="G53" s="114">
        <v>248</v>
      </c>
      <c r="H53" s="114">
        <v>243</v>
      </c>
      <c r="I53" s="140">
        <v>304</v>
      </c>
      <c r="J53" s="115">
        <v>20</v>
      </c>
      <c r="K53" s="116">
        <v>6.5789473684210522</v>
      </c>
    </row>
    <row r="54" spans="1:11" ht="14.1" customHeight="1" x14ac:dyDescent="0.2">
      <c r="A54" s="306" t="s">
        <v>279</v>
      </c>
      <c r="B54" s="307" t="s">
        <v>280</v>
      </c>
      <c r="C54" s="308"/>
      <c r="D54" s="113">
        <v>4.9888113729103596</v>
      </c>
      <c r="E54" s="115">
        <v>379</v>
      </c>
      <c r="F54" s="114">
        <v>290</v>
      </c>
      <c r="G54" s="114">
        <v>338</v>
      </c>
      <c r="H54" s="114">
        <v>268</v>
      </c>
      <c r="I54" s="140">
        <v>343</v>
      </c>
      <c r="J54" s="115">
        <v>36</v>
      </c>
      <c r="K54" s="116">
        <v>10.495626822157435</v>
      </c>
    </row>
    <row r="55" spans="1:11" ht="14.1" customHeight="1" x14ac:dyDescent="0.2">
      <c r="A55" s="306">
        <v>72</v>
      </c>
      <c r="B55" s="307" t="s">
        <v>281</v>
      </c>
      <c r="C55" s="308"/>
      <c r="D55" s="113">
        <v>2.6457812294326706</v>
      </c>
      <c r="E55" s="115">
        <v>201</v>
      </c>
      <c r="F55" s="114">
        <v>129</v>
      </c>
      <c r="G55" s="114">
        <v>131</v>
      </c>
      <c r="H55" s="114">
        <v>136</v>
      </c>
      <c r="I55" s="140">
        <v>184</v>
      </c>
      <c r="J55" s="115">
        <v>17</v>
      </c>
      <c r="K55" s="116">
        <v>9.2391304347826093</v>
      </c>
    </row>
    <row r="56" spans="1:11" ht="14.1" customHeight="1" x14ac:dyDescent="0.2">
      <c r="A56" s="306" t="s">
        <v>282</v>
      </c>
      <c r="B56" s="307" t="s">
        <v>283</v>
      </c>
      <c r="C56" s="308"/>
      <c r="D56" s="113">
        <v>1.1846781624325391</v>
      </c>
      <c r="E56" s="115">
        <v>90</v>
      </c>
      <c r="F56" s="114">
        <v>77</v>
      </c>
      <c r="G56" s="114">
        <v>46</v>
      </c>
      <c r="H56" s="114">
        <v>58</v>
      </c>
      <c r="I56" s="140">
        <v>98</v>
      </c>
      <c r="J56" s="115">
        <v>-8</v>
      </c>
      <c r="K56" s="116">
        <v>-8.1632653061224492</v>
      </c>
    </row>
    <row r="57" spans="1:11" ht="14.1" customHeight="1" x14ac:dyDescent="0.2">
      <c r="A57" s="306" t="s">
        <v>284</v>
      </c>
      <c r="B57" s="307" t="s">
        <v>285</v>
      </c>
      <c r="C57" s="308"/>
      <c r="D57" s="113">
        <v>1.0267210741082007</v>
      </c>
      <c r="E57" s="115">
        <v>78</v>
      </c>
      <c r="F57" s="114">
        <v>43</v>
      </c>
      <c r="G57" s="114">
        <v>61</v>
      </c>
      <c r="H57" s="114">
        <v>57</v>
      </c>
      <c r="I57" s="140">
        <v>68</v>
      </c>
      <c r="J57" s="115">
        <v>10</v>
      </c>
      <c r="K57" s="116">
        <v>14.705882352941176</v>
      </c>
    </row>
    <row r="58" spans="1:11" ht="14.1" customHeight="1" x14ac:dyDescent="0.2">
      <c r="A58" s="306">
        <v>73</v>
      </c>
      <c r="B58" s="307" t="s">
        <v>286</v>
      </c>
      <c r="C58" s="308"/>
      <c r="D58" s="113">
        <v>1.3426352507568777</v>
      </c>
      <c r="E58" s="115">
        <v>102</v>
      </c>
      <c r="F58" s="114">
        <v>52</v>
      </c>
      <c r="G58" s="114">
        <v>114</v>
      </c>
      <c r="H58" s="114">
        <v>98</v>
      </c>
      <c r="I58" s="140">
        <v>93</v>
      </c>
      <c r="J58" s="115">
        <v>9</v>
      </c>
      <c r="K58" s="116">
        <v>9.67741935483871</v>
      </c>
    </row>
    <row r="59" spans="1:11" ht="14.1" customHeight="1" x14ac:dyDescent="0.2">
      <c r="A59" s="306" t="s">
        <v>287</v>
      </c>
      <c r="B59" s="307" t="s">
        <v>288</v>
      </c>
      <c r="C59" s="308"/>
      <c r="D59" s="113">
        <v>1.0662103461892853</v>
      </c>
      <c r="E59" s="115">
        <v>81</v>
      </c>
      <c r="F59" s="114">
        <v>40</v>
      </c>
      <c r="G59" s="114">
        <v>88</v>
      </c>
      <c r="H59" s="114">
        <v>80</v>
      </c>
      <c r="I59" s="140">
        <v>73</v>
      </c>
      <c r="J59" s="115">
        <v>8</v>
      </c>
      <c r="K59" s="116">
        <v>10.95890410958904</v>
      </c>
    </row>
    <row r="60" spans="1:11" ht="14.1" customHeight="1" x14ac:dyDescent="0.2">
      <c r="A60" s="306">
        <v>81</v>
      </c>
      <c r="B60" s="307" t="s">
        <v>289</v>
      </c>
      <c r="C60" s="308"/>
      <c r="D60" s="113">
        <v>5.3705410030275109</v>
      </c>
      <c r="E60" s="115">
        <v>408</v>
      </c>
      <c r="F60" s="114">
        <v>367</v>
      </c>
      <c r="G60" s="114">
        <v>380</v>
      </c>
      <c r="H60" s="114">
        <v>419</v>
      </c>
      <c r="I60" s="140">
        <v>429</v>
      </c>
      <c r="J60" s="115">
        <v>-21</v>
      </c>
      <c r="K60" s="116">
        <v>-4.895104895104895</v>
      </c>
    </row>
    <row r="61" spans="1:11" ht="14.1" customHeight="1" x14ac:dyDescent="0.2">
      <c r="A61" s="306" t="s">
        <v>290</v>
      </c>
      <c r="B61" s="307" t="s">
        <v>291</v>
      </c>
      <c r="C61" s="308"/>
      <c r="D61" s="113">
        <v>1.5532447018559958</v>
      </c>
      <c r="E61" s="115">
        <v>118</v>
      </c>
      <c r="F61" s="114">
        <v>92</v>
      </c>
      <c r="G61" s="114">
        <v>119</v>
      </c>
      <c r="H61" s="114">
        <v>135</v>
      </c>
      <c r="I61" s="140">
        <v>144</v>
      </c>
      <c r="J61" s="115">
        <v>-26</v>
      </c>
      <c r="K61" s="116">
        <v>-18.055555555555557</v>
      </c>
    </row>
    <row r="62" spans="1:11" ht="14.1" customHeight="1" x14ac:dyDescent="0.2">
      <c r="A62" s="306" t="s">
        <v>292</v>
      </c>
      <c r="B62" s="307" t="s">
        <v>293</v>
      </c>
      <c r="C62" s="308"/>
      <c r="D62" s="113">
        <v>1.9481374226668422</v>
      </c>
      <c r="E62" s="115">
        <v>148</v>
      </c>
      <c r="F62" s="114">
        <v>160</v>
      </c>
      <c r="G62" s="114">
        <v>161</v>
      </c>
      <c r="H62" s="114">
        <v>136</v>
      </c>
      <c r="I62" s="140">
        <v>152</v>
      </c>
      <c r="J62" s="115">
        <v>-4</v>
      </c>
      <c r="K62" s="116">
        <v>-2.6315789473684212</v>
      </c>
    </row>
    <row r="63" spans="1:11" ht="14.1" customHeight="1" x14ac:dyDescent="0.2">
      <c r="A63" s="306"/>
      <c r="B63" s="307" t="s">
        <v>294</v>
      </c>
      <c r="C63" s="308"/>
      <c r="D63" s="113">
        <v>1.5532447018559958</v>
      </c>
      <c r="E63" s="115">
        <v>118</v>
      </c>
      <c r="F63" s="114">
        <v>134</v>
      </c>
      <c r="G63" s="114">
        <v>139</v>
      </c>
      <c r="H63" s="114">
        <v>110</v>
      </c>
      <c r="I63" s="140">
        <v>131</v>
      </c>
      <c r="J63" s="115">
        <v>-13</v>
      </c>
      <c r="K63" s="116">
        <v>-9.9236641221374047</v>
      </c>
    </row>
    <row r="64" spans="1:11" ht="14.1" customHeight="1" x14ac:dyDescent="0.2">
      <c r="A64" s="306" t="s">
        <v>295</v>
      </c>
      <c r="B64" s="307" t="s">
        <v>296</v>
      </c>
      <c r="C64" s="308"/>
      <c r="D64" s="113">
        <v>0.75029616954060818</v>
      </c>
      <c r="E64" s="115">
        <v>57</v>
      </c>
      <c r="F64" s="114">
        <v>39</v>
      </c>
      <c r="G64" s="114">
        <v>41</v>
      </c>
      <c r="H64" s="114">
        <v>34</v>
      </c>
      <c r="I64" s="140">
        <v>49</v>
      </c>
      <c r="J64" s="115">
        <v>8</v>
      </c>
      <c r="K64" s="116">
        <v>16.326530612244898</v>
      </c>
    </row>
    <row r="65" spans="1:11" ht="14.1" customHeight="1" x14ac:dyDescent="0.2">
      <c r="A65" s="306" t="s">
        <v>297</v>
      </c>
      <c r="B65" s="307" t="s">
        <v>298</v>
      </c>
      <c r="C65" s="308"/>
      <c r="D65" s="113">
        <v>0.57917599052257474</v>
      </c>
      <c r="E65" s="115">
        <v>44</v>
      </c>
      <c r="F65" s="114">
        <v>29</v>
      </c>
      <c r="G65" s="114">
        <v>32</v>
      </c>
      <c r="H65" s="114">
        <v>70</v>
      </c>
      <c r="I65" s="140">
        <v>44</v>
      </c>
      <c r="J65" s="115">
        <v>0</v>
      </c>
      <c r="K65" s="116">
        <v>0</v>
      </c>
    </row>
    <row r="66" spans="1:11" ht="14.1" customHeight="1" x14ac:dyDescent="0.2">
      <c r="A66" s="306">
        <v>82</v>
      </c>
      <c r="B66" s="307" t="s">
        <v>299</v>
      </c>
      <c r="C66" s="308"/>
      <c r="D66" s="113">
        <v>4.2516782940634457</v>
      </c>
      <c r="E66" s="115">
        <v>323</v>
      </c>
      <c r="F66" s="114">
        <v>314</v>
      </c>
      <c r="G66" s="114">
        <v>283</v>
      </c>
      <c r="H66" s="114">
        <v>271</v>
      </c>
      <c r="I66" s="140">
        <v>285</v>
      </c>
      <c r="J66" s="115">
        <v>38</v>
      </c>
      <c r="K66" s="116">
        <v>13.333333333333334</v>
      </c>
    </row>
    <row r="67" spans="1:11" ht="14.1" customHeight="1" x14ac:dyDescent="0.2">
      <c r="A67" s="306" t="s">
        <v>300</v>
      </c>
      <c r="B67" s="307" t="s">
        <v>301</v>
      </c>
      <c r="C67" s="308"/>
      <c r="D67" s="113">
        <v>2.6721074108200606</v>
      </c>
      <c r="E67" s="115">
        <v>203</v>
      </c>
      <c r="F67" s="114">
        <v>218</v>
      </c>
      <c r="G67" s="114">
        <v>157</v>
      </c>
      <c r="H67" s="114">
        <v>156</v>
      </c>
      <c r="I67" s="140">
        <v>154</v>
      </c>
      <c r="J67" s="115">
        <v>49</v>
      </c>
      <c r="K67" s="116">
        <v>31.818181818181817</v>
      </c>
    </row>
    <row r="68" spans="1:11" ht="14.1" customHeight="1" x14ac:dyDescent="0.2">
      <c r="A68" s="306" t="s">
        <v>302</v>
      </c>
      <c r="B68" s="307" t="s">
        <v>303</v>
      </c>
      <c r="C68" s="308"/>
      <c r="D68" s="113">
        <v>0.6976438067658286</v>
      </c>
      <c r="E68" s="115">
        <v>53</v>
      </c>
      <c r="F68" s="114">
        <v>35</v>
      </c>
      <c r="G68" s="114">
        <v>50</v>
      </c>
      <c r="H68" s="114">
        <v>51</v>
      </c>
      <c r="I68" s="140">
        <v>64</v>
      </c>
      <c r="J68" s="115">
        <v>-11</v>
      </c>
      <c r="K68" s="116">
        <v>-17.1875</v>
      </c>
    </row>
    <row r="69" spans="1:11" ht="14.1" customHeight="1" x14ac:dyDescent="0.2">
      <c r="A69" s="306">
        <v>83</v>
      </c>
      <c r="B69" s="307" t="s">
        <v>304</v>
      </c>
      <c r="C69" s="308"/>
      <c r="D69" s="113">
        <v>3.7514808477030406</v>
      </c>
      <c r="E69" s="115">
        <v>285</v>
      </c>
      <c r="F69" s="114">
        <v>175</v>
      </c>
      <c r="G69" s="114">
        <v>440</v>
      </c>
      <c r="H69" s="114">
        <v>213</v>
      </c>
      <c r="I69" s="140">
        <v>217</v>
      </c>
      <c r="J69" s="115">
        <v>68</v>
      </c>
      <c r="K69" s="116">
        <v>31.336405529953918</v>
      </c>
    </row>
    <row r="70" spans="1:11" ht="14.1" customHeight="1" x14ac:dyDescent="0.2">
      <c r="A70" s="306" t="s">
        <v>305</v>
      </c>
      <c r="B70" s="307" t="s">
        <v>306</v>
      </c>
      <c r="C70" s="308"/>
      <c r="D70" s="113">
        <v>3.1328155850993813</v>
      </c>
      <c r="E70" s="115">
        <v>238</v>
      </c>
      <c r="F70" s="114">
        <v>145</v>
      </c>
      <c r="G70" s="114">
        <v>373</v>
      </c>
      <c r="H70" s="114">
        <v>156</v>
      </c>
      <c r="I70" s="140">
        <v>186</v>
      </c>
      <c r="J70" s="115">
        <v>52</v>
      </c>
      <c r="K70" s="116">
        <v>27.956989247311828</v>
      </c>
    </row>
    <row r="71" spans="1:11" ht="14.1" customHeight="1" x14ac:dyDescent="0.2">
      <c r="A71" s="306"/>
      <c r="B71" s="307" t="s">
        <v>307</v>
      </c>
      <c r="C71" s="308"/>
      <c r="D71" s="113">
        <v>2.079768329603791</v>
      </c>
      <c r="E71" s="115">
        <v>158</v>
      </c>
      <c r="F71" s="114">
        <v>111</v>
      </c>
      <c r="G71" s="114">
        <v>292</v>
      </c>
      <c r="H71" s="114">
        <v>105</v>
      </c>
      <c r="I71" s="140">
        <v>131</v>
      </c>
      <c r="J71" s="115">
        <v>27</v>
      </c>
      <c r="K71" s="116">
        <v>20.610687022900763</v>
      </c>
    </row>
    <row r="72" spans="1:11" ht="14.1" customHeight="1" x14ac:dyDescent="0.2">
      <c r="A72" s="306">
        <v>84</v>
      </c>
      <c r="B72" s="307" t="s">
        <v>308</v>
      </c>
      <c r="C72" s="308"/>
      <c r="D72" s="113">
        <v>1.5664077925496906</v>
      </c>
      <c r="E72" s="115">
        <v>119</v>
      </c>
      <c r="F72" s="114">
        <v>52</v>
      </c>
      <c r="G72" s="114">
        <v>150</v>
      </c>
      <c r="H72" s="114">
        <v>55</v>
      </c>
      <c r="I72" s="140">
        <v>105</v>
      </c>
      <c r="J72" s="115">
        <v>14</v>
      </c>
      <c r="K72" s="116">
        <v>13.333333333333334</v>
      </c>
    </row>
    <row r="73" spans="1:11" ht="14.1" customHeight="1" x14ac:dyDescent="0.2">
      <c r="A73" s="306" t="s">
        <v>309</v>
      </c>
      <c r="B73" s="307" t="s">
        <v>310</v>
      </c>
      <c r="C73" s="308"/>
      <c r="D73" s="113">
        <v>0.9740687113334211</v>
      </c>
      <c r="E73" s="115">
        <v>74</v>
      </c>
      <c r="F73" s="114">
        <v>19</v>
      </c>
      <c r="G73" s="114">
        <v>75</v>
      </c>
      <c r="H73" s="114">
        <v>21</v>
      </c>
      <c r="I73" s="140">
        <v>59</v>
      </c>
      <c r="J73" s="115">
        <v>15</v>
      </c>
      <c r="K73" s="116">
        <v>25.423728813559322</v>
      </c>
    </row>
    <row r="74" spans="1:11" ht="14.1" customHeight="1" x14ac:dyDescent="0.2">
      <c r="A74" s="306" t="s">
        <v>311</v>
      </c>
      <c r="B74" s="307" t="s">
        <v>312</v>
      </c>
      <c r="C74" s="308"/>
      <c r="D74" s="113">
        <v>0.22377254179281295</v>
      </c>
      <c r="E74" s="115">
        <v>17</v>
      </c>
      <c r="F74" s="114">
        <v>8</v>
      </c>
      <c r="G74" s="114">
        <v>31</v>
      </c>
      <c r="H74" s="114">
        <v>7</v>
      </c>
      <c r="I74" s="140">
        <v>16</v>
      </c>
      <c r="J74" s="115">
        <v>1</v>
      </c>
      <c r="K74" s="116">
        <v>6.25</v>
      </c>
    </row>
    <row r="75" spans="1:11" ht="14.1" customHeight="1" x14ac:dyDescent="0.2">
      <c r="A75" s="306" t="s">
        <v>313</v>
      </c>
      <c r="B75" s="307" t="s">
        <v>314</v>
      </c>
      <c r="C75" s="308"/>
      <c r="D75" s="113" t="s">
        <v>513</v>
      </c>
      <c r="E75" s="115" t="s">
        <v>513</v>
      </c>
      <c r="F75" s="114">
        <v>0</v>
      </c>
      <c r="G75" s="114">
        <v>3</v>
      </c>
      <c r="H75" s="114">
        <v>7</v>
      </c>
      <c r="I75" s="140">
        <v>3</v>
      </c>
      <c r="J75" s="115" t="s">
        <v>513</v>
      </c>
      <c r="K75" s="116" t="s">
        <v>513</v>
      </c>
    </row>
    <row r="76" spans="1:11" ht="14.1" customHeight="1" x14ac:dyDescent="0.2">
      <c r="A76" s="306">
        <v>91</v>
      </c>
      <c r="B76" s="307" t="s">
        <v>315</v>
      </c>
      <c r="C76" s="308"/>
      <c r="D76" s="113">
        <v>0.30275108595498224</v>
      </c>
      <c r="E76" s="115">
        <v>23</v>
      </c>
      <c r="F76" s="114">
        <v>14</v>
      </c>
      <c r="G76" s="114">
        <v>138</v>
      </c>
      <c r="H76" s="114">
        <v>25</v>
      </c>
      <c r="I76" s="140">
        <v>28</v>
      </c>
      <c r="J76" s="115">
        <v>-5</v>
      </c>
      <c r="K76" s="116">
        <v>-17.857142857142858</v>
      </c>
    </row>
    <row r="77" spans="1:11" ht="14.1" customHeight="1" x14ac:dyDescent="0.2">
      <c r="A77" s="306">
        <v>92</v>
      </c>
      <c r="B77" s="307" t="s">
        <v>316</v>
      </c>
      <c r="C77" s="308"/>
      <c r="D77" s="113">
        <v>1.3163090693694879</v>
      </c>
      <c r="E77" s="115">
        <v>100</v>
      </c>
      <c r="F77" s="114">
        <v>72</v>
      </c>
      <c r="G77" s="114">
        <v>84</v>
      </c>
      <c r="H77" s="114">
        <v>61</v>
      </c>
      <c r="I77" s="140">
        <v>78</v>
      </c>
      <c r="J77" s="115">
        <v>22</v>
      </c>
      <c r="K77" s="116">
        <v>28.205128205128204</v>
      </c>
    </row>
    <row r="78" spans="1:11" ht="14.1" customHeight="1" x14ac:dyDescent="0.2">
      <c r="A78" s="306">
        <v>93</v>
      </c>
      <c r="B78" s="307" t="s">
        <v>317</v>
      </c>
      <c r="C78" s="308"/>
      <c r="D78" s="113">
        <v>6.5815453468474394E-2</v>
      </c>
      <c r="E78" s="115">
        <v>5</v>
      </c>
      <c r="F78" s="114" t="s">
        <v>513</v>
      </c>
      <c r="G78" s="114">
        <v>4</v>
      </c>
      <c r="H78" s="114" t="s">
        <v>513</v>
      </c>
      <c r="I78" s="140">
        <v>10</v>
      </c>
      <c r="J78" s="115">
        <v>-5</v>
      </c>
      <c r="K78" s="116">
        <v>-50</v>
      </c>
    </row>
    <row r="79" spans="1:11" ht="14.1" customHeight="1" x14ac:dyDescent="0.2">
      <c r="A79" s="306">
        <v>94</v>
      </c>
      <c r="B79" s="307" t="s">
        <v>318</v>
      </c>
      <c r="C79" s="308"/>
      <c r="D79" s="113">
        <v>0.19744636040542318</v>
      </c>
      <c r="E79" s="115">
        <v>15</v>
      </c>
      <c r="F79" s="114">
        <v>9</v>
      </c>
      <c r="G79" s="114">
        <v>10</v>
      </c>
      <c r="H79" s="114">
        <v>4</v>
      </c>
      <c r="I79" s="140">
        <v>16</v>
      </c>
      <c r="J79" s="115">
        <v>-1</v>
      </c>
      <c r="K79" s="116">
        <v>-6.25</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v>3.9489272081084638E-2</v>
      </c>
      <c r="E81" s="143">
        <v>3</v>
      </c>
      <c r="F81" s="144" t="s">
        <v>513</v>
      </c>
      <c r="G81" s="144">
        <v>10</v>
      </c>
      <c r="H81" s="144">
        <v>7</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70241</v>
      </c>
      <c r="C10" s="114">
        <v>39556</v>
      </c>
      <c r="D10" s="114">
        <v>30685</v>
      </c>
      <c r="E10" s="114">
        <v>56029</v>
      </c>
      <c r="F10" s="114">
        <v>13517</v>
      </c>
      <c r="G10" s="114">
        <v>7833</v>
      </c>
      <c r="H10" s="114">
        <v>17295</v>
      </c>
      <c r="I10" s="115">
        <v>18604</v>
      </c>
      <c r="J10" s="114">
        <v>12763</v>
      </c>
      <c r="K10" s="114">
        <v>5841</v>
      </c>
      <c r="L10" s="423">
        <v>5720</v>
      </c>
      <c r="M10" s="424">
        <v>5966</v>
      </c>
    </row>
    <row r="11" spans="1:13" ht="11.1" customHeight="1" x14ac:dyDescent="0.2">
      <c r="A11" s="422" t="s">
        <v>387</v>
      </c>
      <c r="B11" s="115">
        <v>71381</v>
      </c>
      <c r="C11" s="114">
        <v>40492</v>
      </c>
      <c r="D11" s="114">
        <v>30889</v>
      </c>
      <c r="E11" s="114">
        <v>56907</v>
      </c>
      <c r="F11" s="114">
        <v>13788</v>
      </c>
      <c r="G11" s="114">
        <v>7762</v>
      </c>
      <c r="H11" s="114">
        <v>17852</v>
      </c>
      <c r="I11" s="115">
        <v>18963</v>
      </c>
      <c r="J11" s="114">
        <v>12917</v>
      </c>
      <c r="K11" s="114">
        <v>6046</v>
      </c>
      <c r="L11" s="423">
        <v>5856</v>
      </c>
      <c r="M11" s="424">
        <v>4925</v>
      </c>
    </row>
    <row r="12" spans="1:13" ht="11.1" customHeight="1" x14ac:dyDescent="0.2">
      <c r="A12" s="422" t="s">
        <v>388</v>
      </c>
      <c r="B12" s="115">
        <v>73159</v>
      </c>
      <c r="C12" s="114">
        <v>41636</v>
      </c>
      <c r="D12" s="114">
        <v>31523</v>
      </c>
      <c r="E12" s="114">
        <v>58376</v>
      </c>
      <c r="F12" s="114">
        <v>14071</v>
      </c>
      <c r="G12" s="114">
        <v>8641</v>
      </c>
      <c r="H12" s="114">
        <v>18216</v>
      </c>
      <c r="I12" s="115">
        <v>19536</v>
      </c>
      <c r="J12" s="114">
        <v>13240</v>
      </c>
      <c r="K12" s="114">
        <v>6296</v>
      </c>
      <c r="L12" s="423">
        <v>7978</v>
      </c>
      <c r="M12" s="424">
        <v>6511</v>
      </c>
    </row>
    <row r="13" spans="1:13" s="110" customFormat="1" ht="11.1" customHeight="1" x14ac:dyDescent="0.2">
      <c r="A13" s="422" t="s">
        <v>389</v>
      </c>
      <c r="B13" s="115">
        <v>73099</v>
      </c>
      <c r="C13" s="114">
        <v>41414</v>
      </c>
      <c r="D13" s="114">
        <v>31685</v>
      </c>
      <c r="E13" s="114">
        <v>57951</v>
      </c>
      <c r="F13" s="114">
        <v>14421</v>
      </c>
      <c r="G13" s="114">
        <v>8369</v>
      </c>
      <c r="H13" s="114">
        <v>18437</v>
      </c>
      <c r="I13" s="115">
        <v>19879</v>
      </c>
      <c r="J13" s="114">
        <v>13485</v>
      </c>
      <c r="K13" s="114">
        <v>6394</v>
      </c>
      <c r="L13" s="423">
        <v>5184</v>
      </c>
      <c r="M13" s="424">
        <v>5609</v>
      </c>
    </row>
    <row r="14" spans="1:13" ht="15" customHeight="1" x14ac:dyDescent="0.2">
      <c r="A14" s="422" t="s">
        <v>390</v>
      </c>
      <c r="B14" s="115">
        <v>73052</v>
      </c>
      <c r="C14" s="114">
        <v>41295</v>
      </c>
      <c r="D14" s="114">
        <v>31757</v>
      </c>
      <c r="E14" s="114">
        <v>56196</v>
      </c>
      <c r="F14" s="114">
        <v>16328</v>
      </c>
      <c r="G14" s="114">
        <v>8075</v>
      </c>
      <c r="H14" s="114">
        <v>18823</v>
      </c>
      <c r="I14" s="115">
        <v>19465</v>
      </c>
      <c r="J14" s="114">
        <v>13233</v>
      </c>
      <c r="K14" s="114">
        <v>6232</v>
      </c>
      <c r="L14" s="423">
        <v>6268</v>
      </c>
      <c r="M14" s="424">
        <v>6366</v>
      </c>
    </row>
    <row r="15" spans="1:13" ht="11.1" customHeight="1" x14ac:dyDescent="0.2">
      <c r="A15" s="422" t="s">
        <v>387</v>
      </c>
      <c r="B15" s="115">
        <v>73685</v>
      </c>
      <c r="C15" s="114">
        <v>41934</v>
      </c>
      <c r="D15" s="114">
        <v>31751</v>
      </c>
      <c r="E15" s="114">
        <v>56354</v>
      </c>
      <c r="F15" s="114">
        <v>16812</v>
      </c>
      <c r="G15" s="114">
        <v>7839</v>
      </c>
      <c r="H15" s="114">
        <v>19230</v>
      </c>
      <c r="I15" s="115">
        <v>19639</v>
      </c>
      <c r="J15" s="114">
        <v>13297</v>
      </c>
      <c r="K15" s="114">
        <v>6342</v>
      </c>
      <c r="L15" s="423">
        <v>6255</v>
      </c>
      <c r="M15" s="424">
        <v>5759</v>
      </c>
    </row>
    <row r="16" spans="1:13" ht="11.1" customHeight="1" x14ac:dyDescent="0.2">
      <c r="A16" s="422" t="s">
        <v>388</v>
      </c>
      <c r="B16" s="115">
        <v>75157</v>
      </c>
      <c r="C16" s="114">
        <v>42615</v>
      </c>
      <c r="D16" s="114">
        <v>32542</v>
      </c>
      <c r="E16" s="114">
        <v>57904</v>
      </c>
      <c r="F16" s="114">
        <v>17152</v>
      </c>
      <c r="G16" s="114">
        <v>8768</v>
      </c>
      <c r="H16" s="114">
        <v>19512</v>
      </c>
      <c r="I16" s="115">
        <v>19702</v>
      </c>
      <c r="J16" s="114">
        <v>13125</v>
      </c>
      <c r="K16" s="114">
        <v>6577</v>
      </c>
      <c r="L16" s="423">
        <v>8095</v>
      </c>
      <c r="M16" s="424">
        <v>7004</v>
      </c>
    </row>
    <row r="17" spans="1:13" s="110" customFormat="1" ht="11.1" customHeight="1" x14ac:dyDescent="0.2">
      <c r="A17" s="422" t="s">
        <v>389</v>
      </c>
      <c r="B17" s="115">
        <v>74723</v>
      </c>
      <c r="C17" s="114">
        <v>42217</v>
      </c>
      <c r="D17" s="114">
        <v>32506</v>
      </c>
      <c r="E17" s="114">
        <v>57366</v>
      </c>
      <c r="F17" s="114">
        <v>17269</v>
      </c>
      <c r="G17" s="114">
        <v>8402</v>
      </c>
      <c r="H17" s="114">
        <v>19664</v>
      </c>
      <c r="I17" s="115">
        <v>19752</v>
      </c>
      <c r="J17" s="114">
        <v>13189</v>
      </c>
      <c r="K17" s="114">
        <v>6563</v>
      </c>
      <c r="L17" s="423">
        <v>4916</v>
      </c>
      <c r="M17" s="424">
        <v>5514</v>
      </c>
    </row>
    <row r="18" spans="1:13" ht="15" customHeight="1" x14ac:dyDescent="0.2">
      <c r="A18" s="422" t="s">
        <v>391</v>
      </c>
      <c r="B18" s="115">
        <v>75266</v>
      </c>
      <c r="C18" s="114">
        <v>42217</v>
      </c>
      <c r="D18" s="114">
        <v>33049</v>
      </c>
      <c r="E18" s="114">
        <v>57179</v>
      </c>
      <c r="F18" s="114">
        <v>18014</v>
      </c>
      <c r="G18" s="114">
        <v>8189</v>
      </c>
      <c r="H18" s="114">
        <v>20097</v>
      </c>
      <c r="I18" s="115">
        <v>19352</v>
      </c>
      <c r="J18" s="114">
        <v>12875</v>
      </c>
      <c r="K18" s="114">
        <v>6477</v>
      </c>
      <c r="L18" s="423">
        <v>6797</v>
      </c>
      <c r="M18" s="424">
        <v>6545</v>
      </c>
    </row>
    <row r="19" spans="1:13" ht="11.1" customHeight="1" x14ac:dyDescent="0.2">
      <c r="A19" s="422" t="s">
        <v>387</v>
      </c>
      <c r="B19" s="115">
        <v>75411</v>
      </c>
      <c r="C19" s="114">
        <v>42407</v>
      </c>
      <c r="D19" s="114">
        <v>33004</v>
      </c>
      <c r="E19" s="114">
        <v>57100</v>
      </c>
      <c r="F19" s="114">
        <v>18240</v>
      </c>
      <c r="G19" s="114">
        <v>7886</v>
      </c>
      <c r="H19" s="114">
        <v>20472</v>
      </c>
      <c r="I19" s="115">
        <v>19811</v>
      </c>
      <c r="J19" s="114">
        <v>13193</v>
      </c>
      <c r="K19" s="114">
        <v>6618</v>
      </c>
      <c r="L19" s="423">
        <v>5857</v>
      </c>
      <c r="M19" s="424">
        <v>5839</v>
      </c>
    </row>
    <row r="20" spans="1:13" ht="11.1" customHeight="1" x14ac:dyDescent="0.2">
      <c r="A20" s="422" t="s">
        <v>388</v>
      </c>
      <c r="B20" s="115">
        <v>76740</v>
      </c>
      <c r="C20" s="114">
        <v>43214</v>
      </c>
      <c r="D20" s="114">
        <v>33526</v>
      </c>
      <c r="E20" s="114">
        <v>58160</v>
      </c>
      <c r="F20" s="114">
        <v>18536</v>
      </c>
      <c r="G20" s="114">
        <v>8693</v>
      </c>
      <c r="H20" s="114">
        <v>20822</v>
      </c>
      <c r="I20" s="115">
        <v>20139</v>
      </c>
      <c r="J20" s="114">
        <v>13170</v>
      </c>
      <c r="K20" s="114">
        <v>6969</v>
      </c>
      <c r="L20" s="423">
        <v>7605</v>
      </c>
      <c r="M20" s="424">
        <v>6328</v>
      </c>
    </row>
    <row r="21" spans="1:13" s="110" customFormat="1" ht="11.1" customHeight="1" x14ac:dyDescent="0.2">
      <c r="A21" s="422" t="s">
        <v>389</v>
      </c>
      <c r="B21" s="115">
        <v>75221</v>
      </c>
      <c r="C21" s="114">
        <v>42052</v>
      </c>
      <c r="D21" s="114">
        <v>33169</v>
      </c>
      <c r="E21" s="114">
        <v>56964</v>
      </c>
      <c r="F21" s="114">
        <v>18218</v>
      </c>
      <c r="G21" s="114">
        <v>8161</v>
      </c>
      <c r="H21" s="114">
        <v>20804</v>
      </c>
      <c r="I21" s="115">
        <v>20340</v>
      </c>
      <c r="J21" s="114">
        <v>13265</v>
      </c>
      <c r="K21" s="114">
        <v>7075</v>
      </c>
      <c r="L21" s="423">
        <v>4449</v>
      </c>
      <c r="M21" s="424">
        <v>6315</v>
      </c>
    </row>
    <row r="22" spans="1:13" ht="15" customHeight="1" x14ac:dyDescent="0.2">
      <c r="A22" s="422" t="s">
        <v>392</v>
      </c>
      <c r="B22" s="115">
        <v>75102</v>
      </c>
      <c r="C22" s="114">
        <v>41946</v>
      </c>
      <c r="D22" s="114">
        <v>33156</v>
      </c>
      <c r="E22" s="114">
        <v>56583</v>
      </c>
      <c r="F22" s="114">
        <v>18333</v>
      </c>
      <c r="G22" s="114">
        <v>7754</v>
      </c>
      <c r="H22" s="114">
        <v>21121</v>
      </c>
      <c r="I22" s="115">
        <v>19964</v>
      </c>
      <c r="J22" s="114">
        <v>13038</v>
      </c>
      <c r="K22" s="114">
        <v>6926</v>
      </c>
      <c r="L22" s="423">
        <v>5872</v>
      </c>
      <c r="M22" s="424">
        <v>6020</v>
      </c>
    </row>
    <row r="23" spans="1:13" ht="11.1" customHeight="1" x14ac:dyDescent="0.2">
      <c r="A23" s="422" t="s">
        <v>387</v>
      </c>
      <c r="B23" s="115">
        <v>75643</v>
      </c>
      <c r="C23" s="114">
        <v>42380</v>
      </c>
      <c r="D23" s="114">
        <v>33263</v>
      </c>
      <c r="E23" s="114">
        <v>56654</v>
      </c>
      <c r="F23" s="114">
        <v>18778</v>
      </c>
      <c r="G23" s="114">
        <v>7461</v>
      </c>
      <c r="H23" s="114">
        <v>21666</v>
      </c>
      <c r="I23" s="115">
        <v>20395</v>
      </c>
      <c r="J23" s="114">
        <v>13325</v>
      </c>
      <c r="K23" s="114">
        <v>7070</v>
      </c>
      <c r="L23" s="423">
        <v>5330</v>
      </c>
      <c r="M23" s="424">
        <v>5069</v>
      </c>
    </row>
    <row r="24" spans="1:13" ht="11.1" customHeight="1" x14ac:dyDescent="0.2">
      <c r="A24" s="422" t="s">
        <v>388</v>
      </c>
      <c r="B24" s="115">
        <v>77145</v>
      </c>
      <c r="C24" s="114">
        <v>43142</v>
      </c>
      <c r="D24" s="114">
        <v>34003</v>
      </c>
      <c r="E24" s="114">
        <v>57174</v>
      </c>
      <c r="F24" s="114">
        <v>19172</v>
      </c>
      <c r="G24" s="114">
        <v>8343</v>
      </c>
      <c r="H24" s="114">
        <v>22046</v>
      </c>
      <c r="I24" s="115">
        <v>20428</v>
      </c>
      <c r="J24" s="114">
        <v>13132</v>
      </c>
      <c r="K24" s="114">
        <v>7296</v>
      </c>
      <c r="L24" s="423">
        <v>7169</v>
      </c>
      <c r="M24" s="424">
        <v>6015</v>
      </c>
    </row>
    <row r="25" spans="1:13" s="110" customFormat="1" ht="11.1" customHeight="1" x14ac:dyDescent="0.2">
      <c r="A25" s="422" t="s">
        <v>389</v>
      </c>
      <c r="B25" s="115">
        <v>76764</v>
      </c>
      <c r="C25" s="114">
        <v>42786</v>
      </c>
      <c r="D25" s="114">
        <v>33978</v>
      </c>
      <c r="E25" s="114">
        <v>56714</v>
      </c>
      <c r="F25" s="114">
        <v>19241</v>
      </c>
      <c r="G25" s="114">
        <v>8049</v>
      </c>
      <c r="H25" s="114">
        <v>22166</v>
      </c>
      <c r="I25" s="115">
        <v>20460</v>
      </c>
      <c r="J25" s="114">
        <v>13212</v>
      </c>
      <c r="K25" s="114">
        <v>7248</v>
      </c>
      <c r="L25" s="423">
        <v>4739</v>
      </c>
      <c r="M25" s="424">
        <v>5258</v>
      </c>
    </row>
    <row r="26" spans="1:13" ht="15" customHeight="1" x14ac:dyDescent="0.2">
      <c r="A26" s="422" t="s">
        <v>393</v>
      </c>
      <c r="B26" s="115">
        <v>76853</v>
      </c>
      <c r="C26" s="114">
        <v>42827</v>
      </c>
      <c r="D26" s="114">
        <v>34026</v>
      </c>
      <c r="E26" s="114">
        <v>56845</v>
      </c>
      <c r="F26" s="114">
        <v>19203</v>
      </c>
      <c r="G26" s="114">
        <v>7722</v>
      </c>
      <c r="H26" s="114">
        <v>22554</v>
      </c>
      <c r="I26" s="115">
        <v>20261</v>
      </c>
      <c r="J26" s="114">
        <v>13039</v>
      </c>
      <c r="K26" s="114">
        <v>7222</v>
      </c>
      <c r="L26" s="423">
        <v>6080</v>
      </c>
      <c r="M26" s="424">
        <v>6061</v>
      </c>
    </row>
    <row r="27" spans="1:13" ht="11.1" customHeight="1" x14ac:dyDescent="0.2">
      <c r="A27" s="422" t="s">
        <v>387</v>
      </c>
      <c r="B27" s="115">
        <v>77463</v>
      </c>
      <c r="C27" s="114">
        <v>43334</v>
      </c>
      <c r="D27" s="114">
        <v>34129</v>
      </c>
      <c r="E27" s="114">
        <v>57225</v>
      </c>
      <c r="F27" s="114">
        <v>19433</v>
      </c>
      <c r="G27" s="114">
        <v>7458</v>
      </c>
      <c r="H27" s="114">
        <v>23066</v>
      </c>
      <c r="I27" s="115">
        <v>20486</v>
      </c>
      <c r="J27" s="114">
        <v>13181</v>
      </c>
      <c r="K27" s="114">
        <v>7305</v>
      </c>
      <c r="L27" s="423">
        <v>5269</v>
      </c>
      <c r="M27" s="424">
        <v>4794</v>
      </c>
    </row>
    <row r="28" spans="1:13" ht="11.1" customHeight="1" x14ac:dyDescent="0.2">
      <c r="A28" s="422" t="s">
        <v>388</v>
      </c>
      <c r="B28" s="115">
        <v>79236</v>
      </c>
      <c r="C28" s="114">
        <v>44388</v>
      </c>
      <c r="D28" s="114">
        <v>34848</v>
      </c>
      <c r="E28" s="114">
        <v>59291</v>
      </c>
      <c r="F28" s="114">
        <v>19806</v>
      </c>
      <c r="G28" s="114">
        <v>8192</v>
      </c>
      <c r="H28" s="114">
        <v>23490</v>
      </c>
      <c r="I28" s="115">
        <v>20745</v>
      </c>
      <c r="J28" s="114">
        <v>13100</v>
      </c>
      <c r="K28" s="114">
        <v>7645</v>
      </c>
      <c r="L28" s="423">
        <v>7772</v>
      </c>
      <c r="M28" s="424">
        <v>6618</v>
      </c>
    </row>
    <row r="29" spans="1:13" s="110" customFormat="1" ht="11.1" customHeight="1" x14ac:dyDescent="0.2">
      <c r="A29" s="422" t="s">
        <v>389</v>
      </c>
      <c r="B29" s="115">
        <v>78678</v>
      </c>
      <c r="C29" s="114">
        <v>44015</v>
      </c>
      <c r="D29" s="114">
        <v>34663</v>
      </c>
      <c r="E29" s="114">
        <v>58663</v>
      </c>
      <c r="F29" s="114">
        <v>19929</v>
      </c>
      <c r="G29" s="114">
        <v>7924</v>
      </c>
      <c r="H29" s="114">
        <v>23663</v>
      </c>
      <c r="I29" s="115">
        <v>20667</v>
      </c>
      <c r="J29" s="114">
        <v>13148</v>
      </c>
      <c r="K29" s="114">
        <v>7519</v>
      </c>
      <c r="L29" s="423">
        <v>4701</v>
      </c>
      <c r="M29" s="424">
        <v>5224</v>
      </c>
    </row>
    <row r="30" spans="1:13" ht="15" customHeight="1" x14ac:dyDescent="0.2">
      <c r="A30" s="422" t="s">
        <v>394</v>
      </c>
      <c r="B30" s="115">
        <v>78694</v>
      </c>
      <c r="C30" s="114">
        <v>44089</v>
      </c>
      <c r="D30" s="114">
        <v>34605</v>
      </c>
      <c r="E30" s="114">
        <v>58188</v>
      </c>
      <c r="F30" s="114">
        <v>20456</v>
      </c>
      <c r="G30" s="114">
        <v>7590</v>
      </c>
      <c r="H30" s="114">
        <v>24026</v>
      </c>
      <c r="I30" s="115">
        <v>20260</v>
      </c>
      <c r="J30" s="114">
        <v>12911</v>
      </c>
      <c r="K30" s="114">
        <v>7349</v>
      </c>
      <c r="L30" s="423">
        <v>6688</v>
      </c>
      <c r="M30" s="424">
        <v>6358</v>
      </c>
    </row>
    <row r="31" spans="1:13" ht="11.1" customHeight="1" x14ac:dyDescent="0.2">
      <c r="A31" s="422" t="s">
        <v>387</v>
      </c>
      <c r="B31" s="115">
        <v>78879</v>
      </c>
      <c r="C31" s="114">
        <v>44357</v>
      </c>
      <c r="D31" s="114">
        <v>34522</v>
      </c>
      <c r="E31" s="114">
        <v>58148</v>
      </c>
      <c r="F31" s="114">
        <v>20686</v>
      </c>
      <c r="G31" s="114">
        <v>7392</v>
      </c>
      <c r="H31" s="114">
        <v>24425</v>
      </c>
      <c r="I31" s="115">
        <v>20637</v>
      </c>
      <c r="J31" s="114">
        <v>13159</v>
      </c>
      <c r="K31" s="114">
        <v>7478</v>
      </c>
      <c r="L31" s="423">
        <v>5186</v>
      </c>
      <c r="M31" s="424">
        <v>5151</v>
      </c>
    </row>
    <row r="32" spans="1:13" ht="11.1" customHeight="1" x14ac:dyDescent="0.2">
      <c r="A32" s="422" t="s">
        <v>388</v>
      </c>
      <c r="B32" s="115">
        <v>80552</v>
      </c>
      <c r="C32" s="114">
        <v>45285</v>
      </c>
      <c r="D32" s="114">
        <v>35267</v>
      </c>
      <c r="E32" s="114">
        <v>59584</v>
      </c>
      <c r="F32" s="114">
        <v>20950</v>
      </c>
      <c r="G32" s="114">
        <v>8265</v>
      </c>
      <c r="H32" s="114">
        <v>24864</v>
      </c>
      <c r="I32" s="115">
        <v>20770</v>
      </c>
      <c r="J32" s="114">
        <v>12968</v>
      </c>
      <c r="K32" s="114">
        <v>7802</v>
      </c>
      <c r="L32" s="423">
        <v>8176</v>
      </c>
      <c r="M32" s="424">
        <v>6663</v>
      </c>
    </row>
    <row r="33" spans="1:13" s="110" customFormat="1" ht="11.1" customHeight="1" x14ac:dyDescent="0.2">
      <c r="A33" s="422" t="s">
        <v>389</v>
      </c>
      <c r="B33" s="115">
        <v>80712</v>
      </c>
      <c r="C33" s="114">
        <v>45284</v>
      </c>
      <c r="D33" s="114">
        <v>35428</v>
      </c>
      <c r="E33" s="114">
        <v>59411</v>
      </c>
      <c r="F33" s="114">
        <v>21285</v>
      </c>
      <c r="G33" s="114">
        <v>8033</v>
      </c>
      <c r="H33" s="114">
        <v>25241</v>
      </c>
      <c r="I33" s="115">
        <v>20713</v>
      </c>
      <c r="J33" s="114">
        <v>13011</v>
      </c>
      <c r="K33" s="114">
        <v>7702</v>
      </c>
      <c r="L33" s="423">
        <v>5309</v>
      </c>
      <c r="M33" s="424">
        <v>5489</v>
      </c>
    </row>
    <row r="34" spans="1:13" ht="15" customHeight="1" x14ac:dyDescent="0.2">
      <c r="A34" s="422" t="s">
        <v>395</v>
      </c>
      <c r="B34" s="115">
        <v>80784</v>
      </c>
      <c r="C34" s="114">
        <v>45217</v>
      </c>
      <c r="D34" s="114">
        <v>35567</v>
      </c>
      <c r="E34" s="114">
        <v>59340</v>
      </c>
      <c r="F34" s="114">
        <v>21435</v>
      </c>
      <c r="G34" s="114">
        <v>7652</v>
      </c>
      <c r="H34" s="114">
        <v>25695</v>
      </c>
      <c r="I34" s="115">
        <v>20474</v>
      </c>
      <c r="J34" s="114">
        <v>12843</v>
      </c>
      <c r="K34" s="114">
        <v>7631</v>
      </c>
      <c r="L34" s="423">
        <v>6698</v>
      </c>
      <c r="M34" s="424">
        <v>6629</v>
      </c>
    </row>
    <row r="35" spans="1:13" ht="11.1" customHeight="1" x14ac:dyDescent="0.2">
      <c r="A35" s="422" t="s">
        <v>387</v>
      </c>
      <c r="B35" s="115">
        <v>81713</v>
      </c>
      <c r="C35" s="114">
        <v>46049</v>
      </c>
      <c r="D35" s="114">
        <v>35664</v>
      </c>
      <c r="E35" s="114">
        <v>59911</v>
      </c>
      <c r="F35" s="114">
        <v>21797</v>
      </c>
      <c r="G35" s="114">
        <v>7498</v>
      </c>
      <c r="H35" s="114">
        <v>26283</v>
      </c>
      <c r="I35" s="115">
        <v>20886</v>
      </c>
      <c r="J35" s="114">
        <v>13098</v>
      </c>
      <c r="K35" s="114">
        <v>7788</v>
      </c>
      <c r="L35" s="423">
        <v>6025</v>
      </c>
      <c r="M35" s="424">
        <v>5357</v>
      </c>
    </row>
    <row r="36" spans="1:13" ht="11.1" customHeight="1" x14ac:dyDescent="0.2">
      <c r="A36" s="422" t="s">
        <v>388</v>
      </c>
      <c r="B36" s="115">
        <v>83157</v>
      </c>
      <c r="C36" s="114">
        <v>46898</v>
      </c>
      <c r="D36" s="114">
        <v>36259</v>
      </c>
      <c r="E36" s="114">
        <v>61101</v>
      </c>
      <c r="F36" s="114">
        <v>22053</v>
      </c>
      <c r="G36" s="114">
        <v>8357</v>
      </c>
      <c r="H36" s="114">
        <v>26574</v>
      </c>
      <c r="I36" s="115">
        <v>21155</v>
      </c>
      <c r="J36" s="114">
        <v>12987</v>
      </c>
      <c r="K36" s="114">
        <v>8168</v>
      </c>
      <c r="L36" s="423">
        <v>8417</v>
      </c>
      <c r="M36" s="424">
        <v>7352</v>
      </c>
    </row>
    <row r="37" spans="1:13" s="110" customFormat="1" ht="11.1" customHeight="1" x14ac:dyDescent="0.2">
      <c r="A37" s="422" t="s">
        <v>389</v>
      </c>
      <c r="B37" s="115">
        <v>83124</v>
      </c>
      <c r="C37" s="114">
        <v>46852</v>
      </c>
      <c r="D37" s="114">
        <v>36272</v>
      </c>
      <c r="E37" s="114">
        <v>60943</v>
      </c>
      <c r="F37" s="114">
        <v>22181</v>
      </c>
      <c r="G37" s="114">
        <v>8374</v>
      </c>
      <c r="H37" s="114">
        <v>26867</v>
      </c>
      <c r="I37" s="115">
        <v>21125</v>
      </c>
      <c r="J37" s="114">
        <v>13002</v>
      </c>
      <c r="K37" s="114">
        <v>8123</v>
      </c>
      <c r="L37" s="423">
        <v>5825</v>
      </c>
      <c r="M37" s="424">
        <v>5930</v>
      </c>
    </row>
    <row r="38" spans="1:13" ht="15" customHeight="1" x14ac:dyDescent="0.2">
      <c r="A38" s="425" t="s">
        <v>396</v>
      </c>
      <c r="B38" s="115">
        <v>83481</v>
      </c>
      <c r="C38" s="114">
        <v>47141</v>
      </c>
      <c r="D38" s="114">
        <v>36340</v>
      </c>
      <c r="E38" s="114">
        <v>61085</v>
      </c>
      <c r="F38" s="114">
        <v>22396</v>
      </c>
      <c r="G38" s="114">
        <v>8105</v>
      </c>
      <c r="H38" s="114">
        <v>27320</v>
      </c>
      <c r="I38" s="115">
        <v>20926</v>
      </c>
      <c r="J38" s="114">
        <v>12944</v>
      </c>
      <c r="K38" s="114">
        <v>7982</v>
      </c>
      <c r="L38" s="423">
        <v>7276</v>
      </c>
      <c r="M38" s="424">
        <v>6914</v>
      </c>
    </row>
    <row r="39" spans="1:13" ht="11.1" customHeight="1" x14ac:dyDescent="0.2">
      <c r="A39" s="422" t="s">
        <v>387</v>
      </c>
      <c r="B39" s="115">
        <v>83861</v>
      </c>
      <c r="C39" s="114">
        <v>47475</v>
      </c>
      <c r="D39" s="114">
        <v>36386</v>
      </c>
      <c r="E39" s="114">
        <v>61234</v>
      </c>
      <c r="F39" s="114">
        <v>22627</v>
      </c>
      <c r="G39" s="114">
        <v>7940</v>
      </c>
      <c r="H39" s="114">
        <v>27831</v>
      </c>
      <c r="I39" s="115">
        <v>21293</v>
      </c>
      <c r="J39" s="114">
        <v>13157</v>
      </c>
      <c r="K39" s="114">
        <v>8136</v>
      </c>
      <c r="L39" s="423">
        <v>5875</v>
      </c>
      <c r="M39" s="424">
        <v>5459</v>
      </c>
    </row>
    <row r="40" spans="1:13" ht="11.1" customHeight="1" x14ac:dyDescent="0.2">
      <c r="A40" s="425" t="s">
        <v>388</v>
      </c>
      <c r="B40" s="115">
        <v>85165</v>
      </c>
      <c r="C40" s="114">
        <v>48372</v>
      </c>
      <c r="D40" s="114">
        <v>36793</v>
      </c>
      <c r="E40" s="114">
        <v>62353</v>
      </c>
      <c r="F40" s="114">
        <v>22812</v>
      </c>
      <c r="G40" s="114">
        <v>8727</v>
      </c>
      <c r="H40" s="114">
        <v>28136</v>
      </c>
      <c r="I40" s="115">
        <v>21342</v>
      </c>
      <c r="J40" s="114">
        <v>12917</v>
      </c>
      <c r="K40" s="114">
        <v>8425</v>
      </c>
      <c r="L40" s="423">
        <v>8585</v>
      </c>
      <c r="M40" s="424">
        <v>7669</v>
      </c>
    </row>
    <row r="41" spans="1:13" s="110" customFormat="1" ht="11.1" customHeight="1" x14ac:dyDescent="0.2">
      <c r="A41" s="422" t="s">
        <v>389</v>
      </c>
      <c r="B41" s="115">
        <v>84958</v>
      </c>
      <c r="C41" s="114">
        <v>48217</v>
      </c>
      <c r="D41" s="114">
        <v>36741</v>
      </c>
      <c r="E41" s="114">
        <v>62059</v>
      </c>
      <c r="F41" s="114">
        <v>22899</v>
      </c>
      <c r="G41" s="114">
        <v>8538</v>
      </c>
      <c r="H41" s="114">
        <v>28419</v>
      </c>
      <c r="I41" s="115">
        <v>21273</v>
      </c>
      <c r="J41" s="114">
        <v>12897</v>
      </c>
      <c r="K41" s="114">
        <v>8376</v>
      </c>
      <c r="L41" s="423">
        <v>5211</v>
      </c>
      <c r="M41" s="424">
        <v>5583</v>
      </c>
    </row>
    <row r="42" spans="1:13" ht="15" customHeight="1" x14ac:dyDescent="0.2">
      <c r="A42" s="422" t="s">
        <v>397</v>
      </c>
      <c r="B42" s="115">
        <v>84949</v>
      </c>
      <c r="C42" s="114">
        <v>48168</v>
      </c>
      <c r="D42" s="114">
        <v>36781</v>
      </c>
      <c r="E42" s="114">
        <v>61894</v>
      </c>
      <c r="F42" s="114">
        <v>23055</v>
      </c>
      <c r="G42" s="114">
        <v>8182</v>
      </c>
      <c r="H42" s="114">
        <v>28731</v>
      </c>
      <c r="I42" s="115">
        <v>21245</v>
      </c>
      <c r="J42" s="114">
        <v>12776</v>
      </c>
      <c r="K42" s="114">
        <v>8469</v>
      </c>
      <c r="L42" s="423">
        <v>6881</v>
      </c>
      <c r="M42" s="424">
        <v>6953</v>
      </c>
    </row>
    <row r="43" spans="1:13" ht="11.1" customHeight="1" x14ac:dyDescent="0.2">
      <c r="A43" s="422" t="s">
        <v>387</v>
      </c>
      <c r="B43" s="115">
        <v>85218</v>
      </c>
      <c r="C43" s="114">
        <v>48482</v>
      </c>
      <c r="D43" s="114">
        <v>36736</v>
      </c>
      <c r="E43" s="114">
        <v>61896</v>
      </c>
      <c r="F43" s="114">
        <v>23322</v>
      </c>
      <c r="G43" s="114">
        <v>7935</v>
      </c>
      <c r="H43" s="114">
        <v>29239</v>
      </c>
      <c r="I43" s="115">
        <v>21759</v>
      </c>
      <c r="J43" s="114">
        <v>13117</v>
      </c>
      <c r="K43" s="114">
        <v>8642</v>
      </c>
      <c r="L43" s="423">
        <v>6357</v>
      </c>
      <c r="M43" s="424">
        <v>6205</v>
      </c>
    </row>
    <row r="44" spans="1:13" ht="11.1" customHeight="1" x14ac:dyDescent="0.2">
      <c r="A44" s="422" t="s">
        <v>388</v>
      </c>
      <c r="B44" s="115">
        <v>86525</v>
      </c>
      <c r="C44" s="114">
        <v>49324</v>
      </c>
      <c r="D44" s="114">
        <v>37201</v>
      </c>
      <c r="E44" s="114">
        <v>63005</v>
      </c>
      <c r="F44" s="114">
        <v>23520</v>
      </c>
      <c r="G44" s="114">
        <v>8902</v>
      </c>
      <c r="H44" s="114">
        <v>29554</v>
      </c>
      <c r="I44" s="115">
        <v>21642</v>
      </c>
      <c r="J44" s="114">
        <v>12842</v>
      </c>
      <c r="K44" s="114">
        <v>8800</v>
      </c>
      <c r="L44" s="423">
        <v>8510</v>
      </c>
      <c r="M44" s="424">
        <v>7459</v>
      </c>
    </row>
    <row r="45" spans="1:13" s="110" customFormat="1" ht="11.1" customHeight="1" x14ac:dyDescent="0.2">
      <c r="A45" s="422" t="s">
        <v>389</v>
      </c>
      <c r="B45" s="115">
        <v>86648</v>
      </c>
      <c r="C45" s="114">
        <v>49323</v>
      </c>
      <c r="D45" s="114">
        <v>37325</v>
      </c>
      <c r="E45" s="114">
        <v>62637</v>
      </c>
      <c r="F45" s="114">
        <v>24011</v>
      </c>
      <c r="G45" s="114">
        <v>8701</v>
      </c>
      <c r="H45" s="114">
        <v>29876</v>
      </c>
      <c r="I45" s="115">
        <v>21603</v>
      </c>
      <c r="J45" s="114">
        <v>12805</v>
      </c>
      <c r="K45" s="114">
        <v>8798</v>
      </c>
      <c r="L45" s="423">
        <v>5554</v>
      </c>
      <c r="M45" s="424">
        <v>6052</v>
      </c>
    </row>
    <row r="46" spans="1:13" ht="15" customHeight="1" x14ac:dyDescent="0.2">
      <c r="A46" s="422" t="s">
        <v>398</v>
      </c>
      <c r="B46" s="115">
        <v>86562</v>
      </c>
      <c r="C46" s="114">
        <v>49220</v>
      </c>
      <c r="D46" s="114">
        <v>37342</v>
      </c>
      <c r="E46" s="114">
        <v>62487</v>
      </c>
      <c r="F46" s="114">
        <v>24075</v>
      </c>
      <c r="G46" s="114">
        <v>8461</v>
      </c>
      <c r="H46" s="114">
        <v>30202</v>
      </c>
      <c r="I46" s="115">
        <v>21425</v>
      </c>
      <c r="J46" s="114">
        <v>12713</v>
      </c>
      <c r="K46" s="114">
        <v>8712</v>
      </c>
      <c r="L46" s="423">
        <v>7435</v>
      </c>
      <c r="M46" s="424">
        <v>7381</v>
      </c>
    </row>
    <row r="47" spans="1:13" ht="11.1" customHeight="1" x14ac:dyDescent="0.2">
      <c r="A47" s="422" t="s">
        <v>387</v>
      </c>
      <c r="B47" s="115">
        <v>86534</v>
      </c>
      <c r="C47" s="114">
        <v>49305</v>
      </c>
      <c r="D47" s="114">
        <v>37229</v>
      </c>
      <c r="E47" s="114">
        <v>62197</v>
      </c>
      <c r="F47" s="114">
        <v>24337</v>
      </c>
      <c r="G47" s="114">
        <v>8066</v>
      </c>
      <c r="H47" s="114">
        <v>30601</v>
      </c>
      <c r="I47" s="115">
        <v>21757</v>
      </c>
      <c r="J47" s="114">
        <v>12903</v>
      </c>
      <c r="K47" s="114">
        <v>8854</v>
      </c>
      <c r="L47" s="423">
        <v>6087</v>
      </c>
      <c r="M47" s="424">
        <v>6104</v>
      </c>
    </row>
    <row r="48" spans="1:13" ht="11.1" customHeight="1" x14ac:dyDescent="0.2">
      <c r="A48" s="422" t="s">
        <v>388</v>
      </c>
      <c r="B48" s="115">
        <v>88097</v>
      </c>
      <c r="C48" s="114">
        <v>50244</v>
      </c>
      <c r="D48" s="114">
        <v>37853</v>
      </c>
      <c r="E48" s="114">
        <v>63392</v>
      </c>
      <c r="F48" s="114">
        <v>24705</v>
      </c>
      <c r="G48" s="114">
        <v>9064</v>
      </c>
      <c r="H48" s="114">
        <v>30903</v>
      </c>
      <c r="I48" s="115">
        <v>21779</v>
      </c>
      <c r="J48" s="114">
        <v>12574</v>
      </c>
      <c r="K48" s="114">
        <v>9205</v>
      </c>
      <c r="L48" s="423">
        <v>8611</v>
      </c>
      <c r="M48" s="424">
        <v>7220</v>
      </c>
    </row>
    <row r="49" spans="1:17" s="110" customFormat="1" ht="11.1" customHeight="1" x14ac:dyDescent="0.2">
      <c r="A49" s="422" t="s">
        <v>389</v>
      </c>
      <c r="B49" s="115">
        <v>87949</v>
      </c>
      <c r="C49" s="114">
        <v>49891</v>
      </c>
      <c r="D49" s="114">
        <v>38058</v>
      </c>
      <c r="E49" s="114">
        <v>62970</v>
      </c>
      <c r="F49" s="114">
        <v>24979</v>
      </c>
      <c r="G49" s="114">
        <v>8824</v>
      </c>
      <c r="H49" s="114">
        <v>31023</v>
      </c>
      <c r="I49" s="115">
        <v>21735</v>
      </c>
      <c r="J49" s="114">
        <v>12537</v>
      </c>
      <c r="K49" s="114">
        <v>9198</v>
      </c>
      <c r="L49" s="423">
        <v>5470</v>
      </c>
      <c r="M49" s="424">
        <v>5948</v>
      </c>
    </row>
    <row r="50" spans="1:17" ht="15" customHeight="1" x14ac:dyDescent="0.2">
      <c r="A50" s="422" t="s">
        <v>399</v>
      </c>
      <c r="B50" s="143">
        <v>87834</v>
      </c>
      <c r="C50" s="144">
        <v>49894</v>
      </c>
      <c r="D50" s="144">
        <v>37940</v>
      </c>
      <c r="E50" s="144">
        <v>62875</v>
      </c>
      <c r="F50" s="144">
        <v>24959</v>
      </c>
      <c r="G50" s="144">
        <v>8587</v>
      </c>
      <c r="H50" s="144">
        <v>31124</v>
      </c>
      <c r="I50" s="143">
        <v>20680</v>
      </c>
      <c r="J50" s="144">
        <v>11986</v>
      </c>
      <c r="K50" s="144">
        <v>8694</v>
      </c>
      <c r="L50" s="426">
        <v>7647</v>
      </c>
      <c r="M50" s="427">
        <v>7597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1.4694669716503779</v>
      </c>
      <c r="C6" s="480">
        <f>'Tabelle 3.3'!J11</f>
        <v>-3.4772462077012833</v>
      </c>
      <c r="D6" s="481">
        <f t="shared" ref="D6:E9" si="0">IF(OR(AND(B6&gt;=-50,B6&lt;=50),ISNUMBER(B6)=FALSE),B6,"")</f>
        <v>1.4694669716503779</v>
      </c>
      <c r="E6" s="481">
        <f t="shared" si="0"/>
        <v>-3.4772462077012833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1.4694669716503779</v>
      </c>
      <c r="C14" s="480">
        <f>'Tabelle 3.3'!J11</f>
        <v>-3.4772462077012833</v>
      </c>
      <c r="D14" s="481">
        <f>IF(OR(AND(B14&gt;=-50,B14&lt;=50),ISNUMBER(B14)=FALSE),B14,"")</f>
        <v>1.4694669716503779</v>
      </c>
      <c r="E14" s="481">
        <f>IF(OR(AND(C14&gt;=-50,C14&lt;=50),ISNUMBER(C14)=FALSE),C14,"")</f>
        <v>-3.4772462077012833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-1.0568031704095113</v>
      </c>
      <c r="C15" s="480">
        <f>'Tabelle 3.3'!J12</f>
        <v>2.0833333333333335</v>
      </c>
      <c r="D15" s="481">
        <f t="shared" ref="D15:E45" si="3">IF(OR(AND(B15&gt;=-50,B15&lt;=50),ISNUMBER(B15)=FALSE),B15,"")</f>
        <v>-1.0568031704095113</v>
      </c>
      <c r="E15" s="481">
        <f t="shared" si="3"/>
        <v>2.0833333333333335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5.9435364041604757</v>
      </c>
      <c r="C16" s="480">
        <f>'Tabelle 3.3'!J13</f>
        <v>0</v>
      </c>
      <c r="D16" s="481">
        <f t="shared" si="3"/>
        <v>5.9435364041604757</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1.4406562419892335</v>
      </c>
      <c r="C17" s="480">
        <f>'Tabelle 3.3'!J14</f>
        <v>4.8892284186401831</v>
      </c>
      <c r="D17" s="481">
        <f t="shared" si="3"/>
        <v>1.4406562419892335</v>
      </c>
      <c r="E17" s="481">
        <f t="shared" si="3"/>
        <v>4.8892284186401831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-1.0274649278798655</v>
      </c>
      <c r="C18" s="480">
        <f>'Tabelle 3.3'!J15</f>
        <v>19.288389513108616</v>
      </c>
      <c r="D18" s="481">
        <f t="shared" si="3"/>
        <v>-1.0274649278798655</v>
      </c>
      <c r="E18" s="481">
        <f t="shared" si="3"/>
        <v>19.288389513108616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0.69122328331059568</v>
      </c>
      <c r="C19" s="480">
        <f>'Tabelle 3.3'!J16</f>
        <v>-3.0716723549488054</v>
      </c>
      <c r="D19" s="481">
        <f t="shared" si="3"/>
        <v>0.69122328331059568</v>
      </c>
      <c r="E19" s="481">
        <f t="shared" si="3"/>
        <v>-3.0716723549488054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7.4514351986082925</v>
      </c>
      <c r="C20" s="480">
        <f>'Tabelle 3.3'!J17</f>
        <v>-11.111111111111111</v>
      </c>
      <c r="D20" s="481">
        <f t="shared" si="3"/>
        <v>7.4514351986082925</v>
      </c>
      <c r="E20" s="481">
        <f t="shared" si="3"/>
        <v>-11.111111111111111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3.5147190008920606</v>
      </c>
      <c r="C21" s="480">
        <f>'Tabelle 3.3'!J18</f>
        <v>-1.5418502202643172</v>
      </c>
      <c r="D21" s="481">
        <f t="shared" si="3"/>
        <v>3.5147190008920606</v>
      </c>
      <c r="E21" s="481">
        <f t="shared" si="3"/>
        <v>-1.5418502202643172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2.5431711145996858</v>
      </c>
      <c r="C22" s="480">
        <f>'Tabelle 3.3'!J19</f>
        <v>-2.4496574631513388</v>
      </c>
      <c r="D22" s="481">
        <f t="shared" si="3"/>
        <v>2.5431711145996858</v>
      </c>
      <c r="E22" s="481">
        <f t="shared" si="3"/>
        <v>-2.4496574631513388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2.1458446990361884</v>
      </c>
      <c r="C23" s="480">
        <f>'Tabelle 3.3'!J20</f>
        <v>-3.1098153547133141</v>
      </c>
      <c r="D23" s="481">
        <f t="shared" si="3"/>
        <v>2.1458446990361884</v>
      </c>
      <c r="E23" s="481">
        <f t="shared" si="3"/>
        <v>-3.1098153547133141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-0.53428317008014248</v>
      </c>
      <c r="C24" s="480">
        <f>'Tabelle 3.3'!J21</f>
        <v>-11.387900355871887</v>
      </c>
      <c r="D24" s="481">
        <f t="shared" si="3"/>
        <v>-0.53428317008014248</v>
      </c>
      <c r="E24" s="481">
        <f t="shared" si="3"/>
        <v>-11.387900355871887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-0.99075297225891679</v>
      </c>
      <c r="C25" s="480">
        <f>'Tabelle 3.3'!J22</f>
        <v>-12.121212121212121</v>
      </c>
      <c r="D25" s="481">
        <f t="shared" si="3"/>
        <v>-0.99075297225891679</v>
      </c>
      <c r="E25" s="481">
        <f t="shared" si="3"/>
        <v>-12.121212121212121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-0.53333333333333333</v>
      </c>
      <c r="C26" s="480">
        <f>'Tabelle 3.3'!J23</f>
        <v>2.8846153846153846</v>
      </c>
      <c r="D26" s="481">
        <f t="shared" si="3"/>
        <v>-0.53333333333333333</v>
      </c>
      <c r="E26" s="481">
        <f t="shared" si="3"/>
        <v>2.8846153846153846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5.7162693820874795</v>
      </c>
      <c r="C27" s="480">
        <f>'Tabelle 3.3'!J24</f>
        <v>-4.1179744017807458</v>
      </c>
      <c r="D27" s="481">
        <f t="shared" si="3"/>
        <v>5.7162693820874795</v>
      </c>
      <c r="E27" s="481">
        <f t="shared" si="3"/>
        <v>-4.1179744017807458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-2.557377049180328</v>
      </c>
      <c r="C28" s="480">
        <f>'Tabelle 3.3'!J25</f>
        <v>-7.5284612559676827</v>
      </c>
      <c r="D28" s="481">
        <f t="shared" si="3"/>
        <v>-2.557377049180328</v>
      </c>
      <c r="E28" s="481">
        <f t="shared" si="3"/>
        <v>-7.5284612559676827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-7.001321003963012</v>
      </c>
      <c r="C29" s="480">
        <f>'Tabelle 3.3'!J26</f>
        <v>-44.705882352941174</v>
      </c>
      <c r="D29" s="481">
        <f t="shared" si="3"/>
        <v>-7.001321003963012</v>
      </c>
      <c r="E29" s="481">
        <f t="shared" si="3"/>
        <v>-44.705882352941174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-5.1863041289023162</v>
      </c>
      <c r="C30" s="480">
        <f>'Tabelle 3.3'!J27</f>
        <v>-5.743243243243243</v>
      </c>
      <c r="D30" s="481">
        <f t="shared" si="3"/>
        <v>-5.1863041289023162</v>
      </c>
      <c r="E30" s="481">
        <f t="shared" si="3"/>
        <v>-5.743243243243243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1.5254237288135593</v>
      </c>
      <c r="C31" s="480">
        <f>'Tabelle 3.3'!J28</f>
        <v>-3.3942558746736293</v>
      </c>
      <c r="D31" s="481">
        <f t="shared" si="3"/>
        <v>1.5254237288135593</v>
      </c>
      <c r="E31" s="481">
        <f t="shared" si="3"/>
        <v>-3.3942558746736293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4.268041237113402</v>
      </c>
      <c r="C32" s="480">
        <f>'Tabelle 3.3'!J29</f>
        <v>1.2195121951219512</v>
      </c>
      <c r="D32" s="481">
        <f t="shared" si="3"/>
        <v>4.268041237113402</v>
      </c>
      <c r="E32" s="481">
        <f t="shared" si="3"/>
        <v>1.2195121951219512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0.96507352941176472</v>
      </c>
      <c r="C33" s="480">
        <f>'Tabelle 3.3'!J30</f>
        <v>5.8771148708815675</v>
      </c>
      <c r="D33" s="481">
        <f t="shared" si="3"/>
        <v>0.96507352941176472</v>
      </c>
      <c r="E33" s="481">
        <f t="shared" si="3"/>
        <v>5.8771148708815675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3.2110091743119265</v>
      </c>
      <c r="C34" s="480">
        <f>'Tabelle 3.3'!J31</f>
        <v>-1.1254019292604502</v>
      </c>
      <c r="D34" s="481">
        <f t="shared" si="3"/>
        <v>3.2110091743119265</v>
      </c>
      <c r="E34" s="481">
        <f t="shared" si="3"/>
        <v>-1.1254019292604502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-1.0568031704095113</v>
      </c>
      <c r="C37" s="480">
        <f>'Tabelle 3.3'!J34</f>
        <v>2.0833333333333335</v>
      </c>
      <c r="D37" s="481">
        <f t="shared" si="3"/>
        <v>-1.0568031704095113</v>
      </c>
      <c r="E37" s="481">
        <f t="shared" si="3"/>
        <v>2.0833333333333335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2.0090757475856185</v>
      </c>
      <c r="C38" s="480">
        <f>'Tabelle 3.3'!J35</f>
        <v>2.1949078138718172</v>
      </c>
      <c r="D38" s="481">
        <f t="shared" si="3"/>
        <v>2.0090757475856185</v>
      </c>
      <c r="E38" s="481">
        <f t="shared" si="3"/>
        <v>2.1949078138718172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1.279680079980005</v>
      </c>
      <c r="C39" s="480">
        <f>'Tabelle 3.3'!J36</f>
        <v>-4.2799275130583094</v>
      </c>
      <c r="D39" s="481">
        <f t="shared" si="3"/>
        <v>1.279680079980005</v>
      </c>
      <c r="E39" s="481">
        <f t="shared" si="3"/>
        <v>-4.2799275130583094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1.279680079980005</v>
      </c>
      <c r="C45" s="480">
        <f>'Tabelle 3.3'!J36</f>
        <v>-4.2799275130583094</v>
      </c>
      <c r="D45" s="481">
        <f t="shared" si="3"/>
        <v>1.279680079980005</v>
      </c>
      <c r="E45" s="481">
        <f t="shared" si="3"/>
        <v>-4.2799275130583094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76853</v>
      </c>
      <c r="C51" s="487">
        <v>13039</v>
      </c>
      <c r="D51" s="487">
        <v>7222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77463</v>
      </c>
      <c r="C52" s="487">
        <v>13181</v>
      </c>
      <c r="D52" s="487">
        <v>7305</v>
      </c>
      <c r="E52" s="488">
        <f t="shared" ref="E52:G70" si="11">IF($A$51=37802,IF(COUNTBLANK(B$51:B$70)&gt;0,#N/A,B52/B$51*100),IF(COUNTBLANK(B$51:B$75)&gt;0,#N/A,B52/B$51*100))</f>
        <v>100.79372308172745</v>
      </c>
      <c r="F52" s="488">
        <f t="shared" si="11"/>
        <v>101.08904057059591</v>
      </c>
      <c r="G52" s="488">
        <f t="shared" si="11"/>
        <v>101.14926613126558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79236</v>
      </c>
      <c r="C53" s="487">
        <v>13100</v>
      </c>
      <c r="D53" s="487">
        <v>7645</v>
      </c>
      <c r="E53" s="488">
        <f t="shared" si="11"/>
        <v>103.1007247602566</v>
      </c>
      <c r="F53" s="488">
        <f t="shared" si="11"/>
        <v>100.46782728736868</v>
      </c>
      <c r="G53" s="488">
        <f t="shared" si="11"/>
        <v>105.85710329548601</v>
      </c>
      <c r="H53" s="489">
        <f>IF(ISERROR(L53)=TRUE,IF(MONTH(A53)=MONTH(MAX(A$51:A$75)),A53,""),"")</f>
        <v>41883</v>
      </c>
      <c r="I53" s="488">
        <f t="shared" si="12"/>
        <v>103.1007247602566</v>
      </c>
      <c r="J53" s="488">
        <f t="shared" si="10"/>
        <v>100.46782728736868</v>
      </c>
      <c r="K53" s="488">
        <f t="shared" si="10"/>
        <v>105.85710329548601</v>
      </c>
      <c r="L53" s="488" t="e">
        <f t="shared" si="13"/>
        <v>#N/A</v>
      </c>
    </row>
    <row r="54" spans="1:14" ht="15" customHeight="1" x14ac:dyDescent="0.2">
      <c r="A54" s="490" t="s">
        <v>462</v>
      </c>
      <c r="B54" s="487">
        <v>78678</v>
      </c>
      <c r="C54" s="487">
        <v>13148</v>
      </c>
      <c r="D54" s="487">
        <v>7519</v>
      </c>
      <c r="E54" s="488">
        <f t="shared" si="11"/>
        <v>102.37466331828296</v>
      </c>
      <c r="F54" s="488">
        <f t="shared" si="11"/>
        <v>100.83595367742926</v>
      </c>
      <c r="G54" s="488">
        <f t="shared" si="11"/>
        <v>104.1124342287455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78694</v>
      </c>
      <c r="C55" s="487">
        <v>12911</v>
      </c>
      <c r="D55" s="487">
        <v>7349</v>
      </c>
      <c r="E55" s="488">
        <f t="shared" si="11"/>
        <v>102.39548228436107</v>
      </c>
      <c r="F55" s="488">
        <f t="shared" si="11"/>
        <v>99.018329626505093</v>
      </c>
      <c r="G55" s="488">
        <f t="shared" si="11"/>
        <v>101.75851564663527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78879</v>
      </c>
      <c r="C56" s="487">
        <v>13159</v>
      </c>
      <c r="D56" s="487">
        <v>7478</v>
      </c>
      <c r="E56" s="488">
        <f t="shared" si="11"/>
        <v>102.63620157963904</v>
      </c>
      <c r="F56" s="488">
        <f t="shared" si="11"/>
        <v>100.92031597515148</v>
      </c>
      <c r="G56" s="488">
        <f t="shared" si="11"/>
        <v>103.54472445306008</v>
      </c>
      <c r="H56" s="489" t="str">
        <f t="shared" si="14"/>
        <v/>
      </c>
      <c r="I56" s="488" t="str">
        <f t="shared" si="12"/>
        <v/>
      </c>
      <c r="J56" s="488" t="str">
        <f t="shared" si="10"/>
        <v/>
      </c>
      <c r="K56" s="488" t="str">
        <f t="shared" si="10"/>
        <v/>
      </c>
      <c r="L56" s="488" t="e">
        <f t="shared" si="13"/>
        <v>#N/A</v>
      </c>
    </row>
    <row r="57" spans="1:14" ht="15" customHeight="1" x14ac:dyDescent="0.2">
      <c r="A57" s="490">
        <v>42248</v>
      </c>
      <c r="B57" s="487">
        <v>80552</v>
      </c>
      <c r="C57" s="487">
        <v>12968</v>
      </c>
      <c r="D57" s="487">
        <v>7802</v>
      </c>
      <c r="E57" s="488">
        <f t="shared" si="11"/>
        <v>104.8130847201801</v>
      </c>
      <c r="F57" s="488">
        <f t="shared" si="11"/>
        <v>99.455479714702051</v>
      </c>
      <c r="G57" s="488">
        <f t="shared" si="11"/>
        <v>108.03101633896428</v>
      </c>
      <c r="H57" s="489">
        <f t="shared" si="14"/>
        <v>42248</v>
      </c>
      <c r="I57" s="488">
        <f t="shared" si="12"/>
        <v>104.8130847201801</v>
      </c>
      <c r="J57" s="488">
        <f t="shared" si="10"/>
        <v>99.455479714702051</v>
      </c>
      <c r="K57" s="488">
        <f t="shared" si="10"/>
        <v>108.03101633896428</v>
      </c>
      <c r="L57" s="488" t="e">
        <f t="shared" si="13"/>
        <v>#N/A</v>
      </c>
    </row>
    <row r="58" spans="1:14" ht="15" customHeight="1" x14ac:dyDescent="0.2">
      <c r="A58" s="490" t="s">
        <v>465</v>
      </c>
      <c r="B58" s="487">
        <v>80712</v>
      </c>
      <c r="C58" s="487">
        <v>13011</v>
      </c>
      <c r="D58" s="487">
        <v>7702</v>
      </c>
      <c r="E58" s="488">
        <f t="shared" si="11"/>
        <v>105.02127438096105</v>
      </c>
      <c r="F58" s="488">
        <f t="shared" si="11"/>
        <v>99.785259605797989</v>
      </c>
      <c r="G58" s="488">
        <f t="shared" si="11"/>
        <v>106.64635834948768</v>
      </c>
      <c r="H58" s="489" t="str">
        <f t="shared" si="14"/>
        <v/>
      </c>
      <c r="I58" s="488" t="str">
        <f t="shared" si="12"/>
        <v/>
      </c>
      <c r="J58" s="488" t="str">
        <f t="shared" si="10"/>
        <v/>
      </c>
      <c r="K58" s="488" t="str">
        <f t="shared" si="10"/>
        <v/>
      </c>
      <c r="L58" s="488" t="e">
        <f t="shared" si="13"/>
        <v>#N/A</v>
      </c>
    </row>
    <row r="59" spans="1:14" ht="15" customHeight="1" x14ac:dyDescent="0.2">
      <c r="A59" s="490" t="s">
        <v>466</v>
      </c>
      <c r="B59" s="487">
        <v>80784</v>
      </c>
      <c r="C59" s="487">
        <v>12843</v>
      </c>
      <c r="D59" s="487">
        <v>7631</v>
      </c>
      <c r="E59" s="488">
        <f t="shared" si="11"/>
        <v>105.11495972831248</v>
      </c>
      <c r="F59" s="488">
        <f t="shared" si="11"/>
        <v>98.496817240585926</v>
      </c>
      <c r="G59" s="488">
        <f t="shared" si="11"/>
        <v>105.66325117695929</v>
      </c>
      <c r="H59" s="489" t="str">
        <f t="shared" si="14"/>
        <v/>
      </c>
      <c r="I59" s="488" t="str">
        <f t="shared" si="12"/>
        <v/>
      </c>
      <c r="J59" s="488" t="str">
        <f t="shared" si="10"/>
        <v/>
      </c>
      <c r="K59" s="488" t="str">
        <f t="shared" si="10"/>
        <v/>
      </c>
      <c r="L59" s="488" t="e">
        <f t="shared" si="13"/>
        <v>#N/A</v>
      </c>
    </row>
    <row r="60" spans="1:14" ht="15" customHeight="1" x14ac:dyDescent="0.2">
      <c r="A60" s="490" t="s">
        <v>467</v>
      </c>
      <c r="B60" s="487">
        <v>81713</v>
      </c>
      <c r="C60" s="487">
        <v>13098</v>
      </c>
      <c r="D60" s="487">
        <v>7788</v>
      </c>
      <c r="E60" s="488">
        <f t="shared" si="11"/>
        <v>106.323760946222</v>
      </c>
      <c r="F60" s="488">
        <f t="shared" si="11"/>
        <v>100.4524886877828</v>
      </c>
      <c r="G60" s="488">
        <f t="shared" si="11"/>
        <v>107.83716422043754</v>
      </c>
      <c r="H60" s="489" t="str">
        <f t="shared" si="14"/>
        <v/>
      </c>
      <c r="I60" s="488" t="str">
        <f t="shared" si="12"/>
        <v/>
      </c>
      <c r="J60" s="488" t="str">
        <f t="shared" si="10"/>
        <v/>
      </c>
      <c r="K60" s="488" t="str">
        <f t="shared" si="10"/>
        <v/>
      </c>
      <c r="L60" s="488" t="e">
        <f t="shared" si="13"/>
        <v>#N/A</v>
      </c>
    </row>
    <row r="61" spans="1:14" ht="15" customHeight="1" x14ac:dyDescent="0.2">
      <c r="A61" s="490">
        <v>42614</v>
      </c>
      <c r="B61" s="487">
        <v>83157</v>
      </c>
      <c r="C61" s="487">
        <v>12987</v>
      </c>
      <c r="D61" s="487">
        <v>8168</v>
      </c>
      <c r="E61" s="488">
        <f t="shared" si="11"/>
        <v>108.20267263477028</v>
      </c>
      <c r="F61" s="488">
        <f t="shared" si="11"/>
        <v>99.601196410767699</v>
      </c>
      <c r="G61" s="488">
        <f t="shared" si="11"/>
        <v>113.09886458044862</v>
      </c>
      <c r="H61" s="489">
        <f t="shared" si="14"/>
        <v>42614</v>
      </c>
      <c r="I61" s="488">
        <f t="shared" si="12"/>
        <v>108.20267263477028</v>
      </c>
      <c r="J61" s="488">
        <f t="shared" si="10"/>
        <v>99.601196410767699</v>
      </c>
      <c r="K61" s="488">
        <f t="shared" si="10"/>
        <v>113.09886458044862</v>
      </c>
      <c r="L61" s="488" t="e">
        <f t="shared" si="13"/>
        <v>#N/A</v>
      </c>
    </row>
    <row r="62" spans="1:14" ht="15" customHeight="1" x14ac:dyDescent="0.2">
      <c r="A62" s="490" t="s">
        <v>468</v>
      </c>
      <c r="B62" s="487">
        <v>83124</v>
      </c>
      <c r="C62" s="487">
        <v>13002</v>
      </c>
      <c r="D62" s="487">
        <v>8123</v>
      </c>
      <c r="E62" s="488">
        <f t="shared" si="11"/>
        <v>108.1597335172342</v>
      </c>
      <c r="F62" s="488">
        <f t="shared" si="11"/>
        <v>99.716235907661627</v>
      </c>
      <c r="G62" s="488">
        <f t="shared" si="11"/>
        <v>112.47576848518418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83481</v>
      </c>
      <c r="C63" s="487">
        <v>12944</v>
      </c>
      <c r="D63" s="487">
        <v>7982</v>
      </c>
      <c r="E63" s="488">
        <f t="shared" si="11"/>
        <v>108.62425669785173</v>
      </c>
      <c r="F63" s="488">
        <f t="shared" si="11"/>
        <v>99.271416519671746</v>
      </c>
      <c r="G63" s="488">
        <f t="shared" si="11"/>
        <v>110.52340072002215</v>
      </c>
      <c r="H63" s="489" t="str">
        <f t="shared" si="14"/>
        <v/>
      </c>
      <c r="I63" s="488" t="str">
        <f t="shared" si="12"/>
        <v/>
      </c>
      <c r="J63" s="488" t="str">
        <f t="shared" si="10"/>
        <v/>
      </c>
      <c r="K63" s="488" t="str">
        <f t="shared" si="10"/>
        <v/>
      </c>
      <c r="L63" s="488" t="e">
        <f t="shared" si="13"/>
        <v>#N/A</v>
      </c>
    </row>
    <row r="64" spans="1:14" ht="15" customHeight="1" x14ac:dyDescent="0.2">
      <c r="A64" s="490" t="s">
        <v>470</v>
      </c>
      <c r="B64" s="487">
        <v>83861</v>
      </c>
      <c r="C64" s="487">
        <v>13157</v>
      </c>
      <c r="D64" s="487">
        <v>8136</v>
      </c>
      <c r="E64" s="488">
        <f t="shared" si="11"/>
        <v>109.11870714220655</v>
      </c>
      <c r="F64" s="488">
        <f t="shared" si="11"/>
        <v>100.90497737556561</v>
      </c>
      <c r="G64" s="488">
        <f t="shared" si="11"/>
        <v>112.65577402381612</v>
      </c>
      <c r="H64" s="489" t="str">
        <f t="shared" si="14"/>
        <v/>
      </c>
      <c r="I64" s="488" t="str">
        <f t="shared" si="12"/>
        <v/>
      </c>
      <c r="J64" s="488" t="str">
        <f t="shared" si="10"/>
        <v/>
      </c>
      <c r="K64" s="488" t="str">
        <f t="shared" si="10"/>
        <v/>
      </c>
      <c r="L64" s="488" t="e">
        <f t="shared" si="13"/>
        <v>#N/A</v>
      </c>
    </row>
    <row r="65" spans="1:12" ht="15" customHeight="1" x14ac:dyDescent="0.2">
      <c r="A65" s="490">
        <v>42979</v>
      </c>
      <c r="B65" s="487">
        <v>85165</v>
      </c>
      <c r="C65" s="487">
        <v>12917</v>
      </c>
      <c r="D65" s="487">
        <v>8425</v>
      </c>
      <c r="E65" s="488">
        <f t="shared" si="11"/>
        <v>110.81545287757146</v>
      </c>
      <c r="F65" s="488">
        <f t="shared" si="11"/>
        <v>99.064345425262673</v>
      </c>
      <c r="G65" s="488">
        <f t="shared" si="11"/>
        <v>116.65743561340349</v>
      </c>
      <c r="H65" s="489">
        <f t="shared" si="14"/>
        <v>42979</v>
      </c>
      <c r="I65" s="488">
        <f t="shared" si="12"/>
        <v>110.81545287757146</v>
      </c>
      <c r="J65" s="488">
        <f t="shared" si="10"/>
        <v>99.064345425262673</v>
      </c>
      <c r="K65" s="488">
        <f t="shared" si="10"/>
        <v>116.65743561340349</v>
      </c>
      <c r="L65" s="488" t="e">
        <f t="shared" si="13"/>
        <v>#N/A</v>
      </c>
    </row>
    <row r="66" spans="1:12" ht="15" customHeight="1" x14ac:dyDescent="0.2">
      <c r="A66" s="490" t="s">
        <v>471</v>
      </c>
      <c r="B66" s="487">
        <v>84958</v>
      </c>
      <c r="C66" s="487">
        <v>12897</v>
      </c>
      <c r="D66" s="487">
        <v>8376</v>
      </c>
      <c r="E66" s="488">
        <f t="shared" si="11"/>
        <v>110.54610750393607</v>
      </c>
      <c r="F66" s="488">
        <f t="shared" si="11"/>
        <v>98.910959429404102</v>
      </c>
      <c r="G66" s="488">
        <f t="shared" si="11"/>
        <v>115.97895319855995</v>
      </c>
      <c r="H66" s="489" t="str">
        <f t="shared" si="14"/>
        <v/>
      </c>
      <c r="I66" s="488" t="str">
        <f t="shared" si="12"/>
        <v/>
      </c>
      <c r="J66" s="488" t="str">
        <f t="shared" si="10"/>
        <v/>
      </c>
      <c r="K66" s="488" t="str">
        <f t="shared" si="10"/>
        <v/>
      </c>
      <c r="L66" s="488" t="e">
        <f t="shared" si="13"/>
        <v>#N/A</v>
      </c>
    </row>
    <row r="67" spans="1:12" ht="15" customHeight="1" x14ac:dyDescent="0.2">
      <c r="A67" s="490" t="s">
        <v>472</v>
      </c>
      <c r="B67" s="487">
        <v>84949</v>
      </c>
      <c r="C67" s="487">
        <v>12776</v>
      </c>
      <c r="D67" s="487">
        <v>8469</v>
      </c>
      <c r="E67" s="488">
        <f t="shared" si="11"/>
        <v>110.53439683551716</v>
      </c>
      <c r="F67" s="488">
        <f t="shared" si="11"/>
        <v>97.982974154459697</v>
      </c>
      <c r="G67" s="488">
        <f t="shared" si="11"/>
        <v>117.26668512877319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85218</v>
      </c>
      <c r="C68" s="487">
        <v>13117</v>
      </c>
      <c r="D68" s="487">
        <v>8642</v>
      </c>
      <c r="E68" s="488">
        <f t="shared" si="11"/>
        <v>110.88441570270517</v>
      </c>
      <c r="F68" s="488">
        <f t="shared" si="11"/>
        <v>100.59820538384845</v>
      </c>
      <c r="G68" s="488">
        <f t="shared" si="11"/>
        <v>119.66214345056771</v>
      </c>
      <c r="H68" s="489" t="str">
        <f t="shared" si="14"/>
        <v/>
      </c>
      <c r="I68" s="488" t="str">
        <f t="shared" si="12"/>
        <v/>
      </c>
      <c r="J68" s="488" t="str">
        <f t="shared" si="12"/>
        <v/>
      </c>
      <c r="K68" s="488" t="str">
        <f t="shared" si="12"/>
        <v/>
      </c>
      <c r="L68" s="488" t="e">
        <f t="shared" si="13"/>
        <v>#N/A</v>
      </c>
    </row>
    <row r="69" spans="1:12" ht="15" customHeight="1" x14ac:dyDescent="0.2">
      <c r="A69" s="490">
        <v>43344</v>
      </c>
      <c r="B69" s="487">
        <v>86525</v>
      </c>
      <c r="C69" s="487">
        <v>12842</v>
      </c>
      <c r="D69" s="487">
        <v>8800</v>
      </c>
      <c r="E69" s="488">
        <f t="shared" si="11"/>
        <v>112.58506499420973</v>
      </c>
      <c r="F69" s="488">
        <f t="shared" si="11"/>
        <v>98.489147940793003</v>
      </c>
      <c r="G69" s="488">
        <f t="shared" si="11"/>
        <v>121.84990307394075</v>
      </c>
      <c r="H69" s="489">
        <f t="shared" si="14"/>
        <v>43344</v>
      </c>
      <c r="I69" s="488">
        <f t="shared" si="12"/>
        <v>112.58506499420973</v>
      </c>
      <c r="J69" s="488">
        <f t="shared" si="12"/>
        <v>98.489147940793003</v>
      </c>
      <c r="K69" s="488">
        <f t="shared" si="12"/>
        <v>121.84990307394075</v>
      </c>
      <c r="L69" s="488" t="e">
        <f t="shared" si="13"/>
        <v>#N/A</v>
      </c>
    </row>
    <row r="70" spans="1:12" ht="15" customHeight="1" x14ac:dyDescent="0.2">
      <c r="A70" s="490" t="s">
        <v>474</v>
      </c>
      <c r="B70" s="487">
        <v>86648</v>
      </c>
      <c r="C70" s="487">
        <v>12805</v>
      </c>
      <c r="D70" s="487">
        <v>8798</v>
      </c>
      <c r="E70" s="488">
        <f t="shared" si="11"/>
        <v>112.7451107959351</v>
      </c>
      <c r="F70" s="488">
        <f t="shared" si="11"/>
        <v>98.205383848454645</v>
      </c>
      <c r="G70" s="488">
        <f t="shared" si="11"/>
        <v>121.8222099141512</v>
      </c>
      <c r="H70" s="489" t="str">
        <f t="shared" si="14"/>
        <v/>
      </c>
      <c r="I70" s="488" t="str">
        <f t="shared" si="12"/>
        <v/>
      </c>
      <c r="J70" s="488" t="str">
        <f t="shared" si="12"/>
        <v/>
      </c>
      <c r="K70" s="488" t="str">
        <f t="shared" si="12"/>
        <v/>
      </c>
      <c r="L70" s="488" t="e">
        <f t="shared" si="13"/>
        <v>#N/A</v>
      </c>
    </row>
    <row r="71" spans="1:12" ht="15" customHeight="1" x14ac:dyDescent="0.2">
      <c r="A71" s="490" t="s">
        <v>475</v>
      </c>
      <c r="B71" s="487">
        <v>86562</v>
      </c>
      <c r="C71" s="487">
        <v>12713</v>
      </c>
      <c r="D71" s="487">
        <v>8712</v>
      </c>
      <c r="E71" s="491">
        <f t="shared" ref="E71:G75" si="15">IF($A$51=37802,IF(COUNTBLANK(B$51:B$70)&gt;0,#N/A,IF(ISBLANK(B71)=FALSE,B71/B$51*100,#N/A)),IF(COUNTBLANK(B$51:B$75)&gt;0,#N/A,B71/B$51*100))</f>
        <v>112.63320885326533</v>
      </c>
      <c r="F71" s="491">
        <f t="shared" si="15"/>
        <v>97.499808267505173</v>
      </c>
      <c r="G71" s="491">
        <f t="shared" si="15"/>
        <v>120.63140404320134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86534</v>
      </c>
      <c r="C72" s="487">
        <v>12903</v>
      </c>
      <c r="D72" s="487">
        <v>8854</v>
      </c>
      <c r="E72" s="491">
        <f t="shared" si="15"/>
        <v>112.59677566262864</v>
      </c>
      <c r="F72" s="491">
        <f t="shared" si="15"/>
        <v>98.956975228161667</v>
      </c>
      <c r="G72" s="491">
        <f t="shared" si="15"/>
        <v>122.59761838825808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88097</v>
      </c>
      <c r="C73" s="487">
        <v>12574</v>
      </c>
      <c r="D73" s="487">
        <v>9205</v>
      </c>
      <c r="E73" s="491">
        <f t="shared" si="15"/>
        <v>114.63052841138277</v>
      </c>
      <c r="F73" s="491">
        <f t="shared" si="15"/>
        <v>96.433775596288058</v>
      </c>
      <c r="G73" s="491">
        <f t="shared" si="15"/>
        <v>127.45776793132096</v>
      </c>
      <c r="H73" s="492">
        <f>IF(A$51=37802,IF(ISERROR(L73)=TRUE,IF(ISBLANK(A73)=FALSE,IF(MONTH(A73)=MONTH(MAX(A$51:A$75)),A73,""),""),""),IF(ISERROR(L73)=TRUE,IF(MONTH(A73)=MONTH(MAX(A$51:A$75)),A73,""),""))</f>
        <v>43709</v>
      </c>
      <c r="I73" s="488">
        <f t="shared" si="12"/>
        <v>114.63052841138277</v>
      </c>
      <c r="J73" s="488">
        <f t="shared" si="12"/>
        <v>96.433775596288058</v>
      </c>
      <c r="K73" s="488">
        <f t="shared" si="12"/>
        <v>127.45776793132096</v>
      </c>
      <c r="L73" s="488" t="e">
        <f t="shared" si="13"/>
        <v>#N/A</v>
      </c>
    </row>
    <row r="74" spans="1:12" ht="15" customHeight="1" x14ac:dyDescent="0.2">
      <c r="A74" s="490" t="s">
        <v>477</v>
      </c>
      <c r="B74" s="487">
        <v>87949</v>
      </c>
      <c r="C74" s="487">
        <v>12537</v>
      </c>
      <c r="D74" s="487">
        <v>9198</v>
      </c>
      <c r="E74" s="491">
        <f t="shared" si="15"/>
        <v>114.43795297516037</v>
      </c>
      <c r="F74" s="491">
        <f t="shared" si="15"/>
        <v>96.150011503949685</v>
      </c>
      <c r="G74" s="491">
        <f t="shared" si="15"/>
        <v>127.36084187205761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87834</v>
      </c>
      <c r="C75" s="493">
        <v>11986</v>
      </c>
      <c r="D75" s="493">
        <v>8694</v>
      </c>
      <c r="E75" s="491">
        <f t="shared" si="15"/>
        <v>114.28831665647405</v>
      </c>
      <c r="F75" s="491">
        <f t="shared" si="15"/>
        <v>91.924227318045865</v>
      </c>
      <c r="G75" s="491">
        <f t="shared" si="15"/>
        <v>120.38216560509554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114.63052841138277</v>
      </c>
      <c r="J77" s="488">
        <f>IF(J75&lt;&gt;"",J75,IF(J74&lt;&gt;"",J74,IF(J73&lt;&gt;"",J73,IF(J72&lt;&gt;"",J72,IF(J71&lt;&gt;"",J71,IF(J70&lt;&gt;"",J70,""))))))</f>
        <v>96.433775596288058</v>
      </c>
      <c r="K77" s="488">
        <f>IF(K75&lt;&gt;"",K75,IF(K74&lt;&gt;"",K74,IF(K73&lt;&gt;"",K73,IF(K72&lt;&gt;"",K72,IF(K71&lt;&gt;"",K71,IF(K70&lt;&gt;"",K70,""))))))</f>
        <v>127.45776793132096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+14,6%</v>
      </c>
      <c r="J79" s="488" t="str">
        <f>"GeB - ausschließlich: "&amp;IF(J77&gt;100,"+","")&amp;TEXT(J77-100,"0,0")&amp;"%"</f>
        <v>GeB - ausschließlich: -3,6%</v>
      </c>
      <c r="K79" s="488" t="str">
        <f>"GeB - im Nebenjob: "&amp;IF(K77&gt;100,"+","")&amp;TEXT(K77-100,"0,0")&amp;"%"</f>
        <v>GeB - im Nebenjob: +27,5%</v>
      </c>
    </row>
    <row r="81" spans="9:9" ht="15" customHeight="1" x14ac:dyDescent="0.2">
      <c r="I81" s="488" t="str">
        <f>IF(ISERROR(HLOOKUP(1,I$78:K$79,2,FALSE)),"",HLOOKUP(1,I$78:K$79,2,FALSE))</f>
        <v>GeB - im Nebenjob: +27,5%</v>
      </c>
    </row>
    <row r="82" spans="9:9" ht="15" customHeight="1" x14ac:dyDescent="0.2">
      <c r="I82" s="488" t="str">
        <f>IF(ISERROR(HLOOKUP(2,I$78:K$79,2,FALSE)),"",HLOOKUP(2,I$78:K$79,2,FALSE))</f>
        <v>SvB: +14,6%</v>
      </c>
    </row>
    <row r="83" spans="9:9" ht="15" customHeight="1" x14ac:dyDescent="0.2">
      <c r="I83" s="488" t="str">
        <f>IF(ISERROR(HLOOKUP(3,I$78:K$79,2,FALSE)),"",HLOOKUP(3,I$78:K$79,2,FALSE))</f>
        <v>GeB - ausschließlich: -3,6%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87834</v>
      </c>
      <c r="E12" s="114">
        <v>87949</v>
      </c>
      <c r="F12" s="114">
        <v>88097</v>
      </c>
      <c r="G12" s="114">
        <v>86534</v>
      </c>
      <c r="H12" s="114">
        <v>86562</v>
      </c>
      <c r="I12" s="115">
        <v>1272</v>
      </c>
      <c r="J12" s="116">
        <v>1.4694669716503779</v>
      </c>
      <c r="N12" s="117"/>
    </row>
    <row r="13" spans="1:15" s="110" customFormat="1" ht="13.5" customHeight="1" x14ac:dyDescent="0.2">
      <c r="A13" s="118" t="s">
        <v>105</v>
      </c>
      <c r="B13" s="119" t="s">
        <v>106</v>
      </c>
      <c r="C13" s="113">
        <v>56.804881936379992</v>
      </c>
      <c r="D13" s="114">
        <v>49894</v>
      </c>
      <c r="E13" s="114">
        <v>49891</v>
      </c>
      <c r="F13" s="114">
        <v>50244</v>
      </c>
      <c r="G13" s="114">
        <v>49305</v>
      </c>
      <c r="H13" s="114">
        <v>49220</v>
      </c>
      <c r="I13" s="115">
        <v>674</v>
      </c>
      <c r="J13" s="116">
        <v>1.3693620479479887</v>
      </c>
    </row>
    <row r="14" spans="1:15" s="110" customFormat="1" ht="13.5" customHeight="1" x14ac:dyDescent="0.2">
      <c r="A14" s="120"/>
      <c r="B14" s="119" t="s">
        <v>107</v>
      </c>
      <c r="C14" s="113">
        <v>43.195118063620008</v>
      </c>
      <c r="D14" s="114">
        <v>37940</v>
      </c>
      <c r="E14" s="114">
        <v>38058</v>
      </c>
      <c r="F14" s="114">
        <v>37853</v>
      </c>
      <c r="G14" s="114">
        <v>37229</v>
      </c>
      <c r="H14" s="114">
        <v>37342</v>
      </c>
      <c r="I14" s="115">
        <v>598</v>
      </c>
      <c r="J14" s="116">
        <v>1.6014139574741577</v>
      </c>
    </row>
    <row r="15" spans="1:15" s="110" customFormat="1" ht="13.5" customHeight="1" x14ac:dyDescent="0.2">
      <c r="A15" s="118" t="s">
        <v>105</v>
      </c>
      <c r="B15" s="121" t="s">
        <v>108</v>
      </c>
      <c r="C15" s="113">
        <v>9.7763963840881658</v>
      </c>
      <c r="D15" s="114">
        <v>8587</v>
      </c>
      <c r="E15" s="114">
        <v>8824</v>
      </c>
      <c r="F15" s="114">
        <v>9064</v>
      </c>
      <c r="G15" s="114">
        <v>8066</v>
      </c>
      <c r="H15" s="114">
        <v>8461</v>
      </c>
      <c r="I15" s="115">
        <v>126</v>
      </c>
      <c r="J15" s="116">
        <v>1.4891856754520743</v>
      </c>
    </row>
    <row r="16" spans="1:15" s="110" customFormat="1" ht="13.5" customHeight="1" x14ac:dyDescent="0.2">
      <c r="A16" s="118"/>
      <c r="B16" s="121" t="s">
        <v>109</v>
      </c>
      <c r="C16" s="113">
        <v>68.159254958216636</v>
      </c>
      <c r="D16" s="114">
        <v>59867</v>
      </c>
      <c r="E16" s="114">
        <v>59948</v>
      </c>
      <c r="F16" s="114">
        <v>60246</v>
      </c>
      <c r="G16" s="114">
        <v>60055</v>
      </c>
      <c r="H16" s="114">
        <v>60082</v>
      </c>
      <c r="I16" s="115">
        <v>-215</v>
      </c>
      <c r="J16" s="116">
        <v>-0.35784427948470426</v>
      </c>
    </row>
    <row r="17" spans="1:10" s="110" customFormat="1" ht="13.5" customHeight="1" x14ac:dyDescent="0.2">
      <c r="A17" s="118"/>
      <c r="B17" s="121" t="s">
        <v>110</v>
      </c>
      <c r="C17" s="113">
        <v>20.691304050823145</v>
      </c>
      <c r="D17" s="114">
        <v>18174</v>
      </c>
      <c r="E17" s="114">
        <v>17933</v>
      </c>
      <c r="F17" s="114">
        <v>17578</v>
      </c>
      <c r="G17" s="114">
        <v>17245</v>
      </c>
      <c r="H17" s="114">
        <v>16895</v>
      </c>
      <c r="I17" s="115">
        <v>1279</v>
      </c>
      <c r="J17" s="116">
        <v>7.5702870671796392</v>
      </c>
    </row>
    <row r="18" spans="1:10" s="110" customFormat="1" ht="13.5" customHeight="1" x14ac:dyDescent="0.2">
      <c r="A18" s="120"/>
      <c r="B18" s="121" t="s">
        <v>111</v>
      </c>
      <c r="C18" s="113">
        <v>1.3730446068720541</v>
      </c>
      <c r="D18" s="114">
        <v>1206</v>
      </c>
      <c r="E18" s="114">
        <v>1244</v>
      </c>
      <c r="F18" s="114">
        <v>1209</v>
      </c>
      <c r="G18" s="114">
        <v>1168</v>
      </c>
      <c r="H18" s="114">
        <v>1124</v>
      </c>
      <c r="I18" s="115">
        <v>82</v>
      </c>
      <c r="J18" s="116">
        <v>7.2953736654804269</v>
      </c>
    </row>
    <row r="19" spans="1:10" s="110" customFormat="1" ht="13.5" customHeight="1" x14ac:dyDescent="0.2">
      <c r="A19" s="120"/>
      <c r="B19" s="121" t="s">
        <v>112</v>
      </c>
      <c r="C19" s="113">
        <v>0.35293849762051144</v>
      </c>
      <c r="D19" s="114">
        <v>310</v>
      </c>
      <c r="E19" s="114">
        <v>332</v>
      </c>
      <c r="F19" s="114">
        <v>321</v>
      </c>
      <c r="G19" s="114">
        <v>270</v>
      </c>
      <c r="H19" s="114">
        <v>258</v>
      </c>
      <c r="I19" s="115">
        <v>52</v>
      </c>
      <c r="J19" s="116">
        <v>20.155038759689923</v>
      </c>
    </row>
    <row r="20" spans="1:10" s="110" customFormat="1" ht="13.5" customHeight="1" x14ac:dyDescent="0.2">
      <c r="A20" s="118" t="s">
        <v>113</v>
      </c>
      <c r="B20" s="122" t="s">
        <v>114</v>
      </c>
      <c r="C20" s="113">
        <v>71.583896896418238</v>
      </c>
      <c r="D20" s="114">
        <v>62875</v>
      </c>
      <c r="E20" s="114">
        <v>62970</v>
      </c>
      <c r="F20" s="114">
        <v>63392</v>
      </c>
      <c r="G20" s="114">
        <v>62197</v>
      </c>
      <c r="H20" s="114">
        <v>62487</v>
      </c>
      <c r="I20" s="115">
        <v>388</v>
      </c>
      <c r="J20" s="116">
        <v>0.62092915326387887</v>
      </c>
    </row>
    <row r="21" spans="1:10" s="110" customFormat="1" ht="13.5" customHeight="1" x14ac:dyDescent="0.2">
      <c r="A21" s="120"/>
      <c r="B21" s="122" t="s">
        <v>115</v>
      </c>
      <c r="C21" s="113">
        <v>28.416103103581758</v>
      </c>
      <c r="D21" s="114">
        <v>24959</v>
      </c>
      <c r="E21" s="114">
        <v>24979</v>
      </c>
      <c r="F21" s="114">
        <v>24705</v>
      </c>
      <c r="G21" s="114">
        <v>24337</v>
      </c>
      <c r="H21" s="114">
        <v>24075</v>
      </c>
      <c r="I21" s="115">
        <v>884</v>
      </c>
      <c r="J21" s="116">
        <v>3.6718587746625131</v>
      </c>
    </row>
    <row r="22" spans="1:10" s="110" customFormat="1" ht="13.5" customHeight="1" x14ac:dyDescent="0.2">
      <c r="A22" s="118" t="s">
        <v>113</v>
      </c>
      <c r="B22" s="122" t="s">
        <v>116</v>
      </c>
      <c r="C22" s="113">
        <v>89.267254138488511</v>
      </c>
      <c r="D22" s="114">
        <v>78407</v>
      </c>
      <c r="E22" s="114">
        <v>78703</v>
      </c>
      <c r="F22" s="114">
        <v>78882</v>
      </c>
      <c r="G22" s="114">
        <v>77563</v>
      </c>
      <c r="H22" s="114">
        <v>77822</v>
      </c>
      <c r="I22" s="115">
        <v>585</v>
      </c>
      <c r="J22" s="116">
        <v>0.75171545321374422</v>
      </c>
    </row>
    <row r="23" spans="1:10" s="110" customFormat="1" ht="13.5" customHeight="1" x14ac:dyDescent="0.2">
      <c r="A23" s="123"/>
      <c r="B23" s="124" t="s">
        <v>117</v>
      </c>
      <c r="C23" s="125">
        <v>10.656465605574152</v>
      </c>
      <c r="D23" s="114">
        <v>9360</v>
      </c>
      <c r="E23" s="114">
        <v>9184</v>
      </c>
      <c r="F23" s="114">
        <v>9153</v>
      </c>
      <c r="G23" s="114">
        <v>8908</v>
      </c>
      <c r="H23" s="114">
        <v>8681</v>
      </c>
      <c r="I23" s="115">
        <v>679</v>
      </c>
      <c r="J23" s="116">
        <v>7.8216795300080637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20680</v>
      </c>
      <c r="E26" s="114">
        <v>21735</v>
      </c>
      <c r="F26" s="114">
        <v>21779</v>
      </c>
      <c r="G26" s="114">
        <v>21757</v>
      </c>
      <c r="H26" s="140">
        <v>21425</v>
      </c>
      <c r="I26" s="115">
        <v>-745</v>
      </c>
      <c r="J26" s="116">
        <v>-3.4772462077012833</v>
      </c>
    </row>
    <row r="27" spans="1:10" s="110" customFormat="1" ht="13.5" customHeight="1" x14ac:dyDescent="0.2">
      <c r="A27" s="118" t="s">
        <v>105</v>
      </c>
      <c r="B27" s="119" t="s">
        <v>106</v>
      </c>
      <c r="C27" s="113">
        <v>42.093810444874272</v>
      </c>
      <c r="D27" s="115">
        <v>8705</v>
      </c>
      <c r="E27" s="114">
        <v>9198</v>
      </c>
      <c r="F27" s="114">
        <v>9240</v>
      </c>
      <c r="G27" s="114">
        <v>9155</v>
      </c>
      <c r="H27" s="140">
        <v>8965</v>
      </c>
      <c r="I27" s="115">
        <v>-260</v>
      </c>
      <c r="J27" s="116">
        <v>-2.9001673173452316</v>
      </c>
    </row>
    <row r="28" spans="1:10" s="110" customFormat="1" ht="13.5" customHeight="1" x14ac:dyDescent="0.2">
      <c r="A28" s="120"/>
      <c r="B28" s="119" t="s">
        <v>107</v>
      </c>
      <c r="C28" s="113">
        <v>57.906189555125728</v>
      </c>
      <c r="D28" s="115">
        <v>11975</v>
      </c>
      <c r="E28" s="114">
        <v>12537</v>
      </c>
      <c r="F28" s="114">
        <v>12539</v>
      </c>
      <c r="G28" s="114">
        <v>12602</v>
      </c>
      <c r="H28" s="140">
        <v>12460</v>
      </c>
      <c r="I28" s="115">
        <v>-485</v>
      </c>
      <c r="J28" s="116">
        <v>-3.8924558587479936</v>
      </c>
    </row>
    <row r="29" spans="1:10" s="110" customFormat="1" ht="13.5" customHeight="1" x14ac:dyDescent="0.2">
      <c r="A29" s="118" t="s">
        <v>105</v>
      </c>
      <c r="B29" s="121" t="s">
        <v>108</v>
      </c>
      <c r="C29" s="113">
        <v>19.163442940038685</v>
      </c>
      <c r="D29" s="115">
        <v>3963</v>
      </c>
      <c r="E29" s="114">
        <v>4199</v>
      </c>
      <c r="F29" s="114">
        <v>4263</v>
      </c>
      <c r="G29" s="114">
        <v>4330</v>
      </c>
      <c r="H29" s="140">
        <v>4134</v>
      </c>
      <c r="I29" s="115">
        <v>-171</v>
      </c>
      <c r="J29" s="116">
        <v>-4.1364296081277212</v>
      </c>
    </row>
    <row r="30" spans="1:10" s="110" customFormat="1" ht="13.5" customHeight="1" x14ac:dyDescent="0.2">
      <c r="A30" s="118"/>
      <c r="B30" s="121" t="s">
        <v>109</v>
      </c>
      <c r="C30" s="113">
        <v>46.871373307543521</v>
      </c>
      <c r="D30" s="115">
        <v>9693</v>
      </c>
      <c r="E30" s="114">
        <v>10307</v>
      </c>
      <c r="F30" s="114">
        <v>10274</v>
      </c>
      <c r="G30" s="114">
        <v>10269</v>
      </c>
      <c r="H30" s="140">
        <v>10211</v>
      </c>
      <c r="I30" s="115">
        <v>-518</v>
      </c>
      <c r="J30" s="116">
        <v>-5.0729605327587892</v>
      </c>
    </row>
    <row r="31" spans="1:10" s="110" customFormat="1" ht="13.5" customHeight="1" x14ac:dyDescent="0.2">
      <c r="A31" s="118"/>
      <c r="B31" s="121" t="s">
        <v>110</v>
      </c>
      <c r="C31" s="113">
        <v>17.785299806576404</v>
      </c>
      <c r="D31" s="115">
        <v>3678</v>
      </c>
      <c r="E31" s="114">
        <v>3791</v>
      </c>
      <c r="F31" s="114">
        <v>3820</v>
      </c>
      <c r="G31" s="114">
        <v>3794</v>
      </c>
      <c r="H31" s="140">
        <v>3778</v>
      </c>
      <c r="I31" s="115">
        <v>-100</v>
      </c>
      <c r="J31" s="116">
        <v>-2.6469031233456857</v>
      </c>
    </row>
    <row r="32" spans="1:10" s="110" customFormat="1" ht="13.5" customHeight="1" x14ac:dyDescent="0.2">
      <c r="A32" s="120"/>
      <c r="B32" s="121" t="s">
        <v>111</v>
      </c>
      <c r="C32" s="113">
        <v>16.17504835589942</v>
      </c>
      <c r="D32" s="115">
        <v>3345</v>
      </c>
      <c r="E32" s="114">
        <v>3438</v>
      </c>
      <c r="F32" s="114">
        <v>3422</v>
      </c>
      <c r="G32" s="114">
        <v>3364</v>
      </c>
      <c r="H32" s="140">
        <v>3302</v>
      </c>
      <c r="I32" s="115">
        <v>43</v>
      </c>
      <c r="J32" s="116">
        <v>1.3022410660205936</v>
      </c>
    </row>
    <row r="33" spans="1:10" s="110" customFormat="1" ht="13.5" customHeight="1" x14ac:dyDescent="0.2">
      <c r="A33" s="120"/>
      <c r="B33" s="121" t="s">
        <v>112</v>
      </c>
      <c r="C33" s="113">
        <v>1.4119922630560928</v>
      </c>
      <c r="D33" s="115">
        <v>292</v>
      </c>
      <c r="E33" s="114">
        <v>319</v>
      </c>
      <c r="F33" s="114">
        <v>296</v>
      </c>
      <c r="G33" s="114">
        <v>250</v>
      </c>
      <c r="H33" s="140">
        <v>226</v>
      </c>
      <c r="I33" s="115">
        <v>66</v>
      </c>
      <c r="J33" s="116">
        <v>29.20353982300885</v>
      </c>
    </row>
    <row r="34" spans="1:10" s="110" customFormat="1" ht="13.5" customHeight="1" x14ac:dyDescent="0.2">
      <c r="A34" s="118" t="s">
        <v>113</v>
      </c>
      <c r="B34" s="122" t="s">
        <v>116</v>
      </c>
      <c r="C34" s="113">
        <v>89.96131528046422</v>
      </c>
      <c r="D34" s="115">
        <v>18604</v>
      </c>
      <c r="E34" s="114">
        <v>19510</v>
      </c>
      <c r="F34" s="114">
        <v>19565</v>
      </c>
      <c r="G34" s="114">
        <v>19600</v>
      </c>
      <c r="H34" s="140">
        <v>19295</v>
      </c>
      <c r="I34" s="115">
        <v>-691</v>
      </c>
      <c r="J34" s="116">
        <v>-3.5812386628660273</v>
      </c>
    </row>
    <row r="35" spans="1:10" s="110" customFormat="1" ht="13.5" customHeight="1" x14ac:dyDescent="0.2">
      <c r="A35" s="118"/>
      <c r="B35" s="119" t="s">
        <v>117</v>
      </c>
      <c r="C35" s="113">
        <v>9.8259187620889747</v>
      </c>
      <c r="D35" s="115">
        <v>2032</v>
      </c>
      <c r="E35" s="114">
        <v>2182</v>
      </c>
      <c r="F35" s="114">
        <v>2166</v>
      </c>
      <c r="G35" s="114">
        <v>2100</v>
      </c>
      <c r="H35" s="140">
        <v>2074</v>
      </c>
      <c r="I35" s="115">
        <v>-42</v>
      </c>
      <c r="J35" s="116">
        <v>-2.025072324011572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11986</v>
      </c>
      <c r="E37" s="114">
        <v>12537</v>
      </c>
      <c r="F37" s="114">
        <v>12574</v>
      </c>
      <c r="G37" s="114">
        <v>12903</v>
      </c>
      <c r="H37" s="140">
        <v>12713</v>
      </c>
      <c r="I37" s="115">
        <v>-727</v>
      </c>
      <c r="J37" s="116">
        <v>-5.7185558090143944</v>
      </c>
    </row>
    <row r="38" spans="1:10" s="110" customFormat="1" ht="13.5" customHeight="1" x14ac:dyDescent="0.2">
      <c r="A38" s="118" t="s">
        <v>105</v>
      </c>
      <c r="B38" s="119" t="s">
        <v>106</v>
      </c>
      <c r="C38" s="113">
        <v>40.413816118805272</v>
      </c>
      <c r="D38" s="115">
        <v>4844</v>
      </c>
      <c r="E38" s="114">
        <v>5117</v>
      </c>
      <c r="F38" s="114">
        <v>5107</v>
      </c>
      <c r="G38" s="114">
        <v>5208</v>
      </c>
      <c r="H38" s="140">
        <v>5087</v>
      </c>
      <c r="I38" s="115">
        <v>-243</v>
      </c>
      <c r="J38" s="116">
        <v>-4.7768822488696676</v>
      </c>
    </row>
    <row r="39" spans="1:10" s="110" customFormat="1" ht="13.5" customHeight="1" x14ac:dyDescent="0.2">
      <c r="A39" s="120"/>
      <c r="B39" s="119" t="s">
        <v>107</v>
      </c>
      <c r="C39" s="113">
        <v>59.586183881194728</v>
      </c>
      <c r="D39" s="115">
        <v>7142</v>
      </c>
      <c r="E39" s="114">
        <v>7420</v>
      </c>
      <c r="F39" s="114">
        <v>7467</v>
      </c>
      <c r="G39" s="114">
        <v>7695</v>
      </c>
      <c r="H39" s="140">
        <v>7626</v>
      </c>
      <c r="I39" s="115">
        <v>-484</v>
      </c>
      <c r="J39" s="116">
        <v>-6.3467086283766063</v>
      </c>
    </row>
    <row r="40" spans="1:10" s="110" customFormat="1" ht="13.5" customHeight="1" x14ac:dyDescent="0.2">
      <c r="A40" s="118" t="s">
        <v>105</v>
      </c>
      <c r="B40" s="121" t="s">
        <v>108</v>
      </c>
      <c r="C40" s="113">
        <v>24.845653262139162</v>
      </c>
      <c r="D40" s="115">
        <v>2978</v>
      </c>
      <c r="E40" s="114">
        <v>3085</v>
      </c>
      <c r="F40" s="114">
        <v>3099</v>
      </c>
      <c r="G40" s="114">
        <v>3353</v>
      </c>
      <c r="H40" s="140">
        <v>3145</v>
      </c>
      <c r="I40" s="115">
        <v>-167</v>
      </c>
      <c r="J40" s="116">
        <v>-5.3100158982511925</v>
      </c>
    </row>
    <row r="41" spans="1:10" s="110" customFormat="1" ht="13.5" customHeight="1" x14ac:dyDescent="0.2">
      <c r="A41" s="118"/>
      <c r="B41" s="121" t="s">
        <v>109</v>
      </c>
      <c r="C41" s="113">
        <v>30.735858501585184</v>
      </c>
      <c r="D41" s="115">
        <v>3684</v>
      </c>
      <c r="E41" s="114">
        <v>3961</v>
      </c>
      <c r="F41" s="114">
        <v>3940</v>
      </c>
      <c r="G41" s="114">
        <v>4047</v>
      </c>
      <c r="H41" s="140">
        <v>4087</v>
      </c>
      <c r="I41" s="115">
        <v>-403</v>
      </c>
      <c r="J41" s="116">
        <v>-9.8605333985808663</v>
      </c>
    </row>
    <row r="42" spans="1:10" s="110" customFormat="1" ht="13.5" customHeight="1" x14ac:dyDescent="0.2">
      <c r="A42" s="118"/>
      <c r="B42" s="121" t="s">
        <v>110</v>
      </c>
      <c r="C42" s="113">
        <v>17.537126647755716</v>
      </c>
      <c r="D42" s="115">
        <v>2102</v>
      </c>
      <c r="E42" s="114">
        <v>2194</v>
      </c>
      <c r="F42" s="114">
        <v>2240</v>
      </c>
      <c r="G42" s="114">
        <v>2260</v>
      </c>
      <c r="H42" s="140">
        <v>2295</v>
      </c>
      <c r="I42" s="115">
        <v>-193</v>
      </c>
      <c r="J42" s="116">
        <v>-8.4095860566448799</v>
      </c>
    </row>
    <row r="43" spans="1:10" s="110" customFormat="1" ht="13.5" customHeight="1" x14ac:dyDescent="0.2">
      <c r="A43" s="120"/>
      <c r="B43" s="121" t="s">
        <v>111</v>
      </c>
      <c r="C43" s="113">
        <v>26.873018521608543</v>
      </c>
      <c r="D43" s="115">
        <v>3221</v>
      </c>
      <c r="E43" s="114">
        <v>3297</v>
      </c>
      <c r="F43" s="114">
        <v>3295</v>
      </c>
      <c r="G43" s="114">
        <v>3243</v>
      </c>
      <c r="H43" s="140">
        <v>3186</v>
      </c>
      <c r="I43" s="115">
        <v>35</v>
      </c>
      <c r="J43" s="116">
        <v>1.0985561833019459</v>
      </c>
    </row>
    <row r="44" spans="1:10" s="110" customFormat="1" ht="13.5" customHeight="1" x14ac:dyDescent="0.2">
      <c r="A44" s="120"/>
      <c r="B44" s="121" t="s">
        <v>112</v>
      </c>
      <c r="C44" s="113">
        <v>2.2109127315201067</v>
      </c>
      <c r="D44" s="115">
        <v>265</v>
      </c>
      <c r="E44" s="114">
        <v>283</v>
      </c>
      <c r="F44" s="114">
        <v>264</v>
      </c>
      <c r="G44" s="114">
        <v>223</v>
      </c>
      <c r="H44" s="140">
        <v>197</v>
      </c>
      <c r="I44" s="115">
        <v>68</v>
      </c>
      <c r="J44" s="116">
        <v>34.517766497461928</v>
      </c>
    </row>
    <row r="45" spans="1:10" s="110" customFormat="1" ht="13.5" customHeight="1" x14ac:dyDescent="0.2">
      <c r="A45" s="118" t="s">
        <v>113</v>
      </c>
      <c r="B45" s="122" t="s">
        <v>116</v>
      </c>
      <c r="C45" s="113">
        <v>90.497246787919238</v>
      </c>
      <c r="D45" s="115">
        <v>10847</v>
      </c>
      <c r="E45" s="114">
        <v>11299</v>
      </c>
      <c r="F45" s="114">
        <v>11324</v>
      </c>
      <c r="G45" s="114">
        <v>11664</v>
      </c>
      <c r="H45" s="140">
        <v>11471</v>
      </c>
      <c r="I45" s="115">
        <v>-624</v>
      </c>
      <c r="J45" s="116">
        <v>-5.4398047249585915</v>
      </c>
    </row>
    <row r="46" spans="1:10" s="110" customFormat="1" ht="13.5" customHeight="1" x14ac:dyDescent="0.2">
      <c r="A46" s="118"/>
      <c r="B46" s="119" t="s">
        <v>117</v>
      </c>
      <c r="C46" s="113">
        <v>9.1440013348907065</v>
      </c>
      <c r="D46" s="115">
        <v>1096</v>
      </c>
      <c r="E46" s="114">
        <v>1195</v>
      </c>
      <c r="F46" s="114">
        <v>1203</v>
      </c>
      <c r="G46" s="114">
        <v>1183</v>
      </c>
      <c r="H46" s="140">
        <v>1187</v>
      </c>
      <c r="I46" s="115">
        <v>-91</v>
      </c>
      <c r="J46" s="116">
        <v>-7.6663858466722834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8694</v>
      </c>
      <c r="E48" s="114">
        <v>9198</v>
      </c>
      <c r="F48" s="114">
        <v>9205</v>
      </c>
      <c r="G48" s="114">
        <v>8854</v>
      </c>
      <c r="H48" s="140">
        <v>8712</v>
      </c>
      <c r="I48" s="115">
        <v>-18</v>
      </c>
      <c r="J48" s="116">
        <v>-0.20661157024793389</v>
      </c>
    </row>
    <row r="49" spans="1:12" s="110" customFormat="1" ht="13.5" customHeight="1" x14ac:dyDescent="0.2">
      <c r="A49" s="118" t="s">
        <v>105</v>
      </c>
      <c r="B49" s="119" t="s">
        <v>106</v>
      </c>
      <c r="C49" s="113">
        <v>44.409937888198755</v>
      </c>
      <c r="D49" s="115">
        <v>3861</v>
      </c>
      <c r="E49" s="114">
        <v>4081</v>
      </c>
      <c r="F49" s="114">
        <v>4133</v>
      </c>
      <c r="G49" s="114">
        <v>3947</v>
      </c>
      <c r="H49" s="140">
        <v>3878</v>
      </c>
      <c r="I49" s="115">
        <v>-17</v>
      </c>
      <c r="J49" s="116">
        <v>-0.43837029396596183</v>
      </c>
    </row>
    <row r="50" spans="1:12" s="110" customFormat="1" ht="13.5" customHeight="1" x14ac:dyDescent="0.2">
      <c r="A50" s="120"/>
      <c r="B50" s="119" t="s">
        <v>107</v>
      </c>
      <c r="C50" s="113">
        <v>55.590062111801245</v>
      </c>
      <c r="D50" s="115">
        <v>4833</v>
      </c>
      <c r="E50" s="114">
        <v>5117</v>
      </c>
      <c r="F50" s="114">
        <v>5072</v>
      </c>
      <c r="G50" s="114">
        <v>4907</v>
      </c>
      <c r="H50" s="140">
        <v>4834</v>
      </c>
      <c r="I50" s="115">
        <v>-1</v>
      </c>
      <c r="J50" s="116">
        <v>-2.0686801820438559E-2</v>
      </c>
    </row>
    <row r="51" spans="1:12" s="110" customFormat="1" ht="13.5" customHeight="1" x14ac:dyDescent="0.2">
      <c r="A51" s="118" t="s">
        <v>105</v>
      </c>
      <c r="B51" s="121" t="s">
        <v>108</v>
      </c>
      <c r="C51" s="113">
        <v>11.32965263400046</v>
      </c>
      <c r="D51" s="115">
        <v>985</v>
      </c>
      <c r="E51" s="114">
        <v>1114</v>
      </c>
      <c r="F51" s="114">
        <v>1164</v>
      </c>
      <c r="G51" s="114">
        <v>977</v>
      </c>
      <c r="H51" s="140">
        <v>989</v>
      </c>
      <c r="I51" s="115">
        <v>-4</v>
      </c>
      <c r="J51" s="116">
        <v>-0.40444893832153689</v>
      </c>
    </row>
    <row r="52" spans="1:12" s="110" customFormat="1" ht="13.5" customHeight="1" x14ac:dyDescent="0.2">
      <c r="A52" s="118"/>
      <c r="B52" s="121" t="s">
        <v>109</v>
      </c>
      <c r="C52" s="113">
        <v>69.116632160110427</v>
      </c>
      <c r="D52" s="115">
        <v>6009</v>
      </c>
      <c r="E52" s="114">
        <v>6346</v>
      </c>
      <c r="F52" s="114">
        <v>6334</v>
      </c>
      <c r="G52" s="114">
        <v>6222</v>
      </c>
      <c r="H52" s="140">
        <v>6124</v>
      </c>
      <c r="I52" s="115">
        <v>-115</v>
      </c>
      <c r="J52" s="116">
        <v>-1.8778576094056172</v>
      </c>
    </row>
    <row r="53" spans="1:12" s="110" customFormat="1" ht="13.5" customHeight="1" x14ac:dyDescent="0.2">
      <c r="A53" s="118"/>
      <c r="B53" s="121" t="s">
        <v>110</v>
      </c>
      <c r="C53" s="113">
        <v>18.127444214400736</v>
      </c>
      <c r="D53" s="115">
        <v>1576</v>
      </c>
      <c r="E53" s="114">
        <v>1597</v>
      </c>
      <c r="F53" s="114">
        <v>1580</v>
      </c>
      <c r="G53" s="114">
        <v>1534</v>
      </c>
      <c r="H53" s="140">
        <v>1483</v>
      </c>
      <c r="I53" s="115">
        <v>93</v>
      </c>
      <c r="J53" s="116">
        <v>6.2710721510451783</v>
      </c>
    </row>
    <row r="54" spans="1:12" s="110" customFormat="1" ht="13.5" customHeight="1" x14ac:dyDescent="0.2">
      <c r="A54" s="120"/>
      <c r="B54" s="121" t="s">
        <v>111</v>
      </c>
      <c r="C54" s="113">
        <v>1.4262709914883829</v>
      </c>
      <c r="D54" s="115">
        <v>124</v>
      </c>
      <c r="E54" s="114">
        <v>141</v>
      </c>
      <c r="F54" s="114">
        <v>127</v>
      </c>
      <c r="G54" s="114">
        <v>121</v>
      </c>
      <c r="H54" s="140">
        <v>116</v>
      </c>
      <c r="I54" s="115">
        <v>8</v>
      </c>
      <c r="J54" s="116">
        <v>6.8965517241379306</v>
      </c>
    </row>
    <row r="55" spans="1:12" s="110" customFormat="1" ht="13.5" customHeight="1" x14ac:dyDescent="0.2">
      <c r="A55" s="120"/>
      <c r="B55" s="121" t="s">
        <v>112</v>
      </c>
      <c r="C55" s="113">
        <v>0.3105590062111801</v>
      </c>
      <c r="D55" s="115">
        <v>27</v>
      </c>
      <c r="E55" s="114">
        <v>36</v>
      </c>
      <c r="F55" s="114">
        <v>32</v>
      </c>
      <c r="G55" s="114">
        <v>27</v>
      </c>
      <c r="H55" s="140">
        <v>29</v>
      </c>
      <c r="I55" s="115">
        <v>-2</v>
      </c>
      <c r="J55" s="116">
        <v>-6.8965517241379306</v>
      </c>
    </row>
    <row r="56" spans="1:12" s="110" customFormat="1" ht="13.5" customHeight="1" x14ac:dyDescent="0.2">
      <c r="A56" s="118" t="s">
        <v>113</v>
      </c>
      <c r="B56" s="122" t="s">
        <v>116</v>
      </c>
      <c r="C56" s="113">
        <v>89.222452265930528</v>
      </c>
      <c r="D56" s="115">
        <v>7757</v>
      </c>
      <c r="E56" s="114">
        <v>8211</v>
      </c>
      <c r="F56" s="114">
        <v>8241</v>
      </c>
      <c r="G56" s="114">
        <v>7936</v>
      </c>
      <c r="H56" s="140">
        <v>7824</v>
      </c>
      <c r="I56" s="115">
        <v>-67</v>
      </c>
      <c r="J56" s="116">
        <v>-0.8563394683026585</v>
      </c>
    </row>
    <row r="57" spans="1:12" s="110" customFormat="1" ht="13.5" customHeight="1" x14ac:dyDescent="0.2">
      <c r="A57" s="142"/>
      <c r="B57" s="124" t="s">
        <v>117</v>
      </c>
      <c r="C57" s="125">
        <v>10.766045548654244</v>
      </c>
      <c r="D57" s="143">
        <v>936</v>
      </c>
      <c r="E57" s="144">
        <v>987</v>
      </c>
      <c r="F57" s="144">
        <v>963</v>
      </c>
      <c r="G57" s="144">
        <v>917</v>
      </c>
      <c r="H57" s="145">
        <v>887</v>
      </c>
      <c r="I57" s="143">
        <v>49</v>
      </c>
      <c r="J57" s="146">
        <v>5.5242390078917696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87834</v>
      </c>
      <c r="E12" s="236">
        <v>87949</v>
      </c>
      <c r="F12" s="114">
        <v>88097</v>
      </c>
      <c r="G12" s="114">
        <v>86534</v>
      </c>
      <c r="H12" s="140">
        <v>86562</v>
      </c>
      <c r="I12" s="115">
        <v>1272</v>
      </c>
      <c r="J12" s="116">
        <v>1.4694669716503779</v>
      </c>
    </row>
    <row r="13" spans="1:15" s="110" customFormat="1" ht="12" customHeight="1" x14ac:dyDescent="0.2">
      <c r="A13" s="118" t="s">
        <v>105</v>
      </c>
      <c r="B13" s="119" t="s">
        <v>106</v>
      </c>
      <c r="C13" s="113">
        <v>56.804881936379992</v>
      </c>
      <c r="D13" s="115">
        <v>49894</v>
      </c>
      <c r="E13" s="114">
        <v>49891</v>
      </c>
      <c r="F13" s="114">
        <v>50244</v>
      </c>
      <c r="G13" s="114">
        <v>49305</v>
      </c>
      <c r="H13" s="140">
        <v>49220</v>
      </c>
      <c r="I13" s="115">
        <v>674</v>
      </c>
      <c r="J13" s="116">
        <v>1.3693620479479887</v>
      </c>
    </row>
    <row r="14" spans="1:15" s="110" customFormat="1" ht="12" customHeight="1" x14ac:dyDescent="0.2">
      <c r="A14" s="118"/>
      <c r="B14" s="119" t="s">
        <v>107</v>
      </c>
      <c r="C14" s="113">
        <v>43.195118063620008</v>
      </c>
      <c r="D14" s="115">
        <v>37940</v>
      </c>
      <c r="E14" s="114">
        <v>38058</v>
      </c>
      <c r="F14" s="114">
        <v>37853</v>
      </c>
      <c r="G14" s="114">
        <v>37229</v>
      </c>
      <c r="H14" s="140">
        <v>37342</v>
      </c>
      <c r="I14" s="115">
        <v>598</v>
      </c>
      <c r="J14" s="116">
        <v>1.6014139574741577</v>
      </c>
    </row>
    <row r="15" spans="1:15" s="110" customFormat="1" ht="12" customHeight="1" x14ac:dyDescent="0.2">
      <c r="A15" s="118" t="s">
        <v>105</v>
      </c>
      <c r="B15" s="121" t="s">
        <v>108</v>
      </c>
      <c r="C15" s="113">
        <v>9.7763963840881658</v>
      </c>
      <c r="D15" s="115">
        <v>8587</v>
      </c>
      <c r="E15" s="114">
        <v>8824</v>
      </c>
      <c r="F15" s="114">
        <v>9064</v>
      </c>
      <c r="G15" s="114">
        <v>8066</v>
      </c>
      <c r="H15" s="140">
        <v>8461</v>
      </c>
      <c r="I15" s="115">
        <v>126</v>
      </c>
      <c r="J15" s="116">
        <v>1.4891856754520743</v>
      </c>
    </row>
    <row r="16" spans="1:15" s="110" customFormat="1" ht="12" customHeight="1" x14ac:dyDescent="0.2">
      <c r="A16" s="118"/>
      <c r="B16" s="121" t="s">
        <v>109</v>
      </c>
      <c r="C16" s="113">
        <v>68.159254958216636</v>
      </c>
      <c r="D16" s="115">
        <v>59867</v>
      </c>
      <c r="E16" s="114">
        <v>59948</v>
      </c>
      <c r="F16" s="114">
        <v>60246</v>
      </c>
      <c r="G16" s="114">
        <v>60055</v>
      </c>
      <c r="H16" s="140">
        <v>60082</v>
      </c>
      <c r="I16" s="115">
        <v>-215</v>
      </c>
      <c r="J16" s="116">
        <v>-0.35784427948470426</v>
      </c>
    </row>
    <row r="17" spans="1:10" s="110" customFormat="1" ht="12" customHeight="1" x14ac:dyDescent="0.2">
      <c r="A17" s="118"/>
      <c r="B17" s="121" t="s">
        <v>110</v>
      </c>
      <c r="C17" s="113">
        <v>20.691304050823145</v>
      </c>
      <c r="D17" s="115">
        <v>18174</v>
      </c>
      <c r="E17" s="114">
        <v>17933</v>
      </c>
      <c r="F17" s="114">
        <v>17578</v>
      </c>
      <c r="G17" s="114">
        <v>17245</v>
      </c>
      <c r="H17" s="140">
        <v>16895</v>
      </c>
      <c r="I17" s="115">
        <v>1279</v>
      </c>
      <c r="J17" s="116">
        <v>7.5702870671796392</v>
      </c>
    </row>
    <row r="18" spans="1:10" s="110" customFormat="1" ht="12" customHeight="1" x14ac:dyDescent="0.2">
      <c r="A18" s="120"/>
      <c r="B18" s="121" t="s">
        <v>111</v>
      </c>
      <c r="C18" s="113">
        <v>1.3730446068720541</v>
      </c>
      <c r="D18" s="115">
        <v>1206</v>
      </c>
      <c r="E18" s="114">
        <v>1244</v>
      </c>
      <c r="F18" s="114">
        <v>1209</v>
      </c>
      <c r="G18" s="114">
        <v>1168</v>
      </c>
      <c r="H18" s="140">
        <v>1124</v>
      </c>
      <c r="I18" s="115">
        <v>82</v>
      </c>
      <c r="J18" s="116">
        <v>7.2953736654804269</v>
      </c>
    </row>
    <row r="19" spans="1:10" s="110" customFormat="1" ht="12" customHeight="1" x14ac:dyDescent="0.2">
      <c r="A19" s="120"/>
      <c r="B19" s="121" t="s">
        <v>112</v>
      </c>
      <c r="C19" s="113">
        <v>0.35293849762051144</v>
      </c>
      <c r="D19" s="115">
        <v>310</v>
      </c>
      <c r="E19" s="114">
        <v>332</v>
      </c>
      <c r="F19" s="114">
        <v>321</v>
      </c>
      <c r="G19" s="114">
        <v>270</v>
      </c>
      <c r="H19" s="140">
        <v>258</v>
      </c>
      <c r="I19" s="115">
        <v>52</v>
      </c>
      <c r="J19" s="116">
        <v>20.155038759689923</v>
      </c>
    </row>
    <row r="20" spans="1:10" s="110" customFormat="1" ht="12" customHeight="1" x14ac:dyDescent="0.2">
      <c r="A20" s="118" t="s">
        <v>113</v>
      </c>
      <c r="B20" s="119" t="s">
        <v>181</v>
      </c>
      <c r="C20" s="113">
        <v>71.583896896418238</v>
      </c>
      <c r="D20" s="115">
        <v>62875</v>
      </c>
      <c r="E20" s="114">
        <v>62970</v>
      </c>
      <c r="F20" s="114">
        <v>63392</v>
      </c>
      <c r="G20" s="114">
        <v>62197</v>
      </c>
      <c r="H20" s="140">
        <v>62487</v>
      </c>
      <c r="I20" s="115">
        <v>388</v>
      </c>
      <c r="J20" s="116">
        <v>0.62092915326387887</v>
      </c>
    </row>
    <row r="21" spans="1:10" s="110" customFormat="1" ht="12" customHeight="1" x14ac:dyDescent="0.2">
      <c r="A21" s="118"/>
      <c r="B21" s="119" t="s">
        <v>182</v>
      </c>
      <c r="C21" s="113">
        <v>28.416103103581758</v>
      </c>
      <c r="D21" s="115">
        <v>24959</v>
      </c>
      <c r="E21" s="114">
        <v>24979</v>
      </c>
      <c r="F21" s="114">
        <v>24705</v>
      </c>
      <c r="G21" s="114">
        <v>24337</v>
      </c>
      <c r="H21" s="140">
        <v>24075</v>
      </c>
      <c r="I21" s="115">
        <v>884</v>
      </c>
      <c r="J21" s="116">
        <v>3.6718587746625131</v>
      </c>
    </row>
    <row r="22" spans="1:10" s="110" customFormat="1" ht="12" customHeight="1" x14ac:dyDescent="0.2">
      <c r="A22" s="118" t="s">
        <v>113</v>
      </c>
      <c r="B22" s="119" t="s">
        <v>116</v>
      </c>
      <c r="C22" s="113">
        <v>89.267254138488511</v>
      </c>
      <c r="D22" s="115">
        <v>78407</v>
      </c>
      <c r="E22" s="114">
        <v>78703</v>
      </c>
      <c r="F22" s="114">
        <v>78882</v>
      </c>
      <c r="G22" s="114">
        <v>77563</v>
      </c>
      <c r="H22" s="140">
        <v>77822</v>
      </c>
      <c r="I22" s="115">
        <v>585</v>
      </c>
      <c r="J22" s="116">
        <v>0.75171545321374422</v>
      </c>
    </row>
    <row r="23" spans="1:10" s="110" customFormat="1" ht="12" customHeight="1" x14ac:dyDescent="0.2">
      <c r="A23" s="118"/>
      <c r="B23" s="119" t="s">
        <v>117</v>
      </c>
      <c r="C23" s="113">
        <v>10.656465605574152</v>
      </c>
      <c r="D23" s="115">
        <v>9360</v>
      </c>
      <c r="E23" s="114">
        <v>9184</v>
      </c>
      <c r="F23" s="114">
        <v>9153</v>
      </c>
      <c r="G23" s="114">
        <v>8908</v>
      </c>
      <c r="H23" s="140">
        <v>8681</v>
      </c>
      <c r="I23" s="115">
        <v>679</v>
      </c>
      <c r="J23" s="116">
        <v>7.8216795300080637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96945</v>
      </c>
      <c r="E64" s="236">
        <v>97054</v>
      </c>
      <c r="F64" s="236">
        <v>97384</v>
      </c>
      <c r="G64" s="236">
        <v>95504</v>
      </c>
      <c r="H64" s="140">
        <v>95493</v>
      </c>
      <c r="I64" s="115">
        <v>1452</v>
      </c>
      <c r="J64" s="116">
        <v>1.5205303006503095</v>
      </c>
    </row>
    <row r="65" spans="1:12" s="110" customFormat="1" ht="12" customHeight="1" x14ac:dyDescent="0.2">
      <c r="A65" s="118" t="s">
        <v>105</v>
      </c>
      <c r="B65" s="119" t="s">
        <v>106</v>
      </c>
      <c r="C65" s="113">
        <v>51.977925627933367</v>
      </c>
      <c r="D65" s="235">
        <v>50390</v>
      </c>
      <c r="E65" s="236">
        <v>50445</v>
      </c>
      <c r="F65" s="236">
        <v>50800</v>
      </c>
      <c r="G65" s="236">
        <v>49745</v>
      </c>
      <c r="H65" s="140">
        <v>49656</v>
      </c>
      <c r="I65" s="115">
        <v>734</v>
      </c>
      <c r="J65" s="116">
        <v>1.4781698082809731</v>
      </c>
    </row>
    <row r="66" spans="1:12" s="110" customFormat="1" ht="12" customHeight="1" x14ac:dyDescent="0.2">
      <c r="A66" s="118"/>
      <c r="B66" s="119" t="s">
        <v>107</v>
      </c>
      <c r="C66" s="113">
        <v>48.022074372066633</v>
      </c>
      <c r="D66" s="235">
        <v>46555</v>
      </c>
      <c r="E66" s="236">
        <v>46609</v>
      </c>
      <c r="F66" s="236">
        <v>46584</v>
      </c>
      <c r="G66" s="236">
        <v>45759</v>
      </c>
      <c r="H66" s="140">
        <v>45837</v>
      </c>
      <c r="I66" s="115">
        <v>718</v>
      </c>
      <c r="J66" s="116">
        <v>1.5664201409341798</v>
      </c>
    </row>
    <row r="67" spans="1:12" s="110" customFormat="1" ht="12" customHeight="1" x14ac:dyDescent="0.2">
      <c r="A67" s="118" t="s">
        <v>105</v>
      </c>
      <c r="B67" s="121" t="s">
        <v>108</v>
      </c>
      <c r="C67" s="113">
        <v>8.8431584919284134</v>
      </c>
      <c r="D67" s="235">
        <v>8573</v>
      </c>
      <c r="E67" s="236">
        <v>8887</v>
      </c>
      <c r="F67" s="236">
        <v>9093</v>
      </c>
      <c r="G67" s="236">
        <v>8077</v>
      </c>
      <c r="H67" s="140">
        <v>8407</v>
      </c>
      <c r="I67" s="115">
        <v>166</v>
      </c>
      <c r="J67" s="116">
        <v>1.9745450220054717</v>
      </c>
    </row>
    <row r="68" spans="1:12" s="110" customFormat="1" ht="12" customHeight="1" x14ac:dyDescent="0.2">
      <c r="A68" s="118"/>
      <c r="B68" s="121" t="s">
        <v>109</v>
      </c>
      <c r="C68" s="113">
        <v>68.089122698437265</v>
      </c>
      <c r="D68" s="235">
        <v>66009</v>
      </c>
      <c r="E68" s="236">
        <v>66040</v>
      </c>
      <c r="F68" s="236">
        <v>66557</v>
      </c>
      <c r="G68" s="236">
        <v>66132</v>
      </c>
      <c r="H68" s="140">
        <v>66229</v>
      </c>
      <c r="I68" s="115">
        <v>-220</v>
      </c>
      <c r="J68" s="116">
        <v>-0.33218076673360614</v>
      </c>
    </row>
    <row r="69" spans="1:12" s="110" customFormat="1" ht="12" customHeight="1" x14ac:dyDescent="0.2">
      <c r="A69" s="118"/>
      <c r="B69" s="121" t="s">
        <v>110</v>
      </c>
      <c r="C69" s="113">
        <v>21.638042188869978</v>
      </c>
      <c r="D69" s="235">
        <v>20977</v>
      </c>
      <c r="E69" s="236">
        <v>20707</v>
      </c>
      <c r="F69" s="236">
        <v>20354</v>
      </c>
      <c r="G69" s="236">
        <v>20001</v>
      </c>
      <c r="H69" s="140">
        <v>19594</v>
      </c>
      <c r="I69" s="115">
        <v>1383</v>
      </c>
      <c r="J69" s="116">
        <v>7.0582831479024195</v>
      </c>
    </row>
    <row r="70" spans="1:12" s="110" customFormat="1" ht="12" customHeight="1" x14ac:dyDescent="0.2">
      <c r="A70" s="120"/>
      <c r="B70" s="121" t="s">
        <v>111</v>
      </c>
      <c r="C70" s="113">
        <v>1.429676620764351</v>
      </c>
      <c r="D70" s="235">
        <v>1386</v>
      </c>
      <c r="E70" s="236">
        <v>1420</v>
      </c>
      <c r="F70" s="236">
        <v>1380</v>
      </c>
      <c r="G70" s="236">
        <v>1294</v>
      </c>
      <c r="H70" s="140">
        <v>1263</v>
      </c>
      <c r="I70" s="115">
        <v>123</v>
      </c>
      <c r="J70" s="116">
        <v>9.738717339667458</v>
      </c>
    </row>
    <row r="71" spans="1:12" s="110" customFormat="1" ht="12" customHeight="1" x14ac:dyDescent="0.2">
      <c r="A71" s="120"/>
      <c r="B71" s="121" t="s">
        <v>112</v>
      </c>
      <c r="C71" s="113">
        <v>0.40228995822373509</v>
      </c>
      <c r="D71" s="235">
        <v>390</v>
      </c>
      <c r="E71" s="236">
        <v>401</v>
      </c>
      <c r="F71" s="236">
        <v>402</v>
      </c>
      <c r="G71" s="236">
        <v>322</v>
      </c>
      <c r="H71" s="140">
        <v>311</v>
      </c>
      <c r="I71" s="115">
        <v>79</v>
      </c>
      <c r="J71" s="116">
        <v>25.40192926045016</v>
      </c>
    </row>
    <row r="72" spans="1:12" s="110" customFormat="1" ht="12" customHeight="1" x14ac:dyDescent="0.2">
      <c r="A72" s="118" t="s">
        <v>113</v>
      </c>
      <c r="B72" s="119" t="s">
        <v>181</v>
      </c>
      <c r="C72" s="113">
        <v>69.948940120686984</v>
      </c>
      <c r="D72" s="235">
        <v>67812</v>
      </c>
      <c r="E72" s="236">
        <v>67996</v>
      </c>
      <c r="F72" s="236">
        <v>68452</v>
      </c>
      <c r="G72" s="236">
        <v>67083</v>
      </c>
      <c r="H72" s="140">
        <v>67183</v>
      </c>
      <c r="I72" s="115">
        <v>629</v>
      </c>
      <c r="J72" s="116">
        <v>0.93624875340487923</v>
      </c>
    </row>
    <row r="73" spans="1:12" s="110" customFormat="1" ht="12" customHeight="1" x14ac:dyDescent="0.2">
      <c r="A73" s="118"/>
      <c r="B73" s="119" t="s">
        <v>182</v>
      </c>
      <c r="C73" s="113">
        <v>30.051059879313012</v>
      </c>
      <c r="D73" s="115">
        <v>29133</v>
      </c>
      <c r="E73" s="114">
        <v>29058</v>
      </c>
      <c r="F73" s="114">
        <v>28932</v>
      </c>
      <c r="G73" s="114">
        <v>28421</v>
      </c>
      <c r="H73" s="140">
        <v>28310</v>
      </c>
      <c r="I73" s="115">
        <v>823</v>
      </c>
      <c r="J73" s="116">
        <v>2.9070999646767928</v>
      </c>
    </row>
    <row r="74" spans="1:12" s="110" customFormat="1" ht="12" customHeight="1" x14ac:dyDescent="0.2">
      <c r="A74" s="118" t="s">
        <v>113</v>
      </c>
      <c r="B74" s="119" t="s">
        <v>116</v>
      </c>
      <c r="C74" s="113">
        <v>92.474083243075967</v>
      </c>
      <c r="D74" s="115">
        <v>89649</v>
      </c>
      <c r="E74" s="114">
        <v>89935</v>
      </c>
      <c r="F74" s="114">
        <v>90263</v>
      </c>
      <c r="G74" s="114">
        <v>88674</v>
      </c>
      <c r="H74" s="140">
        <v>88920</v>
      </c>
      <c r="I74" s="115">
        <v>729</v>
      </c>
      <c r="J74" s="116">
        <v>0.81983805668016196</v>
      </c>
    </row>
    <row r="75" spans="1:12" s="110" customFormat="1" ht="12" customHeight="1" x14ac:dyDescent="0.2">
      <c r="A75" s="142"/>
      <c r="B75" s="124" t="s">
        <v>117</v>
      </c>
      <c r="C75" s="125">
        <v>7.458868430553407</v>
      </c>
      <c r="D75" s="143">
        <v>7231</v>
      </c>
      <c r="E75" s="144">
        <v>7057</v>
      </c>
      <c r="F75" s="144">
        <v>7059</v>
      </c>
      <c r="G75" s="144">
        <v>6764</v>
      </c>
      <c r="H75" s="145">
        <v>6515</v>
      </c>
      <c r="I75" s="143">
        <v>716</v>
      </c>
      <c r="J75" s="146">
        <v>10.990023023791251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87834</v>
      </c>
      <c r="G11" s="114">
        <v>87949</v>
      </c>
      <c r="H11" s="114">
        <v>88097</v>
      </c>
      <c r="I11" s="114">
        <v>86534</v>
      </c>
      <c r="J11" s="140">
        <v>86562</v>
      </c>
      <c r="K11" s="114">
        <v>1272</v>
      </c>
      <c r="L11" s="116">
        <v>1.4694669716503779</v>
      </c>
    </row>
    <row r="12" spans="1:17" s="110" customFormat="1" ht="24.95" customHeight="1" x14ac:dyDescent="0.2">
      <c r="A12" s="604" t="s">
        <v>185</v>
      </c>
      <c r="B12" s="605"/>
      <c r="C12" s="605"/>
      <c r="D12" s="606"/>
      <c r="E12" s="113">
        <v>56.804881936379992</v>
      </c>
      <c r="F12" s="115">
        <v>49894</v>
      </c>
      <c r="G12" s="114">
        <v>49891</v>
      </c>
      <c r="H12" s="114">
        <v>50244</v>
      </c>
      <c r="I12" s="114">
        <v>49305</v>
      </c>
      <c r="J12" s="140">
        <v>49220</v>
      </c>
      <c r="K12" s="114">
        <v>674</v>
      </c>
      <c r="L12" s="116">
        <v>1.3693620479479887</v>
      </c>
    </row>
    <row r="13" spans="1:17" s="110" customFormat="1" ht="15" customHeight="1" x14ac:dyDescent="0.2">
      <c r="A13" s="120"/>
      <c r="B13" s="612" t="s">
        <v>107</v>
      </c>
      <c r="C13" s="612"/>
      <c r="E13" s="113">
        <v>43.195118063620008</v>
      </c>
      <c r="F13" s="115">
        <v>37940</v>
      </c>
      <c r="G13" s="114">
        <v>38058</v>
      </c>
      <c r="H13" s="114">
        <v>37853</v>
      </c>
      <c r="I13" s="114">
        <v>37229</v>
      </c>
      <c r="J13" s="140">
        <v>37342</v>
      </c>
      <c r="K13" s="114">
        <v>598</v>
      </c>
      <c r="L13" s="116">
        <v>1.6014139574741577</v>
      </c>
    </row>
    <row r="14" spans="1:17" s="110" customFormat="1" ht="24.95" customHeight="1" x14ac:dyDescent="0.2">
      <c r="A14" s="604" t="s">
        <v>186</v>
      </c>
      <c r="B14" s="605"/>
      <c r="C14" s="605"/>
      <c r="D14" s="606"/>
      <c r="E14" s="113">
        <v>9.7763963840881658</v>
      </c>
      <c r="F14" s="115">
        <v>8587</v>
      </c>
      <c r="G14" s="114">
        <v>8824</v>
      </c>
      <c r="H14" s="114">
        <v>9064</v>
      </c>
      <c r="I14" s="114">
        <v>8066</v>
      </c>
      <c r="J14" s="140">
        <v>8461</v>
      </c>
      <c r="K14" s="114">
        <v>126</v>
      </c>
      <c r="L14" s="116">
        <v>1.4891856754520743</v>
      </c>
    </row>
    <row r="15" spans="1:17" s="110" customFormat="1" ht="15" customHeight="1" x14ac:dyDescent="0.2">
      <c r="A15" s="120"/>
      <c r="B15" s="119"/>
      <c r="C15" s="258" t="s">
        <v>106</v>
      </c>
      <c r="E15" s="113">
        <v>63.013858157680211</v>
      </c>
      <c r="F15" s="115">
        <v>5411</v>
      </c>
      <c r="G15" s="114">
        <v>5559</v>
      </c>
      <c r="H15" s="114">
        <v>5719</v>
      </c>
      <c r="I15" s="114">
        <v>5086</v>
      </c>
      <c r="J15" s="140">
        <v>5291</v>
      </c>
      <c r="K15" s="114">
        <v>120</v>
      </c>
      <c r="L15" s="116">
        <v>2.268002268002268</v>
      </c>
    </row>
    <row r="16" spans="1:17" s="110" customFormat="1" ht="15" customHeight="1" x14ac:dyDescent="0.2">
      <c r="A16" s="120"/>
      <c r="B16" s="119"/>
      <c r="C16" s="258" t="s">
        <v>107</v>
      </c>
      <c r="E16" s="113">
        <v>36.986141842319789</v>
      </c>
      <c r="F16" s="115">
        <v>3176</v>
      </c>
      <c r="G16" s="114">
        <v>3265</v>
      </c>
      <c r="H16" s="114">
        <v>3345</v>
      </c>
      <c r="I16" s="114">
        <v>2980</v>
      </c>
      <c r="J16" s="140">
        <v>3170</v>
      </c>
      <c r="K16" s="114">
        <v>6</v>
      </c>
      <c r="L16" s="116">
        <v>0.1892744479495268</v>
      </c>
    </row>
    <row r="17" spans="1:12" s="110" customFormat="1" ht="15" customHeight="1" x14ac:dyDescent="0.2">
      <c r="A17" s="120"/>
      <c r="B17" s="121" t="s">
        <v>109</v>
      </c>
      <c r="C17" s="258"/>
      <c r="E17" s="113">
        <v>68.159254958216636</v>
      </c>
      <c r="F17" s="115">
        <v>59867</v>
      </c>
      <c r="G17" s="114">
        <v>59948</v>
      </c>
      <c r="H17" s="114">
        <v>60246</v>
      </c>
      <c r="I17" s="114">
        <v>60055</v>
      </c>
      <c r="J17" s="140">
        <v>60082</v>
      </c>
      <c r="K17" s="114">
        <v>-215</v>
      </c>
      <c r="L17" s="116">
        <v>-0.35784427948470426</v>
      </c>
    </row>
    <row r="18" spans="1:12" s="110" customFormat="1" ht="15" customHeight="1" x14ac:dyDescent="0.2">
      <c r="A18" s="120"/>
      <c r="B18" s="119"/>
      <c r="C18" s="258" t="s">
        <v>106</v>
      </c>
      <c r="E18" s="113">
        <v>56.369953396696012</v>
      </c>
      <c r="F18" s="115">
        <v>33747</v>
      </c>
      <c r="G18" s="114">
        <v>33712</v>
      </c>
      <c r="H18" s="114">
        <v>34042</v>
      </c>
      <c r="I18" s="114">
        <v>33972</v>
      </c>
      <c r="J18" s="140">
        <v>33891</v>
      </c>
      <c r="K18" s="114">
        <v>-144</v>
      </c>
      <c r="L18" s="116">
        <v>-0.42489156413207047</v>
      </c>
    </row>
    <row r="19" spans="1:12" s="110" customFormat="1" ht="15" customHeight="1" x14ac:dyDescent="0.2">
      <c r="A19" s="120"/>
      <c r="B19" s="119"/>
      <c r="C19" s="258" t="s">
        <v>107</v>
      </c>
      <c r="E19" s="113">
        <v>43.630046603303988</v>
      </c>
      <c r="F19" s="115">
        <v>26120</v>
      </c>
      <c r="G19" s="114">
        <v>26236</v>
      </c>
      <c r="H19" s="114">
        <v>26204</v>
      </c>
      <c r="I19" s="114">
        <v>26083</v>
      </c>
      <c r="J19" s="140">
        <v>26191</v>
      </c>
      <c r="K19" s="114">
        <v>-71</v>
      </c>
      <c r="L19" s="116">
        <v>-0.27108548738116145</v>
      </c>
    </row>
    <row r="20" spans="1:12" s="110" customFormat="1" ht="15" customHeight="1" x14ac:dyDescent="0.2">
      <c r="A20" s="120"/>
      <c r="B20" s="121" t="s">
        <v>110</v>
      </c>
      <c r="C20" s="258"/>
      <c r="E20" s="113">
        <v>20.691304050823145</v>
      </c>
      <c r="F20" s="115">
        <v>18174</v>
      </c>
      <c r="G20" s="114">
        <v>17933</v>
      </c>
      <c r="H20" s="114">
        <v>17578</v>
      </c>
      <c r="I20" s="114">
        <v>17245</v>
      </c>
      <c r="J20" s="140">
        <v>16895</v>
      </c>
      <c r="K20" s="114">
        <v>1279</v>
      </c>
      <c r="L20" s="116">
        <v>7.5702870671796392</v>
      </c>
    </row>
    <row r="21" spans="1:12" s="110" customFormat="1" ht="15" customHeight="1" x14ac:dyDescent="0.2">
      <c r="A21" s="120"/>
      <c r="B21" s="119"/>
      <c r="C21" s="258" t="s">
        <v>106</v>
      </c>
      <c r="E21" s="113">
        <v>54.886101023440077</v>
      </c>
      <c r="F21" s="115">
        <v>9975</v>
      </c>
      <c r="G21" s="114">
        <v>9835</v>
      </c>
      <c r="H21" s="114">
        <v>9722</v>
      </c>
      <c r="I21" s="114">
        <v>9528</v>
      </c>
      <c r="J21" s="140">
        <v>9337</v>
      </c>
      <c r="K21" s="114">
        <v>638</v>
      </c>
      <c r="L21" s="116">
        <v>6.833029881118132</v>
      </c>
    </row>
    <row r="22" spans="1:12" s="110" customFormat="1" ht="15" customHeight="1" x14ac:dyDescent="0.2">
      <c r="A22" s="120"/>
      <c r="B22" s="119"/>
      <c r="C22" s="258" t="s">
        <v>107</v>
      </c>
      <c r="E22" s="113">
        <v>45.113898976559923</v>
      </c>
      <c r="F22" s="115">
        <v>8199</v>
      </c>
      <c r="G22" s="114">
        <v>8098</v>
      </c>
      <c r="H22" s="114">
        <v>7856</v>
      </c>
      <c r="I22" s="114">
        <v>7717</v>
      </c>
      <c r="J22" s="140">
        <v>7558</v>
      </c>
      <c r="K22" s="114">
        <v>641</v>
      </c>
      <c r="L22" s="116">
        <v>8.4810796507012434</v>
      </c>
    </row>
    <row r="23" spans="1:12" s="110" customFormat="1" ht="15" customHeight="1" x14ac:dyDescent="0.2">
      <c r="A23" s="120"/>
      <c r="B23" s="121" t="s">
        <v>111</v>
      </c>
      <c r="C23" s="258"/>
      <c r="E23" s="113">
        <v>1.3730446068720541</v>
      </c>
      <c r="F23" s="115">
        <v>1206</v>
      </c>
      <c r="G23" s="114">
        <v>1244</v>
      </c>
      <c r="H23" s="114">
        <v>1209</v>
      </c>
      <c r="I23" s="114">
        <v>1168</v>
      </c>
      <c r="J23" s="140">
        <v>1124</v>
      </c>
      <c r="K23" s="114">
        <v>82</v>
      </c>
      <c r="L23" s="116">
        <v>7.2953736654804269</v>
      </c>
    </row>
    <row r="24" spans="1:12" s="110" customFormat="1" ht="15" customHeight="1" x14ac:dyDescent="0.2">
      <c r="A24" s="120"/>
      <c r="B24" s="119"/>
      <c r="C24" s="258" t="s">
        <v>106</v>
      </c>
      <c r="E24" s="113">
        <v>63.101160862354895</v>
      </c>
      <c r="F24" s="115">
        <v>761</v>
      </c>
      <c r="G24" s="114">
        <v>785</v>
      </c>
      <c r="H24" s="114">
        <v>761</v>
      </c>
      <c r="I24" s="114">
        <v>719</v>
      </c>
      <c r="J24" s="140">
        <v>701</v>
      </c>
      <c r="K24" s="114">
        <v>60</v>
      </c>
      <c r="L24" s="116">
        <v>8.5592011412268185</v>
      </c>
    </row>
    <row r="25" spans="1:12" s="110" customFormat="1" ht="15" customHeight="1" x14ac:dyDescent="0.2">
      <c r="A25" s="120"/>
      <c r="B25" s="119"/>
      <c r="C25" s="258" t="s">
        <v>107</v>
      </c>
      <c r="E25" s="113">
        <v>36.898839137645105</v>
      </c>
      <c r="F25" s="115">
        <v>445</v>
      </c>
      <c r="G25" s="114">
        <v>459</v>
      </c>
      <c r="H25" s="114">
        <v>448</v>
      </c>
      <c r="I25" s="114">
        <v>449</v>
      </c>
      <c r="J25" s="140">
        <v>423</v>
      </c>
      <c r="K25" s="114">
        <v>22</v>
      </c>
      <c r="L25" s="116">
        <v>5.2009456264775418</v>
      </c>
    </row>
    <row r="26" spans="1:12" s="110" customFormat="1" ht="15" customHeight="1" x14ac:dyDescent="0.2">
      <c r="A26" s="120"/>
      <c r="C26" s="121" t="s">
        <v>187</v>
      </c>
      <c r="D26" s="110" t="s">
        <v>188</v>
      </c>
      <c r="E26" s="113">
        <v>0.35293849762051144</v>
      </c>
      <c r="F26" s="115">
        <v>310</v>
      </c>
      <c r="G26" s="114">
        <v>332</v>
      </c>
      <c r="H26" s="114">
        <v>321</v>
      </c>
      <c r="I26" s="114">
        <v>270</v>
      </c>
      <c r="J26" s="140">
        <v>258</v>
      </c>
      <c r="K26" s="114">
        <v>52</v>
      </c>
      <c r="L26" s="116">
        <v>20.155038759689923</v>
      </c>
    </row>
    <row r="27" spans="1:12" s="110" customFormat="1" ht="15" customHeight="1" x14ac:dyDescent="0.2">
      <c r="A27" s="120"/>
      <c r="B27" s="119"/>
      <c r="D27" s="259" t="s">
        <v>106</v>
      </c>
      <c r="E27" s="113">
        <v>62.903225806451616</v>
      </c>
      <c r="F27" s="115">
        <v>195</v>
      </c>
      <c r="G27" s="114">
        <v>200</v>
      </c>
      <c r="H27" s="114">
        <v>198</v>
      </c>
      <c r="I27" s="114">
        <v>163</v>
      </c>
      <c r="J27" s="140">
        <v>160</v>
      </c>
      <c r="K27" s="114">
        <v>35</v>
      </c>
      <c r="L27" s="116">
        <v>21.875</v>
      </c>
    </row>
    <row r="28" spans="1:12" s="110" customFormat="1" ht="15" customHeight="1" x14ac:dyDescent="0.2">
      <c r="A28" s="120"/>
      <c r="B28" s="119"/>
      <c r="D28" s="259" t="s">
        <v>107</v>
      </c>
      <c r="E28" s="113">
        <v>37.096774193548384</v>
      </c>
      <c r="F28" s="115">
        <v>115</v>
      </c>
      <c r="G28" s="114">
        <v>132</v>
      </c>
      <c r="H28" s="114">
        <v>123</v>
      </c>
      <c r="I28" s="114">
        <v>107</v>
      </c>
      <c r="J28" s="140">
        <v>98</v>
      </c>
      <c r="K28" s="114">
        <v>17</v>
      </c>
      <c r="L28" s="116">
        <v>17.346938775510203</v>
      </c>
    </row>
    <row r="29" spans="1:12" s="110" customFormat="1" ht="24.95" customHeight="1" x14ac:dyDescent="0.2">
      <c r="A29" s="604" t="s">
        <v>189</v>
      </c>
      <c r="B29" s="605"/>
      <c r="C29" s="605"/>
      <c r="D29" s="606"/>
      <c r="E29" s="113">
        <v>89.267254138488511</v>
      </c>
      <c r="F29" s="115">
        <v>78407</v>
      </c>
      <c r="G29" s="114">
        <v>78703</v>
      </c>
      <c r="H29" s="114">
        <v>78882</v>
      </c>
      <c r="I29" s="114">
        <v>77563</v>
      </c>
      <c r="J29" s="140">
        <v>77822</v>
      </c>
      <c r="K29" s="114">
        <v>585</v>
      </c>
      <c r="L29" s="116">
        <v>0.75171545321374422</v>
      </c>
    </row>
    <row r="30" spans="1:12" s="110" customFormat="1" ht="15" customHeight="1" x14ac:dyDescent="0.2">
      <c r="A30" s="120"/>
      <c r="B30" s="119"/>
      <c r="C30" s="258" t="s">
        <v>106</v>
      </c>
      <c r="E30" s="113">
        <v>55.255270575331281</v>
      </c>
      <c r="F30" s="115">
        <v>43324</v>
      </c>
      <c r="G30" s="114">
        <v>43492</v>
      </c>
      <c r="H30" s="114">
        <v>43820</v>
      </c>
      <c r="I30" s="114">
        <v>43088</v>
      </c>
      <c r="J30" s="140">
        <v>43216</v>
      </c>
      <c r="K30" s="114">
        <v>108</v>
      </c>
      <c r="L30" s="116">
        <v>0.24990744168826359</v>
      </c>
    </row>
    <row r="31" spans="1:12" s="110" customFormat="1" ht="15" customHeight="1" x14ac:dyDescent="0.2">
      <c r="A31" s="120"/>
      <c r="B31" s="119"/>
      <c r="C31" s="258" t="s">
        <v>107</v>
      </c>
      <c r="E31" s="113">
        <v>44.744729424668719</v>
      </c>
      <c r="F31" s="115">
        <v>35083</v>
      </c>
      <c r="G31" s="114">
        <v>35211</v>
      </c>
      <c r="H31" s="114">
        <v>35062</v>
      </c>
      <c r="I31" s="114">
        <v>34475</v>
      </c>
      <c r="J31" s="140">
        <v>34606</v>
      </c>
      <c r="K31" s="114">
        <v>477</v>
      </c>
      <c r="L31" s="116">
        <v>1.3783736924232792</v>
      </c>
    </row>
    <row r="32" spans="1:12" s="110" customFormat="1" ht="15" customHeight="1" x14ac:dyDescent="0.2">
      <c r="A32" s="120"/>
      <c r="B32" s="119" t="s">
        <v>117</v>
      </c>
      <c r="C32" s="258"/>
      <c r="E32" s="113">
        <v>10.656465605574152</v>
      </c>
      <c r="F32" s="115">
        <v>9360</v>
      </c>
      <c r="G32" s="114">
        <v>9184</v>
      </c>
      <c r="H32" s="114">
        <v>9153</v>
      </c>
      <c r="I32" s="114">
        <v>8908</v>
      </c>
      <c r="J32" s="140">
        <v>8681</v>
      </c>
      <c r="K32" s="114">
        <v>679</v>
      </c>
      <c r="L32" s="116">
        <v>7.8216795300080637</v>
      </c>
    </row>
    <row r="33" spans="1:12" s="110" customFormat="1" ht="15" customHeight="1" x14ac:dyDescent="0.2">
      <c r="A33" s="120"/>
      <c r="B33" s="119"/>
      <c r="C33" s="258" t="s">
        <v>106</v>
      </c>
      <c r="E33" s="113">
        <v>69.668803418803421</v>
      </c>
      <c r="F33" s="115">
        <v>6521</v>
      </c>
      <c r="G33" s="114">
        <v>6353</v>
      </c>
      <c r="H33" s="114">
        <v>6377</v>
      </c>
      <c r="I33" s="114">
        <v>6171</v>
      </c>
      <c r="J33" s="140">
        <v>5959</v>
      </c>
      <c r="K33" s="114">
        <v>562</v>
      </c>
      <c r="L33" s="116">
        <v>9.4311126027857028</v>
      </c>
    </row>
    <row r="34" spans="1:12" s="110" customFormat="1" ht="15" customHeight="1" x14ac:dyDescent="0.2">
      <c r="A34" s="120"/>
      <c r="B34" s="119"/>
      <c r="C34" s="258" t="s">
        <v>107</v>
      </c>
      <c r="E34" s="113">
        <v>30.331196581196583</v>
      </c>
      <c r="F34" s="115">
        <v>2839</v>
      </c>
      <c r="G34" s="114">
        <v>2831</v>
      </c>
      <c r="H34" s="114">
        <v>2776</v>
      </c>
      <c r="I34" s="114">
        <v>2737</v>
      </c>
      <c r="J34" s="140">
        <v>2722</v>
      </c>
      <c r="K34" s="114">
        <v>117</v>
      </c>
      <c r="L34" s="116">
        <v>4.2983100661278471</v>
      </c>
    </row>
    <row r="35" spans="1:12" s="110" customFormat="1" ht="24.95" customHeight="1" x14ac:dyDescent="0.2">
      <c r="A35" s="604" t="s">
        <v>190</v>
      </c>
      <c r="B35" s="605"/>
      <c r="C35" s="605"/>
      <c r="D35" s="606"/>
      <c r="E35" s="113">
        <v>71.583896896418238</v>
      </c>
      <c r="F35" s="115">
        <v>62875</v>
      </c>
      <c r="G35" s="114">
        <v>62970</v>
      </c>
      <c r="H35" s="114">
        <v>63392</v>
      </c>
      <c r="I35" s="114">
        <v>62197</v>
      </c>
      <c r="J35" s="140">
        <v>62487</v>
      </c>
      <c r="K35" s="114">
        <v>388</v>
      </c>
      <c r="L35" s="116">
        <v>0.62092915326387887</v>
      </c>
    </row>
    <row r="36" spans="1:12" s="110" customFormat="1" ht="15" customHeight="1" x14ac:dyDescent="0.2">
      <c r="A36" s="120"/>
      <c r="B36" s="119"/>
      <c r="C36" s="258" t="s">
        <v>106</v>
      </c>
      <c r="E36" s="113">
        <v>70.279125248508947</v>
      </c>
      <c r="F36" s="115">
        <v>44188</v>
      </c>
      <c r="G36" s="114">
        <v>44253</v>
      </c>
      <c r="H36" s="114">
        <v>44639</v>
      </c>
      <c r="I36" s="114">
        <v>43836</v>
      </c>
      <c r="J36" s="140">
        <v>43939</v>
      </c>
      <c r="K36" s="114">
        <v>249</v>
      </c>
      <c r="L36" s="116">
        <v>0.56669473588383901</v>
      </c>
    </row>
    <row r="37" spans="1:12" s="110" customFormat="1" ht="15" customHeight="1" x14ac:dyDescent="0.2">
      <c r="A37" s="120"/>
      <c r="B37" s="119"/>
      <c r="C37" s="258" t="s">
        <v>107</v>
      </c>
      <c r="E37" s="113">
        <v>29.720874751491053</v>
      </c>
      <c r="F37" s="115">
        <v>18687</v>
      </c>
      <c r="G37" s="114">
        <v>18717</v>
      </c>
      <c r="H37" s="114">
        <v>18753</v>
      </c>
      <c r="I37" s="114">
        <v>18361</v>
      </c>
      <c r="J37" s="140">
        <v>18548</v>
      </c>
      <c r="K37" s="114">
        <v>139</v>
      </c>
      <c r="L37" s="116">
        <v>0.74940694414492126</v>
      </c>
    </row>
    <row r="38" spans="1:12" s="110" customFormat="1" ht="15" customHeight="1" x14ac:dyDescent="0.2">
      <c r="A38" s="120"/>
      <c r="B38" s="119" t="s">
        <v>182</v>
      </c>
      <c r="C38" s="258"/>
      <c r="E38" s="113">
        <v>28.416103103581758</v>
      </c>
      <c r="F38" s="115">
        <v>24959</v>
      </c>
      <c r="G38" s="114">
        <v>24979</v>
      </c>
      <c r="H38" s="114">
        <v>24705</v>
      </c>
      <c r="I38" s="114">
        <v>24337</v>
      </c>
      <c r="J38" s="140">
        <v>24075</v>
      </c>
      <c r="K38" s="114">
        <v>884</v>
      </c>
      <c r="L38" s="116">
        <v>3.6718587746625131</v>
      </c>
    </row>
    <row r="39" spans="1:12" s="110" customFormat="1" ht="15" customHeight="1" x14ac:dyDescent="0.2">
      <c r="A39" s="120"/>
      <c r="B39" s="119"/>
      <c r="C39" s="258" t="s">
        <v>106</v>
      </c>
      <c r="E39" s="113">
        <v>22.861492848271165</v>
      </c>
      <c r="F39" s="115">
        <v>5706</v>
      </c>
      <c r="G39" s="114">
        <v>5638</v>
      </c>
      <c r="H39" s="114">
        <v>5605</v>
      </c>
      <c r="I39" s="114">
        <v>5469</v>
      </c>
      <c r="J39" s="140">
        <v>5281</v>
      </c>
      <c r="K39" s="114">
        <v>425</v>
      </c>
      <c r="L39" s="116">
        <v>8.0477182351827299</v>
      </c>
    </row>
    <row r="40" spans="1:12" s="110" customFormat="1" ht="15" customHeight="1" x14ac:dyDescent="0.2">
      <c r="A40" s="120"/>
      <c r="B40" s="119"/>
      <c r="C40" s="258" t="s">
        <v>107</v>
      </c>
      <c r="E40" s="113">
        <v>77.138507151728831</v>
      </c>
      <c r="F40" s="115">
        <v>19253</v>
      </c>
      <c r="G40" s="114">
        <v>19341</v>
      </c>
      <c r="H40" s="114">
        <v>19100</v>
      </c>
      <c r="I40" s="114">
        <v>18868</v>
      </c>
      <c r="J40" s="140">
        <v>18794</v>
      </c>
      <c r="K40" s="114">
        <v>459</v>
      </c>
      <c r="L40" s="116">
        <v>2.4422688091944238</v>
      </c>
    </row>
    <row r="41" spans="1:12" s="110" customFormat="1" ht="24.75" customHeight="1" x14ac:dyDescent="0.2">
      <c r="A41" s="604" t="s">
        <v>518</v>
      </c>
      <c r="B41" s="605"/>
      <c r="C41" s="605"/>
      <c r="D41" s="606"/>
      <c r="E41" s="113">
        <v>4.5346904387822482</v>
      </c>
      <c r="F41" s="115">
        <v>3983</v>
      </c>
      <c r="G41" s="114">
        <v>4352</v>
      </c>
      <c r="H41" s="114">
        <v>4427</v>
      </c>
      <c r="I41" s="114">
        <v>3365</v>
      </c>
      <c r="J41" s="140">
        <v>3851</v>
      </c>
      <c r="K41" s="114">
        <v>132</v>
      </c>
      <c r="L41" s="116">
        <v>3.427681121786549</v>
      </c>
    </row>
    <row r="42" spans="1:12" s="110" customFormat="1" ht="15" customHeight="1" x14ac:dyDescent="0.2">
      <c r="A42" s="120"/>
      <c r="B42" s="119"/>
      <c r="C42" s="258" t="s">
        <v>106</v>
      </c>
      <c r="E42" s="113">
        <v>64.775295003766004</v>
      </c>
      <c r="F42" s="115">
        <v>2580</v>
      </c>
      <c r="G42" s="114">
        <v>2845</v>
      </c>
      <c r="H42" s="114">
        <v>2901</v>
      </c>
      <c r="I42" s="114">
        <v>2175</v>
      </c>
      <c r="J42" s="140">
        <v>2484</v>
      </c>
      <c r="K42" s="114">
        <v>96</v>
      </c>
      <c r="L42" s="116">
        <v>3.8647342995169081</v>
      </c>
    </row>
    <row r="43" spans="1:12" s="110" customFormat="1" ht="15" customHeight="1" x14ac:dyDescent="0.2">
      <c r="A43" s="123"/>
      <c r="B43" s="124"/>
      <c r="C43" s="260" t="s">
        <v>107</v>
      </c>
      <c r="D43" s="261"/>
      <c r="E43" s="125">
        <v>35.224704996233996</v>
      </c>
      <c r="F43" s="143">
        <v>1403</v>
      </c>
      <c r="G43" s="144">
        <v>1507</v>
      </c>
      <c r="H43" s="144">
        <v>1526</v>
      </c>
      <c r="I43" s="144">
        <v>1190</v>
      </c>
      <c r="J43" s="145">
        <v>1367</v>
      </c>
      <c r="K43" s="144">
        <v>36</v>
      </c>
      <c r="L43" s="146">
        <v>2.6335040234089249</v>
      </c>
    </row>
    <row r="44" spans="1:12" s="110" customFormat="1" ht="45.75" customHeight="1" x14ac:dyDescent="0.2">
      <c r="A44" s="604" t="s">
        <v>191</v>
      </c>
      <c r="B44" s="605"/>
      <c r="C44" s="605"/>
      <c r="D44" s="606"/>
      <c r="E44" s="113">
        <v>1.0850012523624109</v>
      </c>
      <c r="F44" s="115">
        <v>953</v>
      </c>
      <c r="G44" s="114">
        <v>972</v>
      </c>
      <c r="H44" s="114">
        <v>973</v>
      </c>
      <c r="I44" s="114">
        <v>957</v>
      </c>
      <c r="J44" s="140">
        <v>985</v>
      </c>
      <c r="K44" s="114">
        <v>-32</v>
      </c>
      <c r="L44" s="116">
        <v>-3.248730964467005</v>
      </c>
    </row>
    <row r="45" spans="1:12" s="110" customFormat="1" ht="15" customHeight="1" x14ac:dyDescent="0.2">
      <c r="A45" s="120"/>
      <c r="B45" s="119"/>
      <c r="C45" s="258" t="s">
        <v>106</v>
      </c>
      <c r="E45" s="113">
        <v>58.656873032528857</v>
      </c>
      <c r="F45" s="115">
        <v>559</v>
      </c>
      <c r="G45" s="114">
        <v>576</v>
      </c>
      <c r="H45" s="114">
        <v>577</v>
      </c>
      <c r="I45" s="114">
        <v>588</v>
      </c>
      <c r="J45" s="140">
        <v>604</v>
      </c>
      <c r="K45" s="114">
        <v>-45</v>
      </c>
      <c r="L45" s="116">
        <v>-7.4503311258278142</v>
      </c>
    </row>
    <row r="46" spans="1:12" s="110" customFormat="1" ht="15" customHeight="1" x14ac:dyDescent="0.2">
      <c r="A46" s="123"/>
      <c r="B46" s="124"/>
      <c r="C46" s="260" t="s">
        <v>107</v>
      </c>
      <c r="D46" s="261"/>
      <c r="E46" s="125">
        <v>41.343126967471143</v>
      </c>
      <c r="F46" s="143">
        <v>394</v>
      </c>
      <c r="G46" s="144">
        <v>396</v>
      </c>
      <c r="H46" s="144">
        <v>396</v>
      </c>
      <c r="I46" s="144">
        <v>369</v>
      </c>
      <c r="J46" s="145">
        <v>381</v>
      </c>
      <c r="K46" s="144">
        <v>13</v>
      </c>
      <c r="L46" s="146">
        <v>3.4120734908136483</v>
      </c>
    </row>
    <row r="47" spans="1:12" s="110" customFormat="1" ht="39" customHeight="1" x14ac:dyDescent="0.2">
      <c r="A47" s="604" t="s">
        <v>519</v>
      </c>
      <c r="B47" s="607"/>
      <c r="C47" s="607"/>
      <c r="D47" s="608"/>
      <c r="E47" s="113">
        <v>0.27324270783523463</v>
      </c>
      <c r="F47" s="115">
        <v>240</v>
      </c>
      <c r="G47" s="114">
        <v>252</v>
      </c>
      <c r="H47" s="114">
        <v>240</v>
      </c>
      <c r="I47" s="114">
        <v>228</v>
      </c>
      <c r="J47" s="140">
        <v>247</v>
      </c>
      <c r="K47" s="114">
        <v>-7</v>
      </c>
      <c r="L47" s="116">
        <v>-2.834008097165992</v>
      </c>
    </row>
    <row r="48" spans="1:12" s="110" customFormat="1" ht="15" customHeight="1" x14ac:dyDescent="0.2">
      <c r="A48" s="120"/>
      <c r="B48" s="119"/>
      <c r="C48" s="258" t="s">
        <v>106</v>
      </c>
      <c r="E48" s="113">
        <v>42.916666666666664</v>
      </c>
      <c r="F48" s="115">
        <v>103</v>
      </c>
      <c r="G48" s="114">
        <v>109</v>
      </c>
      <c r="H48" s="114">
        <v>99</v>
      </c>
      <c r="I48" s="114">
        <v>92</v>
      </c>
      <c r="J48" s="140">
        <v>102</v>
      </c>
      <c r="K48" s="114">
        <v>1</v>
      </c>
      <c r="L48" s="116">
        <v>0.98039215686274506</v>
      </c>
    </row>
    <row r="49" spans="1:12" s="110" customFormat="1" ht="15" customHeight="1" x14ac:dyDescent="0.2">
      <c r="A49" s="123"/>
      <c r="B49" s="124"/>
      <c r="C49" s="260" t="s">
        <v>107</v>
      </c>
      <c r="D49" s="261"/>
      <c r="E49" s="125">
        <v>57.083333333333336</v>
      </c>
      <c r="F49" s="143">
        <v>137</v>
      </c>
      <c r="G49" s="144">
        <v>143</v>
      </c>
      <c r="H49" s="144">
        <v>141</v>
      </c>
      <c r="I49" s="144">
        <v>136</v>
      </c>
      <c r="J49" s="145">
        <v>145</v>
      </c>
      <c r="K49" s="144">
        <v>-8</v>
      </c>
      <c r="L49" s="146">
        <v>-5.5172413793103452</v>
      </c>
    </row>
    <row r="50" spans="1:12" s="110" customFormat="1" ht="24.95" customHeight="1" x14ac:dyDescent="0.2">
      <c r="A50" s="609" t="s">
        <v>192</v>
      </c>
      <c r="B50" s="610"/>
      <c r="C50" s="610"/>
      <c r="D50" s="611"/>
      <c r="E50" s="262">
        <v>12.9414577498463</v>
      </c>
      <c r="F50" s="263">
        <v>11367</v>
      </c>
      <c r="G50" s="264">
        <v>11656</v>
      </c>
      <c r="H50" s="264">
        <v>11728</v>
      </c>
      <c r="I50" s="264">
        <v>10837</v>
      </c>
      <c r="J50" s="265">
        <v>10918</v>
      </c>
      <c r="K50" s="263">
        <v>449</v>
      </c>
      <c r="L50" s="266">
        <v>4.1124748122366732</v>
      </c>
    </row>
    <row r="51" spans="1:12" s="110" customFormat="1" ht="15" customHeight="1" x14ac:dyDescent="0.2">
      <c r="A51" s="120"/>
      <c r="B51" s="119"/>
      <c r="C51" s="258" t="s">
        <v>106</v>
      </c>
      <c r="E51" s="113">
        <v>63.869094747954605</v>
      </c>
      <c r="F51" s="115">
        <v>7260</v>
      </c>
      <c r="G51" s="114">
        <v>7391</v>
      </c>
      <c r="H51" s="114">
        <v>7487</v>
      </c>
      <c r="I51" s="114">
        <v>6916</v>
      </c>
      <c r="J51" s="140">
        <v>6917</v>
      </c>
      <c r="K51" s="114">
        <v>343</v>
      </c>
      <c r="L51" s="116">
        <v>4.9587971664016193</v>
      </c>
    </row>
    <row r="52" spans="1:12" s="110" customFormat="1" ht="15" customHeight="1" x14ac:dyDescent="0.2">
      <c r="A52" s="120"/>
      <c r="B52" s="119"/>
      <c r="C52" s="258" t="s">
        <v>107</v>
      </c>
      <c r="E52" s="113">
        <v>36.130905252045395</v>
      </c>
      <c r="F52" s="115">
        <v>4107</v>
      </c>
      <c r="G52" s="114">
        <v>4265</v>
      </c>
      <c r="H52" s="114">
        <v>4241</v>
      </c>
      <c r="I52" s="114">
        <v>3921</v>
      </c>
      <c r="J52" s="140">
        <v>4001</v>
      </c>
      <c r="K52" s="114">
        <v>106</v>
      </c>
      <c r="L52" s="116">
        <v>2.6493376655836043</v>
      </c>
    </row>
    <row r="53" spans="1:12" s="110" customFormat="1" ht="15" customHeight="1" x14ac:dyDescent="0.2">
      <c r="A53" s="120"/>
      <c r="B53" s="119"/>
      <c r="C53" s="258" t="s">
        <v>187</v>
      </c>
      <c r="D53" s="110" t="s">
        <v>193</v>
      </c>
      <c r="E53" s="113">
        <v>24.826251429576846</v>
      </c>
      <c r="F53" s="115">
        <v>2822</v>
      </c>
      <c r="G53" s="114">
        <v>3205</v>
      </c>
      <c r="H53" s="114">
        <v>3308</v>
      </c>
      <c r="I53" s="114">
        <v>2502</v>
      </c>
      <c r="J53" s="140">
        <v>2726</v>
      </c>
      <c r="K53" s="114">
        <v>96</v>
      </c>
      <c r="L53" s="116">
        <v>3.5216434336023479</v>
      </c>
    </row>
    <row r="54" spans="1:12" s="110" customFormat="1" ht="15" customHeight="1" x14ac:dyDescent="0.2">
      <c r="A54" s="120"/>
      <c r="B54" s="119"/>
      <c r="D54" s="267" t="s">
        <v>194</v>
      </c>
      <c r="E54" s="113">
        <v>65.379163713678238</v>
      </c>
      <c r="F54" s="115">
        <v>1845</v>
      </c>
      <c r="G54" s="114">
        <v>2082</v>
      </c>
      <c r="H54" s="114">
        <v>2168</v>
      </c>
      <c r="I54" s="114">
        <v>1635</v>
      </c>
      <c r="J54" s="140">
        <v>1781</v>
      </c>
      <c r="K54" s="114">
        <v>64</v>
      </c>
      <c r="L54" s="116">
        <v>3.5934868051656372</v>
      </c>
    </row>
    <row r="55" spans="1:12" s="110" customFormat="1" ht="15" customHeight="1" x14ac:dyDescent="0.2">
      <c r="A55" s="120"/>
      <c r="B55" s="119"/>
      <c r="D55" s="267" t="s">
        <v>195</v>
      </c>
      <c r="E55" s="113">
        <v>34.620836286321754</v>
      </c>
      <c r="F55" s="115">
        <v>977</v>
      </c>
      <c r="G55" s="114">
        <v>1123</v>
      </c>
      <c r="H55" s="114">
        <v>1140</v>
      </c>
      <c r="I55" s="114">
        <v>867</v>
      </c>
      <c r="J55" s="140">
        <v>945</v>
      </c>
      <c r="K55" s="114">
        <v>32</v>
      </c>
      <c r="L55" s="116">
        <v>3.3862433862433861</v>
      </c>
    </row>
    <row r="56" spans="1:12" s="110" customFormat="1" ht="15" customHeight="1" x14ac:dyDescent="0.2">
      <c r="A56" s="120"/>
      <c r="B56" s="119" t="s">
        <v>196</v>
      </c>
      <c r="C56" s="258"/>
      <c r="E56" s="113">
        <v>62.813944486189861</v>
      </c>
      <c r="F56" s="115">
        <v>55172</v>
      </c>
      <c r="G56" s="114">
        <v>55060</v>
      </c>
      <c r="H56" s="114">
        <v>55084</v>
      </c>
      <c r="I56" s="114">
        <v>54699</v>
      </c>
      <c r="J56" s="140">
        <v>54675</v>
      </c>
      <c r="K56" s="114">
        <v>497</v>
      </c>
      <c r="L56" s="116">
        <v>0.90900777320530401</v>
      </c>
    </row>
    <row r="57" spans="1:12" s="110" customFormat="1" ht="15" customHeight="1" x14ac:dyDescent="0.2">
      <c r="A57" s="120"/>
      <c r="B57" s="119"/>
      <c r="C57" s="258" t="s">
        <v>106</v>
      </c>
      <c r="E57" s="113">
        <v>54.234031755238163</v>
      </c>
      <c r="F57" s="115">
        <v>29922</v>
      </c>
      <c r="G57" s="114">
        <v>29848</v>
      </c>
      <c r="H57" s="114">
        <v>30029</v>
      </c>
      <c r="I57" s="114">
        <v>29824</v>
      </c>
      <c r="J57" s="140">
        <v>29810</v>
      </c>
      <c r="K57" s="114">
        <v>112</v>
      </c>
      <c r="L57" s="116">
        <v>0.37571284803757127</v>
      </c>
    </row>
    <row r="58" spans="1:12" s="110" customFormat="1" ht="15" customHeight="1" x14ac:dyDescent="0.2">
      <c r="A58" s="120"/>
      <c r="B58" s="119"/>
      <c r="C58" s="258" t="s">
        <v>107</v>
      </c>
      <c r="E58" s="113">
        <v>45.765968244761837</v>
      </c>
      <c r="F58" s="115">
        <v>25250</v>
      </c>
      <c r="G58" s="114">
        <v>25212</v>
      </c>
      <c r="H58" s="114">
        <v>25055</v>
      </c>
      <c r="I58" s="114">
        <v>24875</v>
      </c>
      <c r="J58" s="140">
        <v>24865</v>
      </c>
      <c r="K58" s="114">
        <v>385</v>
      </c>
      <c r="L58" s="116">
        <v>1.5483611502111401</v>
      </c>
    </row>
    <row r="59" spans="1:12" s="110" customFormat="1" ht="15" customHeight="1" x14ac:dyDescent="0.2">
      <c r="A59" s="120"/>
      <c r="B59" s="119"/>
      <c r="C59" s="258" t="s">
        <v>105</v>
      </c>
      <c r="D59" s="110" t="s">
        <v>197</v>
      </c>
      <c r="E59" s="113">
        <v>92.938447038352791</v>
      </c>
      <c r="F59" s="115">
        <v>51276</v>
      </c>
      <c r="G59" s="114">
        <v>51172</v>
      </c>
      <c r="H59" s="114">
        <v>51215</v>
      </c>
      <c r="I59" s="114">
        <v>50874</v>
      </c>
      <c r="J59" s="140">
        <v>50906</v>
      </c>
      <c r="K59" s="114">
        <v>370</v>
      </c>
      <c r="L59" s="116">
        <v>0.7268298432404825</v>
      </c>
    </row>
    <row r="60" spans="1:12" s="110" customFormat="1" ht="15" customHeight="1" x14ac:dyDescent="0.2">
      <c r="A60" s="120"/>
      <c r="B60" s="119"/>
      <c r="C60" s="258"/>
      <c r="D60" s="267" t="s">
        <v>198</v>
      </c>
      <c r="E60" s="113">
        <v>52.888290818316563</v>
      </c>
      <c r="F60" s="115">
        <v>27119</v>
      </c>
      <c r="G60" s="114">
        <v>27037</v>
      </c>
      <c r="H60" s="114">
        <v>27216</v>
      </c>
      <c r="I60" s="114">
        <v>27032</v>
      </c>
      <c r="J60" s="140">
        <v>27055</v>
      </c>
      <c r="K60" s="114">
        <v>64</v>
      </c>
      <c r="L60" s="116">
        <v>0.23655516540380706</v>
      </c>
    </row>
    <row r="61" spans="1:12" s="110" customFormat="1" ht="15" customHeight="1" x14ac:dyDescent="0.2">
      <c r="A61" s="120"/>
      <c r="B61" s="119"/>
      <c r="C61" s="258"/>
      <c r="D61" s="267" t="s">
        <v>199</v>
      </c>
      <c r="E61" s="113">
        <v>47.111709181683437</v>
      </c>
      <c r="F61" s="115">
        <v>24157</v>
      </c>
      <c r="G61" s="114">
        <v>24135</v>
      </c>
      <c r="H61" s="114">
        <v>23999</v>
      </c>
      <c r="I61" s="114">
        <v>23842</v>
      </c>
      <c r="J61" s="140">
        <v>23851</v>
      </c>
      <c r="K61" s="114">
        <v>306</v>
      </c>
      <c r="L61" s="116">
        <v>1.2829650748396293</v>
      </c>
    </row>
    <row r="62" spans="1:12" s="110" customFormat="1" ht="15" customHeight="1" x14ac:dyDescent="0.2">
      <c r="A62" s="120"/>
      <c r="B62" s="119"/>
      <c r="C62" s="258"/>
      <c r="D62" s="258" t="s">
        <v>200</v>
      </c>
      <c r="E62" s="113">
        <v>7.0615529616472124</v>
      </c>
      <c r="F62" s="115">
        <v>3896</v>
      </c>
      <c r="G62" s="114">
        <v>3888</v>
      </c>
      <c r="H62" s="114">
        <v>3869</v>
      </c>
      <c r="I62" s="114">
        <v>3825</v>
      </c>
      <c r="J62" s="140">
        <v>3769</v>
      </c>
      <c r="K62" s="114">
        <v>127</v>
      </c>
      <c r="L62" s="116">
        <v>3.3695940567789866</v>
      </c>
    </row>
    <row r="63" spans="1:12" s="110" customFormat="1" ht="15" customHeight="1" x14ac:dyDescent="0.2">
      <c r="A63" s="120"/>
      <c r="B63" s="119"/>
      <c r="C63" s="258"/>
      <c r="D63" s="267" t="s">
        <v>198</v>
      </c>
      <c r="E63" s="113">
        <v>71.945585215605746</v>
      </c>
      <c r="F63" s="115">
        <v>2803</v>
      </c>
      <c r="G63" s="114">
        <v>2811</v>
      </c>
      <c r="H63" s="114">
        <v>2813</v>
      </c>
      <c r="I63" s="114">
        <v>2792</v>
      </c>
      <c r="J63" s="140">
        <v>2755</v>
      </c>
      <c r="K63" s="114">
        <v>48</v>
      </c>
      <c r="L63" s="116">
        <v>1.7422867513611615</v>
      </c>
    </row>
    <row r="64" spans="1:12" s="110" customFormat="1" ht="15" customHeight="1" x14ac:dyDescent="0.2">
      <c r="A64" s="120"/>
      <c r="B64" s="119"/>
      <c r="C64" s="258"/>
      <c r="D64" s="267" t="s">
        <v>199</v>
      </c>
      <c r="E64" s="113">
        <v>28.05441478439425</v>
      </c>
      <c r="F64" s="115">
        <v>1093</v>
      </c>
      <c r="G64" s="114">
        <v>1077</v>
      </c>
      <c r="H64" s="114">
        <v>1056</v>
      </c>
      <c r="I64" s="114">
        <v>1033</v>
      </c>
      <c r="J64" s="140">
        <v>1014</v>
      </c>
      <c r="K64" s="114">
        <v>79</v>
      </c>
      <c r="L64" s="116">
        <v>7.7909270216962527</v>
      </c>
    </row>
    <row r="65" spans="1:12" s="110" customFormat="1" ht="15" customHeight="1" x14ac:dyDescent="0.2">
      <c r="A65" s="120"/>
      <c r="B65" s="119" t="s">
        <v>201</v>
      </c>
      <c r="C65" s="258"/>
      <c r="E65" s="113">
        <v>11.954368467791516</v>
      </c>
      <c r="F65" s="115">
        <v>10500</v>
      </c>
      <c r="G65" s="114">
        <v>10311</v>
      </c>
      <c r="H65" s="114">
        <v>10222</v>
      </c>
      <c r="I65" s="114">
        <v>10068</v>
      </c>
      <c r="J65" s="140">
        <v>9952</v>
      </c>
      <c r="K65" s="114">
        <v>548</v>
      </c>
      <c r="L65" s="116">
        <v>5.506430868167203</v>
      </c>
    </row>
    <row r="66" spans="1:12" s="110" customFormat="1" ht="15" customHeight="1" x14ac:dyDescent="0.2">
      <c r="A66" s="120"/>
      <c r="B66" s="119"/>
      <c r="C66" s="258" t="s">
        <v>106</v>
      </c>
      <c r="E66" s="113">
        <v>54.647619047619045</v>
      </c>
      <c r="F66" s="115">
        <v>5738</v>
      </c>
      <c r="G66" s="114">
        <v>5636</v>
      </c>
      <c r="H66" s="114">
        <v>5601</v>
      </c>
      <c r="I66" s="114">
        <v>5560</v>
      </c>
      <c r="J66" s="140">
        <v>5494</v>
      </c>
      <c r="K66" s="114">
        <v>244</v>
      </c>
      <c r="L66" s="116">
        <v>4.4412085911903896</v>
      </c>
    </row>
    <row r="67" spans="1:12" s="110" customFormat="1" ht="15" customHeight="1" x14ac:dyDescent="0.2">
      <c r="A67" s="120"/>
      <c r="B67" s="119"/>
      <c r="C67" s="258" t="s">
        <v>107</v>
      </c>
      <c r="E67" s="113">
        <v>45.352380952380955</v>
      </c>
      <c r="F67" s="115">
        <v>4762</v>
      </c>
      <c r="G67" s="114">
        <v>4675</v>
      </c>
      <c r="H67" s="114">
        <v>4621</v>
      </c>
      <c r="I67" s="114">
        <v>4508</v>
      </c>
      <c r="J67" s="140">
        <v>4458</v>
      </c>
      <c r="K67" s="114">
        <v>304</v>
      </c>
      <c r="L67" s="116">
        <v>6.8192014356213546</v>
      </c>
    </row>
    <row r="68" spans="1:12" s="110" customFormat="1" ht="15" customHeight="1" x14ac:dyDescent="0.2">
      <c r="A68" s="120"/>
      <c r="B68" s="119"/>
      <c r="C68" s="258" t="s">
        <v>105</v>
      </c>
      <c r="D68" s="110" t="s">
        <v>202</v>
      </c>
      <c r="E68" s="113">
        <v>20.352380952380951</v>
      </c>
      <c r="F68" s="115">
        <v>2137</v>
      </c>
      <c r="G68" s="114">
        <v>2043</v>
      </c>
      <c r="H68" s="114">
        <v>1999</v>
      </c>
      <c r="I68" s="114">
        <v>1936</v>
      </c>
      <c r="J68" s="140">
        <v>1883</v>
      </c>
      <c r="K68" s="114">
        <v>254</v>
      </c>
      <c r="L68" s="116">
        <v>13.489113117365905</v>
      </c>
    </row>
    <row r="69" spans="1:12" s="110" customFormat="1" ht="15" customHeight="1" x14ac:dyDescent="0.2">
      <c r="A69" s="120"/>
      <c r="B69" s="119"/>
      <c r="C69" s="258"/>
      <c r="D69" s="267" t="s">
        <v>198</v>
      </c>
      <c r="E69" s="113">
        <v>53.065044454843239</v>
      </c>
      <c r="F69" s="115">
        <v>1134</v>
      </c>
      <c r="G69" s="114">
        <v>1079</v>
      </c>
      <c r="H69" s="114">
        <v>1059</v>
      </c>
      <c r="I69" s="114">
        <v>1037</v>
      </c>
      <c r="J69" s="140">
        <v>1007</v>
      </c>
      <c r="K69" s="114">
        <v>127</v>
      </c>
      <c r="L69" s="116">
        <v>12.611717974180735</v>
      </c>
    </row>
    <row r="70" spans="1:12" s="110" customFormat="1" ht="15" customHeight="1" x14ac:dyDescent="0.2">
      <c r="A70" s="120"/>
      <c r="B70" s="119"/>
      <c r="C70" s="258"/>
      <c r="D70" s="267" t="s">
        <v>199</v>
      </c>
      <c r="E70" s="113">
        <v>46.934955545156761</v>
      </c>
      <c r="F70" s="115">
        <v>1003</v>
      </c>
      <c r="G70" s="114">
        <v>964</v>
      </c>
      <c r="H70" s="114">
        <v>940</v>
      </c>
      <c r="I70" s="114">
        <v>899</v>
      </c>
      <c r="J70" s="140">
        <v>876</v>
      </c>
      <c r="K70" s="114">
        <v>127</v>
      </c>
      <c r="L70" s="116">
        <v>14.497716894977168</v>
      </c>
    </row>
    <row r="71" spans="1:12" s="110" customFormat="1" ht="15" customHeight="1" x14ac:dyDescent="0.2">
      <c r="A71" s="120"/>
      <c r="B71" s="119"/>
      <c r="C71" s="258"/>
      <c r="D71" s="110" t="s">
        <v>203</v>
      </c>
      <c r="E71" s="113">
        <v>72.885714285714286</v>
      </c>
      <c r="F71" s="115">
        <v>7653</v>
      </c>
      <c r="G71" s="114">
        <v>7573</v>
      </c>
      <c r="H71" s="114">
        <v>7529</v>
      </c>
      <c r="I71" s="114">
        <v>7455</v>
      </c>
      <c r="J71" s="140">
        <v>7416</v>
      </c>
      <c r="K71" s="114">
        <v>237</v>
      </c>
      <c r="L71" s="116">
        <v>3.1957928802588995</v>
      </c>
    </row>
    <row r="72" spans="1:12" s="110" customFormat="1" ht="15" customHeight="1" x14ac:dyDescent="0.2">
      <c r="A72" s="120"/>
      <c r="B72" s="119"/>
      <c r="C72" s="258"/>
      <c r="D72" s="267" t="s">
        <v>198</v>
      </c>
      <c r="E72" s="113">
        <v>54.984973213119041</v>
      </c>
      <c r="F72" s="115">
        <v>4208</v>
      </c>
      <c r="G72" s="114">
        <v>4174</v>
      </c>
      <c r="H72" s="114">
        <v>4161</v>
      </c>
      <c r="I72" s="114">
        <v>4156</v>
      </c>
      <c r="J72" s="140">
        <v>4135</v>
      </c>
      <c r="K72" s="114">
        <v>73</v>
      </c>
      <c r="L72" s="116">
        <v>1.7654171704957677</v>
      </c>
    </row>
    <row r="73" spans="1:12" s="110" customFormat="1" ht="15" customHeight="1" x14ac:dyDescent="0.2">
      <c r="A73" s="120"/>
      <c r="B73" s="119"/>
      <c r="C73" s="258"/>
      <c r="D73" s="267" t="s">
        <v>199</v>
      </c>
      <c r="E73" s="113">
        <v>45.015026786880959</v>
      </c>
      <c r="F73" s="115">
        <v>3445</v>
      </c>
      <c r="G73" s="114">
        <v>3399</v>
      </c>
      <c r="H73" s="114">
        <v>3368</v>
      </c>
      <c r="I73" s="114">
        <v>3299</v>
      </c>
      <c r="J73" s="140">
        <v>3281</v>
      </c>
      <c r="K73" s="114">
        <v>164</v>
      </c>
      <c r="L73" s="116">
        <v>4.9984760743675709</v>
      </c>
    </row>
    <row r="74" spans="1:12" s="110" customFormat="1" ht="15" customHeight="1" x14ac:dyDescent="0.2">
      <c r="A74" s="120"/>
      <c r="B74" s="119"/>
      <c r="C74" s="258"/>
      <c r="D74" s="110" t="s">
        <v>204</v>
      </c>
      <c r="E74" s="113">
        <v>6.7619047619047619</v>
      </c>
      <c r="F74" s="115">
        <v>710</v>
      </c>
      <c r="G74" s="114">
        <v>695</v>
      </c>
      <c r="H74" s="114">
        <v>694</v>
      </c>
      <c r="I74" s="114">
        <v>677</v>
      </c>
      <c r="J74" s="140">
        <v>653</v>
      </c>
      <c r="K74" s="114">
        <v>57</v>
      </c>
      <c r="L74" s="116">
        <v>8.7289433384379791</v>
      </c>
    </row>
    <row r="75" spans="1:12" s="110" customFormat="1" ht="15" customHeight="1" x14ac:dyDescent="0.2">
      <c r="A75" s="120"/>
      <c r="B75" s="119"/>
      <c r="C75" s="258"/>
      <c r="D75" s="267" t="s">
        <v>198</v>
      </c>
      <c r="E75" s="113">
        <v>55.774647887323944</v>
      </c>
      <c r="F75" s="115">
        <v>396</v>
      </c>
      <c r="G75" s="114">
        <v>383</v>
      </c>
      <c r="H75" s="114">
        <v>381</v>
      </c>
      <c r="I75" s="114">
        <v>367</v>
      </c>
      <c r="J75" s="140">
        <v>352</v>
      </c>
      <c r="K75" s="114">
        <v>44</v>
      </c>
      <c r="L75" s="116">
        <v>12.5</v>
      </c>
    </row>
    <row r="76" spans="1:12" s="110" customFormat="1" ht="15" customHeight="1" x14ac:dyDescent="0.2">
      <c r="A76" s="120"/>
      <c r="B76" s="119"/>
      <c r="C76" s="258"/>
      <c r="D76" s="267" t="s">
        <v>199</v>
      </c>
      <c r="E76" s="113">
        <v>44.225352112676056</v>
      </c>
      <c r="F76" s="115">
        <v>314</v>
      </c>
      <c r="G76" s="114">
        <v>312</v>
      </c>
      <c r="H76" s="114">
        <v>313</v>
      </c>
      <c r="I76" s="114">
        <v>310</v>
      </c>
      <c r="J76" s="140">
        <v>301</v>
      </c>
      <c r="K76" s="114">
        <v>13</v>
      </c>
      <c r="L76" s="116">
        <v>4.3189368770764123</v>
      </c>
    </row>
    <row r="77" spans="1:12" s="110" customFormat="1" ht="15" customHeight="1" x14ac:dyDescent="0.2">
      <c r="A77" s="534"/>
      <c r="B77" s="119" t="s">
        <v>205</v>
      </c>
      <c r="C77" s="268"/>
      <c r="D77" s="182"/>
      <c r="E77" s="113">
        <v>12.290229296172326</v>
      </c>
      <c r="F77" s="115">
        <v>10795</v>
      </c>
      <c r="G77" s="114">
        <v>10922</v>
      </c>
      <c r="H77" s="114">
        <v>11063</v>
      </c>
      <c r="I77" s="114">
        <v>10930</v>
      </c>
      <c r="J77" s="140">
        <v>11017</v>
      </c>
      <c r="K77" s="114">
        <v>-222</v>
      </c>
      <c r="L77" s="116">
        <v>-2.0150676227648181</v>
      </c>
    </row>
    <row r="78" spans="1:12" s="110" customFormat="1" ht="15" customHeight="1" x14ac:dyDescent="0.2">
      <c r="A78" s="120"/>
      <c r="B78" s="119"/>
      <c r="C78" s="268" t="s">
        <v>106</v>
      </c>
      <c r="D78" s="182"/>
      <c r="E78" s="113">
        <v>64.603983325613711</v>
      </c>
      <c r="F78" s="115">
        <v>6974</v>
      </c>
      <c r="G78" s="114">
        <v>7016</v>
      </c>
      <c r="H78" s="114">
        <v>7127</v>
      </c>
      <c r="I78" s="114">
        <v>7005</v>
      </c>
      <c r="J78" s="140">
        <v>6999</v>
      </c>
      <c r="K78" s="114">
        <v>-25</v>
      </c>
      <c r="L78" s="116">
        <v>-0.35719388484069153</v>
      </c>
    </row>
    <row r="79" spans="1:12" s="110" customFormat="1" ht="15" customHeight="1" x14ac:dyDescent="0.2">
      <c r="A79" s="123"/>
      <c r="B79" s="124"/>
      <c r="C79" s="260" t="s">
        <v>107</v>
      </c>
      <c r="D79" s="261"/>
      <c r="E79" s="125">
        <v>35.396016674386289</v>
      </c>
      <c r="F79" s="143">
        <v>3821</v>
      </c>
      <c r="G79" s="144">
        <v>3906</v>
      </c>
      <c r="H79" s="144">
        <v>3936</v>
      </c>
      <c r="I79" s="144">
        <v>3925</v>
      </c>
      <c r="J79" s="145">
        <v>4018</v>
      </c>
      <c r="K79" s="144">
        <v>-197</v>
      </c>
      <c r="L79" s="146">
        <v>-4.9029367844698859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87834</v>
      </c>
      <c r="E11" s="114">
        <v>87949</v>
      </c>
      <c r="F11" s="114">
        <v>88097</v>
      </c>
      <c r="G11" s="114">
        <v>86534</v>
      </c>
      <c r="H11" s="140">
        <v>86562</v>
      </c>
      <c r="I11" s="115">
        <v>1272</v>
      </c>
      <c r="J11" s="116">
        <v>1.4694669716503779</v>
      </c>
    </row>
    <row r="12" spans="1:15" s="110" customFormat="1" ht="24.95" customHeight="1" x14ac:dyDescent="0.2">
      <c r="A12" s="193" t="s">
        <v>132</v>
      </c>
      <c r="B12" s="194" t="s">
        <v>133</v>
      </c>
      <c r="C12" s="113">
        <v>0.85274495070246148</v>
      </c>
      <c r="D12" s="115">
        <v>749</v>
      </c>
      <c r="E12" s="114">
        <v>722</v>
      </c>
      <c r="F12" s="114">
        <v>771</v>
      </c>
      <c r="G12" s="114">
        <v>761</v>
      </c>
      <c r="H12" s="140">
        <v>757</v>
      </c>
      <c r="I12" s="115">
        <v>-8</v>
      </c>
      <c r="J12" s="116">
        <v>-1.0568031704095113</v>
      </c>
    </row>
    <row r="13" spans="1:15" s="110" customFormat="1" ht="24.95" customHeight="1" x14ac:dyDescent="0.2">
      <c r="A13" s="193" t="s">
        <v>134</v>
      </c>
      <c r="B13" s="199" t="s">
        <v>214</v>
      </c>
      <c r="C13" s="113">
        <v>0.81175854452717622</v>
      </c>
      <c r="D13" s="115">
        <v>713</v>
      </c>
      <c r="E13" s="114">
        <v>701</v>
      </c>
      <c r="F13" s="114">
        <v>708</v>
      </c>
      <c r="G13" s="114">
        <v>695</v>
      </c>
      <c r="H13" s="140">
        <v>673</v>
      </c>
      <c r="I13" s="115">
        <v>40</v>
      </c>
      <c r="J13" s="116">
        <v>5.9435364041604757</v>
      </c>
    </row>
    <row r="14" spans="1:15" s="287" customFormat="1" ht="24" customHeight="1" x14ac:dyDescent="0.2">
      <c r="A14" s="193" t="s">
        <v>215</v>
      </c>
      <c r="B14" s="199" t="s">
        <v>137</v>
      </c>
      <c r="C14" s="113">
        <v>22.526584238449804</v>
      </c>
      <c r="D14" s="115">
        <v>19786</v>
      </c>
      <c r="E14" s="114">
        <v>19859</v>
      </c>
      <c r="F14" s="114">
        <v>19593</v>
      </c>
      <c r="G14" s="114">
        <v>19438</v>
      </c>
      <c r="H14" s="140">
        <v>19505</v>
      </c>
      <c r="I14" s="115">
        <v>281</v>
      </c>
      <c r="J14" s="116">
        <v>1.4406562419892335</v>
      </c>
      <c r="K14" s="110"/>
      <c r="L14" s="110"/>
      <c r="M14" s="110"/>
      <c r="N14" s="110"/>
      <c r="O14" s="110"/>
    </row>
    <row r="15" spans="1:15" s="110" customFormat="1" ht="24.75" customHeight="1" x14ac:dyDescent="0.2">
      <c r="A15" s="193" t="s">
        <v>216</v>
      </c>
      <c r="B15" s="199" t="s">
        <v>217</v>
      </c>
      <c r="C15" s="113">
        <v>5.7028030147778761</v>
      </c>
      <c r="D15" s="115">
        <v>5009</v>
      </c>
      <c r="E15" s="114">
        <v>5080</v>
      </c>
      <c r="F15" s="114">
        <v>5003</v>
      </c>
      <c r="G15" s="114">
        <v>5013</v>
      </c>
      <c r="H15" s="140">
        <v>5061</v>
      </c>
      <c r="I15" s="115">
        <v>-52</v>
      </c>
      <c r="J15" s="116">
        <v>-1.0274649278798655</v>
      </c>
    </row>
    <row r="16" spans="1:15" s="287" customFormat="1" ht="24.95" customHeight="1" x14ac:dyDescent="0.2">
      <c r="A16" s="193" t="s">
        <v>218</v>
      </c>
      <c r="B16" s="199" t="s">
        <v>141</v>
      </c>
      <c r="C16" s="113">
        <v>12.604458410182845</v>
      </c>
      <c r="D16" s="115">
        <v>11071</v>
      </c>
      <c r="E16" s="114">
        <v>11082</v>
      </c>
      <c r="F16" s="114">
        <v>11122</v>
      </c>
      <c r="G16" s="114">
        <v>11004</v>
      </c>
      <c r="H16" s="140">
        <v>10995</v>
      </c>
      <c r="I16" s="115">
        <v>76</v>
      </c>
      <c r="J16" s="116">
        <v>0.69122328331059568</v>
      </c>
      <c r="K16" s="110"/>
      <c r="L16" s="110"/>
      <c r="M16" s="110"/>
      <c r="N16" s="110"/>
      <c r="O16" s="110"/>
    </row>
    <row r="17" spans="1:15" s="110" customFormat="1" ht="24.95" customHeight="1" x14ac:dyDescent="0.2">
      <c r="A17" s="193" t="s">
        <v>219</v>
      </c>
      <c r="B17" s="199" t="s">
        <v>220</v>
      </c>
      <c r="C17" s="113">
        <v>4.2193228134890814</v>
      </c>
      <c r="D17" s="115">
        <v>3706</v>
      </c>
      <c r="E17" s="114">
        <v>3697</v>
      </c>
      <c r="F17" s="114">
        <v>3468</v>
      </c>
      <c r="G17" s="114">
        <v>3421</v>
      </c>
      <c r="H17" s="140">
        <v>3449</v>
      </c>
      <c r="I17" s="115">
        <v>257</v>
      </c>
      <c r="J17" s="116">
        <v>7.4514351986082925</v>
      </c>
    </row>
    <row r="18" spans="1:15" s="287" customFormat="1" ht="24.95" customHeight="1" x14ac:dyDescent="0.2">
      <c r="A18" s="201" t="s">
        <v>144</v>
      </c>
      <c r="B18" s="202" t="s">
        <v>145</v>
      </c>
      <c r="C18" s="113">
        <v>6.6056424619167977</v>
      </c>
      <c r="D18" s="115">
        <v>5802</v>
      </c>
      <c r="E18" s="114">
        <v>5818</v>
      </c>
      <c r="F18" s="114">
        <v>5947</v>
      </c>
      <c r="G18" s="114">
        <v>5703</v>
      </c>
      <c r="H18" s="140">
        <v>5605</v>
      </c>
      <c r="I18" s="115">
        <v>197</v>
      </c>
      <c r="J18" s="116">
        <v>3.5147190008920606</v>
      </c>
      <c r="K18" s="110"/>
      <c r="L18" s="110"/>
      <c r="M18" s="110"/>
      <c r="N18" s="110"/>
      <c r="O18" s="110"/>
    </row>
    <row r="19" spans="1:15" s="110" customFormat="1" ht="24.95" customHeight="1" x14ac:dyDescent="0.2">
      <c r="A19" s="193" t="s">
        <v>146</v>
      </c>
      <c r="B19" s="199" t="s">
        <v>147</v>
      </c>
      <c r="C19" s="113">
        <v>22.310267094746909</v>
      </c>
      <c r="D19" s="115">
        <v>19596</v>
      </c>
      <c r="E19" s="114">
        <v>19433</v>
      </c>
      <c r="F19" s="114">
        <v>19394</v>
      </c>
      <c r="G19" s="114">
        <v>19111</v>
      </c>
      <c r="H19" s="140">
        <v>19110</v>
      </c>
      <c r="I19" s="115">
        <v>486</v>
      </c>
      <c r="J19" s="116">
        <v>2.5431711145996858</v>
      </c>
    </row>
    <row r="20" spans="1:15" s="287" customFormat="1" ht="24.95" customHeight="1" x14ac:dyDescent="0.2">
      <c r="A20" s="193" t="s">
        <v>148</v>
      </c>
      <c r="B20" s="199" t="s">
        <v>149</v>
      </c>
      <c r="C20" s="113">
        <v>6.3950178746271371</v>
      </c>
      <c r="D20" s="115">
        <v>5617</v>
      </c>
      <c r="E20" s="114">
        <v>5560</v>
      </c>
      <c r="F20" s="114">
        <v>5601</v>
      </c>
      <c r="G20" s="114">
        <v>5537</v>
      </c>
      <c r="H20" s="140">
        <v>5499</v>
      </c>
      <c r="I20" s="115">
        <v>118</v>
      </c>
      <c r="J20" s="116">
        <v>2.1458446990361884</v>
      </c>
      <c r="K20" s="110"/>
      <c r="L20" s="110"/>
      <c r="M20" s="110"/>
      <c r="N20" s="110"/>
      <c r="O20" s="110"/>
    </row>
    <row r="21" spans="1:15" s="110" customFormat="1" ht="24.95" customHeight="1" x14ac:dyDescent="0.2">
      <c r="A21" s="201" t="s">
        <v>150</v>
      </c>
      <c r="B21" s="202" t="s">
        <v>151</v>
      </c>
      <c r="C21" s="113">
        <v>2.5434342054329759</v>
      </c>
      <c r="D21" s="115">
        <v>2234</v>
      </c>
      <c r="E21" s="114">
        <v>2199</v>
      </c>
      <c r="F21" s="114">
        <v>2292</v>
      </c>
      <c r="G21" s="114">
        <v>2254</v>
      </c>
      <c r="H21" s="140">
        <v>2246</v>
      </c>
      <c r="I21" s="115">
        <v>-12</v>
      </c>
      <c r="J21" s="116">
        <v>-0.53428317008014248</v>
      </c>
    </row>
    <row r="22" spans="1:15" s="110" customFormat="1" ht="24.95" customHeight="1" x14ac:dyDescent="0.2">
      <c r="A22" s="201" t="s">
        <v>152</v>
      </c>
      <c r="B22" s="199" t="s">
        <v>153</v>
      </c>
      <c r="C22" s="113">
        <v>1.7066284126875697</v>
      </c>
      <c r="D22" s="115">
        <v>1499</v>
      </c>
      <c r="E22" s="114">
        <v>1523</v>
      </c>
      <c r="F22" s="114">
        <v>1567</v>
      </c>
      <c r="G22" s="114">
        <v>1524</v>
      </c>
      <c r="H22" s="140">
        <v>1514</v>
      </c>
      <c r="I22" s="115">
        <v>-15</v>
      </c>
      <c r="J22" s="116">
        <v>-0.99075297225891679</v>
      </c>
    </row>
    <row r="23" spans="1:15" s="110" customFormat="1" ht="24.95" customHeight="1" x14ac:dyDescent="0.2">
      <c r="A23" s="193" t="s">
        <v>154</v>
      </c>
      <c r="B23" s="199" t="s">
        <v>155</v>
      </c>
      <c r="C23" s="113">
        <v>1.698658833709042</v>
      </c>
      <c r="D23" s="115">
        <v>1492</v>
      </c>
      <c r="E23" s="114">
        <v>1498</v>
      </c>
      <c r="F23" s="114">
        <v>1515</v>
      </c>
      <c r="G23" s="114">
        <v>1501</v>
      </c>
      <c r="H23" s="140">
        <v>1500</v>
      </c>
      <c r="I23" s="115">
        <v>-8</v>
      </c>
      <c r="J23" s="116">
        <v>-0.53333333333333333</v>
      </c>
    </row>
    <row r="24" spans="1:15" s="110" customFormat="1" ht="24.95" customHeight="1" x14ac:dyDescent="0.2">
      <c r="A24" s="193" t="s">
        <v>156</v>
      </c>
      <c r="B24" s="199" t="s">
        <v>221</v>
      </c>
      <c r="C24" s="113">
        <v>5.2007195391306329</v>
      </c>
      <c r="D24" s="115">
        <v>4568</v>
      </c>
      <c r="E24" s="114">
        <v>4554</v>
      </c>
      <c r="F24" s="114">
        <v>4464</v>
      </c>
      <c r="G24" s="114">
        <v>4348</v>
      </c>
      <c r="H24" s="140">
        <v>4321</v>
      </c>
      <c r="I24" s="115">
        <v>247</v>
      </c>
      <c r="J24" s="116">
        <v>5.7162693820874795</v>
      </c>
    </row>
    <row r="25" spans="1:15" s="110" customFormat="1" ht="24.95" customHeight="1" x14ac:dyDescent="0.2">
      <c r="A25" s="193" t="s">
        <v>222</v>
      </c>
      <c r="B25" s="204" t="s">
        <v>159</v>
      </c>
      <c r="C25" s="113">
        <v>5.0754832980394839</v>
      </c>
      <c r="D25" s="115">
        <v>4458</v>
      </c>
      <c r="E25" s="114">
        <v>4678</v>
      </c>
      <c r="F25" s="114">
        <v>4689</v>
      </c>
      <c r="G25" s="114">
        <v>4483</v>
      </c>
      <c r="H25" s="140">
        <v>4575</v>
      </c>
      <c r="I25" s="115">
        <v>-117</v>
      </c>
      <c r="J25" s="116">
        <v>-2.557377049180328</v>
      </c>
    </row>
    <row r="26" spans="1:15" s="110" customFormat="1" ht="24.95" customHeight="1" x14ac:dyDescent="0.2">
      <c r="A26" s="201">
        <v>782.78300000000002</v>
      </c>
      <c r="B26" s="203" t="s">
        <v>160</v>
      </c>
      <c r="C26" s="113">
        <v>1.6030238859667099</v>
      </c>
      <c r="D26" s="115">
        <v>1408</v>
      </c>
      <c r="E26" s="114">
        <v>1416</v>
      </c>
      <c r="F26" s="114">
        <v>1504</v>
      </c>
      <c r="G26" s="114">
        <v>1490</v>
      </c>
      <c r="H26" s="140">
        <v>1514</v>
      </c>
      <c r="I26" s="115">
        <v>-106</v>
      </c>
      <c r="J26" s="116">
        <v>-7.001321003963012</v>
      </c>
    </row>
    <row r="27" spans="1:15" s="110" customFormat="1" ht="24.95" customHeight="1" x14ac:dyDescent="0.2">
      <c r="A27" s="193" t="s">
        <v>161</v>
      </c>
      <c r="B27" s="199" t="s">
        <v>223</v>
      </c>
      <c r="C27" s="113">
        <v>4.2876334904478908</v>
      </c>
      <c r="D27" s="115">
        <v>3766</v>
      </c>
      <c r="E27" s="114">
        <v>3797</v>
      </c>
      <c r="F27" s="114">
        <v>4082</v>
      </c>
      <c r="G27" s="114">
        <v>3979</v>
      </c>
      <c r="H27" s="140">
        <v>3972</v>
      </c>
      <c r="I27" s="115">
        <v>-206</v>
      </c>
      <c r="J27" s="116">
        <v>-5.1863041289023162</v>
      </c>
    </row>
    <row r="28" spans="1:15" s="110" customFormat="1" ht="24.95" customHeight="1" x14ac:dyDescent="0.2">
      <c r="A28" s="193" t="s">
        <v>163</v>
      </c>
      <c r="B28" s="199" t="s">
        <v>164</v>
      </c>
      <c r="C28" s="113">
        <v>2.0459047749163193</v>
      </c>
      <c r="D28" s="115">
        <v>1797</v>
      </c>
      <c r="E28" s="114">
        <v>1806</v>
      </c>
      <c r="F28" s="114">
        <v>1780</v>
      </c>
      <c r="G28" s="114">
        <v>1750</v>
      </c>
      <c r="H28" s="140">
        <v>1770</v>
      </c>
      <c r="I28" s="115">
        <v>27</v>
      </c>
      <c r="J28" s="116">
        <v>1.5254237288135593</v>
      </c>
    </row>
    <row r="29" spans="1:15" s="110" customFormat="1" ht="24.95" customHeight="1" x14ac:dyDescent="0.2">
      <c r="A29" s="193">
        <v>86</v>
      </c>
      <c r="B29" s="199" t="s">
        <v>165</v>
      </c>
      <c r="C29" s="113">
        <v>5.7574515563449236</v>
      </c>
      <c r="D29" s="115">
        <v>5057</v>
      </c>
      <c r="E29" s="114">
        <v>4987</v>
      </c>
      <c r="F29" s="114">
        <v>5003</v>
      </c>
      <c r="G29" s="114">
        <v>4856</v>
      </c>
      <c r="H29" s="140">
        <v>4850</v>
      </c>
      <c r="I29" s="115">
        <v>207</v>
      </c>
      <c r="J29" s="116">
        <v>4.268041237113402</v>
      </c>
    </row>
    <row r="30" spans="1:15" s="110" customFormat="1" ht="24.95" customHeight="1" x14ac:dyDescent="0.2">
      <c r="A30" s="193">
        <v>87.88</v>
      </c>
      <c r="B30" s="204" t="s">
        <v>166</v>
      </c>
      <c r="C30" s="113">
        <v>7.5039278639251314</v>
      </c>
      <c r="D30" s="115">
        <v>6591</v>
      </c>
      <c r="E30" s="114">
        <v>6719</v>
      </c>
      <c r="F30" s="114">
        <v>6501</v>
      </c>
      <c r="G30" s="114">
        <v>6471</v>
      </c>
      <c r="H30" s="140">
        <v>6528</v>
      </c>
      <c r="I30" s="115">
        <v>63</v>
      </c>
      <c r="J30" s="116">
        <v>0.96507352941176472</v>
      </c>
    </row>
    <row r="31" spans="1:15" s="110" customFormat="1" ht="24.95" customHeight="1" x14ac:dyDescent="0.2">
      <c r="A31" s="193" t="s">
        <v>167</v>
      </c>
      <c r="B31" s="199" t="s">
        <v>168</v>
      </c>
      <c r="C31" s="113">
        <v>3.0739804631463898</v>
      </c>
      <c r="D31" s="115">
        <v>2700</v>
      </c>
      <c r="E31" s="114">
        <v>2678</v>
      </c>
      <c r="F31" s="114">
        <v>2684</v>
      </c>
      <c r="G31" s="114">
        <v>2622</v>
      </c>
      <c r="H31" s="140">
        <v>2616</v>
      </c>
      <c r="I31" s="115">
        <v>84</v>
      </c>
      <c r="J31" s="116">
        <v>3.2110091743119265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0.85274495070246148</v>
      </c>
      <c r="D34" s="115">
        <v>749</v>
      </c>
      <c r="E34" s="114">
        <v>722</v>
      </c>
      <c r="F34" s="114">
        <v>771</v>
      </c>
      <c r="G34" s="114">
        <v>761</v>
      </c>
      <c r="H34" s="140">
        <v>757</v>
      </c>
      <c r="I34" s="115">
        <v>-8</v>
      </c>
      <c r="J34" s="116">
        <v>-1.0568031704095113</v>
      </c>
    </row>
    <row r="35" spans="1:10" s="110" customFormat="1" ht="24.95" customHeight="1" x14ac:dyDescent="0.2">
      <c r="A35" s="292" t="s">
        <v>171</v>
      </c>
      <c r="B35" s="293" t="s">
        <v>172</v>
      </c>
      <c r="C35" s="113">
        <v>29.943985244893778</v>
      </c>
      <c r="D35" s="115">
        <v>26301</v>
      </c>
      <c r="E35" s="114">
        <v>26378</v>
      </c>
      <c r="F35" s="114">
        <v>26248</v>
      </c>
      <c r="G35" s="114">
        <v>25836</v>
      </c>
      <c r="H35" s="140">
        <v>25783</v>
      </c>
      <c r="I35" s="115">
        <v>518</v>
      </c>
      <c r="J35" s="116">
        <v>2.0090757475856185</v>
      </c>
    </row>
    <row r="36" spans="1:10" s="110" customFormat="1" ht="24.95" customHeight="1" x14ac:dyDescent="0.2">
      <c r="A36" s="294" t="s">
        <v>173</v>
      </c>
      <c r="B36" s="295" t="s">
        <v>174</v>
      </c>
      <c r="C36" s="125">
        <v>69.202131293121113</v>
      </c>
      <c r="D36" s="143">
        <v>60783</v>
      </c>
      <c r="E36" s="144">
        <v>60848</v>
      </c>
      <c r="F36" s="144">
        <v>61076</v>
      </c>
      <c r="G36" s="144">
        <v>59926</v>
      </c>
      <c r="H36" s="145">
        <v>60015</v>
      </c>
      <c r="I36" s="143">
        <v>768</v>
      </c>
      <c r="J36" s="146">
        <v>1.279680079980005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2020-09-25T06:40:46Z</dcterms:created>
  <dcterms:modified xsi:type="dcterms:W3CDTF">2020-09-28T08:06:07Z</dcterms:modified>
</cp:coreProperties>
</file>