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L44" i="24"/>
  <c r="I44" i="24"/>
  <c r="F44" i="24"/>
  <c r="C44" i="24"/>
  <c r="M44" i="24" s="1"/>
  <c r="B44" i="24"/>
  <c r="D44" i="24" s="1"/>
  <c r="M43" i="24"/>
  <c r="J43" i="24"/>
  <c r="G43" i="24"/>
  <c r="E43" i="24"/>
  <c r="C43" i="24"/>
  <c r="I43" i="24" s="1"/>
  <c r="B43" i="24"/>
  <c r="L42" i="24"/>
  <c r="I42" i="24"/>
  <c r="F42" i="24"/>
  <c r="C42" i="24"/>
  <c r="M42" i="24" s="1"/>
  <c r="B42" i="24"/>
  <c r="D42" i="24" s="1"/>
  <c r="M41" i="24"/>
  <c r="G41" i="24"/>
  <c r="E41" i="24"/>
  <c r="C41" i="24"/>
  <c r="I41" i="24" s="1"/>
  <c r="B41" i="24"/>
  <c r="L40" i="24"/>
  <c r="I40" i="24"/>
  <c r="F40" i="24"/>
  <c r="C40" i="24"/>
  <c r="M40" i="24" s="1"/>
  <c r="B40" i="24"/>
  <c r="D40" i="24" s="1"/>
  <c r="E37" i="24"/>
  <c r="M36" i="24"/>
  <c r="L36" i="24"/>
  <c r="K36" i="24"/>
  <c r="J36" i="24"/>
  <c r="I36" i="24"/>
  <c r="H36" i="24"/>
  <c r="G36" i="24"/>
  <c r="F36" i="24"/>
  <c r="E36" i="24"/>
  <c r="D36" i="24"/>
  <c r="C35" i="24"/>
  <c r="C19" i="24"/>
  <c r="K57" i="15"/>
  <c r="L57" i="15" s="1"/>
  <c r="C38" i="24"/>
  <c r="C37" i="24"/>
  <c r="M37" i="24" s="1"/>
  <c r="C34" i="24"/>
  <c r="C33" i="24"/>
  <c r="C32" i="24"/>
  <c r="C31" i="24"/>
  <c r="C30" i="24"/>
  <c r="G30" i="24" s="1"/>
  <c r="C29" i="24"/>
  <c r="C28" i="24"/>
  <c r="L28" i="24" s="1"/>
  <c r="C27" i="24"/>
  <c r="L27" i="24" s="1"/>
  <c r="C26" i="24"/>
  <c r="C25" i="24"/>
  <c r="C24" i="24"/>
  <c r="G24" i="24" s="1"/>
  <c r="C23" i="24"/>
  <c r="C22" i="24"/>
  <c r="L22" i="24" s="1"/>
  <c r="C21" i="24"/>
  <c r="C20" i="24"/>
  <c r="L20" i="24" s="1"/>
  <c r="C18" i="24"/>
  <c r="C17" i="24"/>
  <c r="C16" i="24"/>
  <c r="C15" i="24"/>
  <c r="C9" i="24"/>
  <c r="C8" i="24"/>
  <c r="C7" i="24"/>
  <c r="B38" i="24"/>
  <c r="B37" i="24"/>
  <c r="B35" i="24"/>
  <c r="B34" i="24"/>
  <c r="B33" i="24"/>
  <c r="B32" i="24"/>
  <c r="B31" i="24"/>
  <c r="B30" i="24"/>
  <c r="B29" i="24"/>
  <c r="K29" i="24" s="1"/>
  <c r="B28" i="24"/>
  <c r="B27" i="24"/>
  <c r="B26" i="24"/>
  <c r="D26" i="24" s="1"/>
  <c r="B25" i="24"/>
  <c r="B24" i="24"/>
  <c r="B23" i="24"/>
  <c r="B22" i="24"/>
  <c r="H22" i="24" s="1"/>
  <c r="B21" i="24"/>
  <c r="B20" i="24"/>
  <c r="B19" i="24"/>
  <c r="B18" i="24"/>
  <c r="B17" i="24"/>
  <c r="D17" i="24" s="1"/>
  <c r="B16" i="24"/>
  <c r="B15" i="24"/>
  <c r="B9" i="24"/>
  <c r="B8" i="24"/>
  <c r="B7" i="24"/>
  <c r="F9" i="24" l="1"/>
  <c r="J9" i="24"/>
  <c r="D9" i="24"/>
  <c r="H9" i="24"/>
  <c r="K9" i="24"/>
  <c r="K18" i="24"/>
  <c r="J18" i="24"/>
  <c r="F18" i="24"/>
  <c r="H18" i="24"/>
  <c r="D18" i="24"/>
  <c r="K34" i="24"/>
  <c r="J34" i="24"/>
  <c r="F34" i="24"/>
  <c r="H34" i="24"/>
  <c r="D34" i="24"/>
  <c r="F15" i="24"/>
  <c r="J15" i="24"/>
  <c r="K15" i="24"/>
  <c r="D15" i="24"/>
  <c r="H15" i="24"/>
  <c r="F31" i="24"/>
  <c r="J31" i="24"/>
  <c r="K31" i="24"/>
  <c r="D31" i="24"/>
  <c r="H31" i="24"/>
  <c r="F21" i="24"/>
  <c r="J21" i="24"/>
  <c r="K21" i="24"/>
  <c r="H21" i="24"/>
  <c r="D21" i="24"/>
  <c r="F27" i="24"/>
  <c r="J27" i="24"/>
  <c r="H27" i="24"/>
  <c r="D27" i="24"/>
  <c r="K27" i="24"/>
  <c r="K30" i="24"/>
  <c r="J30" i="24"/>
  <c r="F30" i="24"/>
  <c r="H30" i="24"/>
  <c r="D30" i="24"/>
  <c r="F33" i="24"/>
  <c r="J33" i="24"/>
  <c r="K33" i="24"/>
  <c r="H33" i="24"/>
  <c r="H37" i="24"/>
  <c r="D37" i="24"/>
  <c r="K37" i="24"/>
  <c r="J37" i="24"/>
  <c r="F37" i="24"/>
  <c r="G25" i="24"/>
  <c r="M25" i="24"/>
  <c r="E25" i="24"/>
  <c r="I25" i="24"/>
  <c r="L25" i="24"/>
  <c r="G31" i="24"/>
  <c r="M31" i="24"/>
  <c r="E31" i="24"/>
  <c r="I31" i="24"/>
  <c r="L31" i="24"/>
  <c r="I34" i="24"/>
  <c r="M34" i="24"/>
  <c r="E34" i="24"/>
  <c r="G34" i="24"/>
  <c r="L34" i="24"/>
  <c r="M38" i="24"/>
  <c r="E38" i="24"/>
  <c r="L38" i="24"/>
  <c r="G38" i="24"/>
  <c r="I38" i="24"/>
  <c r="F7" i="24"/>
  <c r="J7" i="24"/>
  <c r="H7" i="24"/>
  <c r="D7" i="24"/>
  <c r="K7" i="24"/>
  <c r="K24" i="24"/>
  <c r="J24" i="24"/>
  <c r="F24" i="24"/>
  <c r="H24" i="24"/>
  <c r="D24" i="24"/>
  <c r="K74" i="24"/>
  <c r="J74" i="24"/>
  <c r="I74" i="24"/>
  <c r="I77" i="24" s="1"/>
  <c r="K8" i="24"/>
  <c r="J8" i="24"/>
  <c r="F8" i="24"/>
  <c r="H8" i="24"/>
  <c r="D8" i="24"/>
  <c r="D38" i="24"/>
  <c r="K38" i="24"/>
  <c r="J38" i="24"/>
  <c r="H38" i="24"/>
  <c r="F38" i="24"/>
  <c r="G7" i="24"/>
  <c r="M7" i="24"/>
  <c r="E7" i="24"/>
  <c r="I7" i="24"/>
  <c r="L7" i="24"/>
  <c r="K58" i="24"/>
  <c r="J58" i="24"/>
  <c r="I58" i="24"/>
  <c r="F19" i="24"/>
  <c r="J19" i="24"/>
  <c r="K19" i="24"/>
  <c r="H19" i="24"/>
  <c r="D19" i="24"/>
  <c r="K22" i="24"/>
  <c r="J22" i="24"/>
  <c r="F22" i="24"/>
  <c r="D22" i="24"/>
  <c r="F25" i="24"/>
  <c r="J25" i="24"/>
  <c r="K25" i="24"/>
  <c r="H25" i="24"/>
  <c r="D25" i="24"/>
  <c r="K28" i="24"/>
  <c r="J28" i="24"/>
  <c r="F28" i="24"/>
  <c r="H28" i="24"/>
  <c r="D28" i="24"/>
  <c r="G17" i="24"/>
  <c r="M17" i="24"/>
  <c r="E17" i="24"/>
  <c r="I17" i="24"/>
  <c r="L17" i="24"/>
  <c r="G23" i="24"/>
  <c r="M23" i="24"/>
  <c r="E23" i="24"/>
  <c r="I23" i="24"/>
  <c r="L23" i="24"/>
  <c r="I26" i="24"/>
  <c r="M26" i="24"/>
  <c r="E26" i="24"/>
  <c r="L26" i="24"/>
  <c r="G26" i="24"/>
  <c r="G29" i="24"/>
  <c r="M29" i="24"/>
  <c r="E29" i="24"/>
  <c r="I29" i="24"/>
  <c r="L29" i="24"/>
  <c r="I8" i="24"/>
  <c r="M8" i="24"/>
  <c r="E8" i="24"/>
  <c r="L8" i="24"/>
  <c r="G8" i="24"/>
  <c r="G35" i="24"/>
  <c r="M35" i="24"/>
  <c r="E35" i="24"/>
  <c r="I35" i="24"/>
  <c r="L35" i="24"/>
  <c r="K16" i="24"/>
  <c r="J16" i="24"/>
  <c r="F16" i="24"/>
  <c r="H16" i="24"/>
  <c r="D16" i="24"/>
  <c r="F29" i="24"/>
  <c r="J29" i="24"/>
  <c r="D29" i="24"/>
  <c r="H29" i="24"/>
  <c r="F35" i="24"/>
  <c r="J35" i="24"/>
  <c r="K35" i="24"/>
  <c r="H35" i="24"/>
  <c r="D35" i="24"/>
  <c r="B39" i="24"/>
  <c r="B45" i="24"/>
  <c r="G9" i="24"/>
  <c r="M9" i="24"/>
  <c r="E9" i="24"/>
  <c r="I9" i="24"/>
  <c r="L9" i="24"/>
  <c r="G33" i="24"/>
  <c r="M33" i="24"/>
  <c r="E33" i="24"/>
  <c r="I33" i="24"/>
  <c r="L33" i="24"/>
  <c r="B14" i="24"/>
  <c r="B6" i="24"/>
  <c r="F17" i="24"/>
  <c r="J17" i="24"/>
  <c r="K17" i="24"/>
  <c r="H17" i="24"/>
  <c r="K20" i="24"/>
  <c r="J20" i="24"/>
  <c r="F20" i="24"/>
  <c r="D20" i="24"/>
  <c r="H20" i="24"/>
  <c r="F23" i="24"/>
  <c r="J23" i="24"/>
  <c r="K23" i="24"/>
  <c r="H23" i="24"/>
  <c r="D23" i="24"/>
  <c r="K26" i="24"/>
  <c r="J26" i="24"/>
  <c r="F26" i="24"/>
  <c r="H26" i="24"/>
  <c r="K32" i="24"/>
  <c r="J32" i="24"/>
  <c r="F32" i="24"/>
  <c r="H32" i="24"/>
  <c r="D32" i="24"/>
  <c r="G15" i="24"/>
  <c r="M15" i="24"/>
  <c r="E15" i="24"/>
  <c r="I15" i="24"/>
  <c r="L15" i="24"/>
  <c r="I18" i="24"/>
  <c r="M18" i="24"/>
  <c r="E18" i="24"/>
  <c r="G18" i="24"/>
  <c r="L18" i="24"/>
  <c r="G21" i="24"/>
  <c r="M21" i="24"/>
  <c r="E21" i="24"/>
  <c r="I21" i="24"/>
  <c r="L21" i="24"/>
  <c r="G27" i="24"/>
  <c r="M27" i="24"/>
  <c r="E27" i="24"/>
  <c r="I27" i="24"/>
  <c r="G19" i="24"/>
  <c r="M19" i="24"/>
  <c r="E19" i="24"/>
  <c r="I19" i="24"/>
  <c r="L19" i="24"/>
  <c r="D33" i="24"/>
  <c r="K66" i="24"/>
  <c r="J66" i="24"/>
  <c r="I66" i="24"/>
  <c r="G22" i="24"/>
  <c r="H41" i="24"/>
  <c r="F41" i="24"/>
  <c r="D41" i="24"/>
  <c r="K41" i="24"/>
  <c r="K53" i="24"/>
  <c r="J53" i="24"/>
  <c r="K61" i="24"/>
  <c r="J61" i="24"/>
  <c r="K69" i="24"/>
  <c r="J69" i="24"/>
  <c r="K55" i="24"/>
  <c r="J55" i="24"/>
  <c r="K63" i="24"/>
  <c r="J63" i="24"/>
  <c r="K71" i="24"/>
  <c r="J71" i="24"/>
  <c r="I16" i="24"/>
  <c r="M16" i="24"/>
  <c r="E16" i="24"/>
  <c r="I24" i="24"/>
  <c r="M24" i="24"/>
  <c r="E24" i="24"/>
  <c r="I32" i="24"/>
  <c r="M32" i="24"/>
  <c r="E32" i="24"/>
  <c r="L24" i="24"/>
  <c r="G28" i="24"/>
  <c r="H43" i="24"/>
  <c r="F43" i="24"/>
  <c r="D43" i="24"/>
  <c r="K43" i="24"/>
  <c r="K52" i="24"/>
  <c r="J52" i="24"/>
  <c r="K60" i="24"/>
  <c r="J60" i="24"/>
  <c r="K68" i="24"/>
  <c r="J68" i="24"/>
  <c r="J41" i="24"/>
  <c r="K57" i="24"/>
  <c r="J57" i="24"/>
  <c r="K65" i="24"/>
  <c r="J65" i="24"/>
  <c r="K73" i="24"/>
  <c r="J73" i="24"/>
  <c r="C14" i="24"/>
  <c r="C6" i="24"/>
  <c r="I22" i="24"/>
  <c r="M22" i="24"/>
  <c r="E22" i="24"/>
  <c r="I30" i="24"/>
  <c r="M30" i="24"/>
  <c r="E30" i="24"/>
  <c r="C45" i="24"/>
  <c r="C39" i="24"/>
  <c r="G16" i="24"/>
  <c r="G32" i="24"/>
  <c r="K54" i="24"/>
  <c r="J54" i="24"/>
  <c r="K62" i="24"/>
  <c r="J62" i="24"/>
  <c r="K70" i="24"/>
  <c r="J70" i="24"/>
  <c r="L30" i="24"/>
  <c r="K51" i="24"/>
  <c r="J51" i="24"/>
  <c r="K59" i="24"/>
  <c r="J59" i="24"/>
  <c r="K67" i="24"/>
  <c r="J67" i="24"/>
  <c r="K75" i="24"/>
  <c r="J75" i="24"/>
  <c r="I20" i="24"/>
  <c r="M20" i="24"/>
  <c r="E20" i="24"/>
  <c r="I28" i="24"/>
  <c r="M28" i="24"/>
  <c r="E28" i="24"/>
  <c r="I37" i="24"/>
  <c r="G37" i="24"/>
  <c r="L37" i="24"/>
  <c r="L16" i="24"/>
  <c r="G20" i="24"/>
  <c r="L32" i="24"/>
  <c r="K56" i="24"/>
  <c r="J56" i="24"/>
  <c r="K64" i="24"/>
  <c r="J64" i="24"/>
  <c r="K72" i="24"/>
  <c r="J72" i="24"/>
  <c r="G40" i="24"/>
  <c r="G42" i="24"/>
  <c r="G44" i="24"/>
  <c r="H40" i="24"/>
  <c r="L41" i="24"/>
  <c r="H42" i="24"/>
  <c r="L43" i="24"/>
  <c r="H44" i="24"/>
  <c r="J40" i="24"/>
  <c r="J42" i="24"/>
  <c r="J44" i="24"/>
  <c r="K40" i="24"/>
  <c r="K42" i="24"/>
  <c r="K44" i="24"/>
  <c r="E40" i="24"/>
  <c r="E42" i="24"/>
  <c r="E44" i="24"/>
  <c r="I78" i="24" l="1"/>
  <c r="I79" i="24"/>
  <c r="K14" i="24"/>
  <c r="J14" i="24"/>
  <c r="F14" i="24"/>
  <c r="H14" i="24"/>
  <c r="D14" i="24"/>
  <c r="I6" i="24"/>
  <c r="M6" i="24"/>
  <c r="E6" i="24"/>
  <c r="L6" i="24"/>
  <c r="G6" i="24"/>
  <c r="J77" i="24"/>
  <c r="H45" i="24"/>
  <c r="F45" i="24"/>
  <c r="D45" i="24"/>
  <c r="K45" i="24"/>
  <c r="J45" i="24"/>
  <c r="K77" i="24"/>
  <c r="H39" i="24"/>
  <c r="F39" i="24"/>
  <c r="D39" i="24"/>
  <c r="K39" i="24"/>
  <c r="J39" i="24"/>
  <c r="I39" i="24"/>
  <c r="G39" i="24"/>
  <c r="L39" i="24"/>
  <c r="M39" i="24"/>
  <c r="E39" i="24"/>
  <c r="I14" i="24"/>
  <c r="M14" i="24"/>
  <c r="E14" i="24"/>
  <c r="L14" i="24"/>
  <c r="G14" i="24"/>
  <c r="I45" i="24"/>
  <c r="G45" i="24"/>
  <c r="L45" i="24"/>
  <c r="E45" i="24"/>
  <c r="M45" i="24"/>
  <c r="K6" i="24"/>
  <c r="J6" i="24"/>
  <c r="F6" i="24"/>
  <c r="H6" i="24"/>
  <c r="D6" i="24"/>
  <c r="I82" i="24" l="1"/>
  <c r="J79" i="24"/>
  <c r="J78" i="24"/>
  <c r="I83" i="24" s="1"/>
  <c r="K79" i="24"/>
  <c r="K78" i="24"/>
  <c r="I81" i="24" l="1"/>
</calcChain>
</file>

<file path=xl/sharedStrings.xml><?xml version="1.0" encoding="utf-8"?>
<sst xmlns="http://schemas.openxmlformats.org/spreadsheetml/2006/main" count="1647" uniqueCount="521">
  <si>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</si>
  <si>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</si>
  <si>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</si>
  <si>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</si>
  <si>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</si>
  <si>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</si>
  <si>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</si>
  <si>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</si>
  <si>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</si>
  <si>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</si>
  <si>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</si>
  <si>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</si>
  <si>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</si>
  <si>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Greifswald (030)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</si>
  <si>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</si>
  <si>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</si>
  <si>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</si>
  <si>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</si>
  <si>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</si>
  <si>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</si>
  <si>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</si>
  <si>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</si>
  <si>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</si>
  <si>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</si>
  <si>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</si>
  <si>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</si>
  <si>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</si>
  <si>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</si>
  <si>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</si>
  <si>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</si>
  <si>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</si>
  <si>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</si>
  <si>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</si>
  <si>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</si>
  <si>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</si>
  <si>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</si>
  <si>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</si>
  <si>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</si>
  <si>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</si>
  <si>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</si>
  <si>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</si>
  <si>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</si>
  <si>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</si>
  <si>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</si>
  <si>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</si>
  <si>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</si>
  <si>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</si>
  <si>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</si>
  <si>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</si>
  <si>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</si>
  <si>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</si>
  <si>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</si>
  <si>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</si>
  <si>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</si>
  <si>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</si>
  <si>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</si>
  <si>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</si>
  <si>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</si>
  <si>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</si>
  <si>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</si>
  <si>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</si>
  <si>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</si>
  <si>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</si>
  <si>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</si>
  <si>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</si>
  <si>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</si>
  <si>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</si>
  <si>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</si>
  <si>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</si>
  <si>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</si>
  <si>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</si>
  <si>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</si>
  <si>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</si>
  <si>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</si>
  <si>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</si>
  <si>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</si>
  <si>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</si>
  <si>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</si>
  <si>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</si>
  <si>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</si>
  <si>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</si>
  <si>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</si>
  <si>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</si>
  <si>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</si>
  <si>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</si>
  <si>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</si>
  <si>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</si>
  <si>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</si>
  <si>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</si>
  <si>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</si>
  <si>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</si>
  <si>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</si>
  <si>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Greifswald (030);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</si>
  <si>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</si>
  <si>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</si>
  <si>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</si>
  <si>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</si>
  <si>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</si>
  <si>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</si>
  <si>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</si>
  <si>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</si>
  <si>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</si>
  <si>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</si>
  <si>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</si>
  <si>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</si>
  <si>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</si>
  <si>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</si>
  <si>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</si>
  <si>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</si>
  <si>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</si>
  <si>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</si>
  <si>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</si>
  <si>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</si>
  <si>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</si>
  <si>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</si>
  <si>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</si>
  <si>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</si>
  <si>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</si>
  <si>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</si>
  <si>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</si>
  <si>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</si>
  <si>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</si>
  <si>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</si>
  <si>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</si>
  <si>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</si>
  <si>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</si>
  <si>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</si>
  <si>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</si>
  <si>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</si>
  <si>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</si>
  <si>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</si>
  <si>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</si>
  <si>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</si>
  <si>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</si>
  <si>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</si>
  <si>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</si>
  <si>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</si>
  <si>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</si>
  <si>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</si>
  <si>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</si>
  <si>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</si>
  <si>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</si>
  <si>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</si>
  <si>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</si>
  <si>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</si>
  <si>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</si>
  <si>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</si>
  <si>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</si>
  <si>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</si>
  <si>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</si>
  <si>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</si>
  <si>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</si>
  <si>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</si>
  <si>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</si>
  <si>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</si>
  <si>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</si>
  <si>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</si>
  <si>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</si>
  <si>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</si>
  <si>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</si>
  <si>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</si>
  <si>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</si>
  <si>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</si>
  <si>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</si>
  <si>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</si>
  <si>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</si>
  <si>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</si>
  <si>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</si>
  <si>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</si>
  <si>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</si>
  <si>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</si>
  <si>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</si>
  <si>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</si>
  <si>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</si>
  <si>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</si>
  <si>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</si>
  <si>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</si>
  <si>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</si>
  <si>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</si>
  <si>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</si>
  <si>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</si>
  <si>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</si>
  <si>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</si>
  <si>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Greifswald (030)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</si>
  <si>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</si>
  <si>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</si>
  <si>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</si>
  <si>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</si>
  <si>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</si>
  <si>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</si>
  <si>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</si>
  <si>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</si>
  <si>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</si>
  <si>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</si>
  <si>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</si>
  <si>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</si>
  <si>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</si>
  <si>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</si>
  <si>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</si>
  <si>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</si>
  <si>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</si>
  <si>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</si>
  <si>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</si>
  <si>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</si>
  <si>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</si>
  <si>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</si>
  <si>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</si>
  <si>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</si>
  <si>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</si>
  <si>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</si>
  <si>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</si>
  <si>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</si>
  <si>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</si>
  <si>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</si>
  <si>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</si>
  <si>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</si>
  <si>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</si>
  <si>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</si>
  <si>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</si>
  <si>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</si>
  <si>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</si>
  <si>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</si>
  <si>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</si>
  <si>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</si>
  <si>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</si>
  <si>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</si>
  <si>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</si>
  <si>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</si>
  <si>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</si>
  <si>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</si>
  <si>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</si>
  <si>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</si>
  <si>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</si>
  <si>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</si>
  <si>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</si>
  <si>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</si>
  <si>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</si>
  <si>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</si>
  <si>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</si>
  <si>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</si>
  <si>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</si>
  <si>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</si>
  <si>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</si>
  <si>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</si>
  <si>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</si>
  <si>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</si>
  <si>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</si>
  <si>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</si>
  <si>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</si>
  <si>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</si>
  <si>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</si>
  <si>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</si>
  <si>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</si>
  <si>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</si>
  <si>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</si>
  <si>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</si>
  <si>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</si>
  <si>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</si>
  <si>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</si>
  <si>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</si>
  <si>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</si>
  <si>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</si>
  <si>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</si>
  <si>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</si>
  <si>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</si>
  <si>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</si>
  <si>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</si>
  <si>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</si>
  <si>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</si>
  <si>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</si>
  <si>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</si>
  <si>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</si>
  <si>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</si>
  <si>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</si>
  <si>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</si>
  <si>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</si>
  <si>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</si>
  <si>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</si>
  <si>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</si>
  <si>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</si>
  <si>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</si>
  <si>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</si>
  <si>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</si>
  <si>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</si>
  <si>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</si>
  <si>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</si>
  <si>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</si>
  <si>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</si>
  <si>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</si>
  <si>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</si>
  <si>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</si>
  <si>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</si>
  <si>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</si>
  <si>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</si>
  <si>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</si>
  <si>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</si>
  <si>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</si>
  <si>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</si>
  <si>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</si>
  <si>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</si>
  <si>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</si>
  <si>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</si>
  <si>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</si>
  <si>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</si>
  <si>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</si>
  <si>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</si>
  <si>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</si>
  <si>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</si>
  <si>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</si>
  <si>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</si>
  <si>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</si>
  <si>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</si>
  <si>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</si>
  <si>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</si>
  <si>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</si>
  <si>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</si>
  <si>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</si>
  <si>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</si>
  <si>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</si>
  <si>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</si>
  <si>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</si>
  <si>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</si>
  <si>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</si>
  <si>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</si>
  <si>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</si>
  <si>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</si>
  <si>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</si>
  <si>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Greifswald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</si>
  <si>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</si>
  <si>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</si>
  <si>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</si>
  <si>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</si>
  <si>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</si>
  <si>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</si>
  <si>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</si>
  <si>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</si>
  <si>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</si>
  <si>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</si>
  <si>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</si>
  <si>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</si>
  <si>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</si>
  <si>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</si>
  <si>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</si>
  <si>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</si>
  <si>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</si>
  <si>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</si>
  <si>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</si>
  <si>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</si>
  <si>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</si>
  <si>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</si>
  <si>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</si>
  <si>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</si>
  <si>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</si>
  <si>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</si>
  <si>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</si>
  <si>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</si>
  <si>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</si>
  <si>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</si>
  <si>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</si>
  <si>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</si>
  <si>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</si>
  <si>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</si>
  <si>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</si>
  <si>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</si>
  <si>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</si>
  <si>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</si>
  <si>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</si>
  <si>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</si>
  <si>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</si>
  <si>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</si>
  <si>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</si>
  <si>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</si>
  <si>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</si>
  <si>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</si>
  <si>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Greifswald (030);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</si>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</sst>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{B117D604-BA74-4EFA-9F5C-AC2E75E4832E}</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CF5E-408F-9000-A500C304F91B}"/>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{319E370B-BA7D-4CEA-A8A5-3199DFB011B3}</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CF5E-408F-9000-A500C304F91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{24101BF3-86B8-413A-A1CF-E3B41B691C16}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CF5E-408F-9000-A500C304F91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{F2FB94DE-FDAC-4B18-A26A-395FD5F74CA7}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F5E-408F-9000-A500C304F91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0.2035161709535836</c:v>
                </c:pt>
                <c:pt idx="1">
                  <c:v>1.4830148993482757</c:v>
                </c:pt>
                <c:pt idx="2">
                  <c:v>0.95490282911153723</c:v>
                </c:pt>
                <c:pt idx="3">
                  <c:v>1.0875687030768</c:v>
                </c:pt>
              </c:numCache>
            </c:numRef>
          </c:val>
          <c:extLst>
            <c:ext xmlns:c16="http://schemas.microsoft.com/office/drawing/2014/chart" uri="{C3380CC4-5D6E-409C-BE32-E72D297353CC}">
              <c16:uniqueId val="{00000004-CF5E-408F-9000-A500C304F91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{211085D0-FA20-4EA3-BBE0-43ADF3386DFF}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F5E-408F-9000-A500C304F91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{C2CB3F8F-2387-4B84-947C-4BBA571F94D7}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F5E-408F-9000-A500C304F91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{CB516965-1036-40DE-81C2-37D17678DDDE}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F5E-408F-9000-A500C304F91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{2EE002B5-9799-43EA-816B-BE7DA663E3B1}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F5E-408F-9000-A500C304F9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F5E-408F-9000-A500C304F91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F5E-408F-9000-A500C304F91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{B5CBCB74-ED4B-4C25-8FEE-7666C1C2E8C4}</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02B3-4482-B43C-D28AE8567B4F}"/>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{AB4560F1-86A1-4F49-94D8-A30E36658625}</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02B3-4482-B43C-D28AE8567B4F}"/>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{A39BD459-FC50-4A62-9B15-C93B80F89C3F}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2B3-4482-B43C-D28AE8567B4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{45344FE7-8B46-4545-8D3B-A3CE9FFBBEA5}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2B3-4482-B43C-D28AE8567B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-2.1280449153309791</c:v>
                </c:pt>
                <c:pt idx="1">
                  <c:v>-3.0848062839072679</c:v>
                </c:pt>
                <c:pt idx="2">
                  <c:v>-3.6279896103654186</c:v>
                </c:pt>
                <c:pt idx="3">
                  <c:v>-2.8655893304673015</c:v>
                </c:pt>
              </c:numCache>
            </c:numRef>
          </c:val>
          <c:extLst>
            <c:ext xmlns:c16="http://schemas.microsoft.com/office/drawing/2014/chart" uri="{C3380CC4-5D6E-409C-BE32-E72D297353CC}">
              <c16:uniqueId val="{00000004-02B3-4482-B43C-D28AE8567B4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{76CC1628-7D2C-4A03-9F15-CF90E7305A07}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2B3-4482-B43C-D28AE8567B4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{5643ADBF-2AA8-4610-ABB5-183401197033}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2B3-4482-B43C-D28AE8567B4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{ABEDABF3-350D-419C-9088-985DAF8C6A6B}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2B3-4482-B43C-D28AE8567B4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{B197295A-0166-438A-B8AB-C191DB8DDC1D}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2B3-4482-B43C-D28AE8567B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2B3-4482-B43C-D28AE8567B4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2B3-4482-B43C-D28AE8567B4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{01F2837E-FEB1-4168-9630-08DCE0CBACEE}</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7C48-48A1-A845-7B6C14DB25BE}"/>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{0AC42E90-C745-4F95-BF8E-B733B3134EB5}</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7C48-48A1-A845-7B6C14DB25BE}"/>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{B5D4A56B-259E-45B2-ADC9-FDD18530119C}</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7C48-48A1-A845-7B6C14DB25BE}"/>
                </c:ext>
              </c:extLst>
            </c:dLbl>
            <c:dLbl>
              <c:idx val="3"/>
              <c:tx>
                <c:strRef>
                  <c:f>Daten_Diagramme!$D$17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{75D7DB4D-1E02-4E16-929D-08B184A96175}</c15:txfldGUID>
                      <c15:f>Daten_Diagramme!$D$17</c15:f>
                      <c15:dlblFieldTableCache>
                        <c:ptCount val="1"/>
                        <c:pt idx="0">
                          <c:v>-2.4</c:v>
                        </c:pt>
                      </c15:dlblFieldTableCache>
                    </c15:dlblFTEntry>
                  </c15:dlblFieldTable>
                  <c15:showDataLabelsRange val="0"/>
                </c:ext>
                <c:ext xmlns:c16="http://schemas.microsoft.com/office/drawing/2014/chart" uri="{C3380CC4-5D6E-409C-BE32-E72D297353CC}">
                  <c16:uniqueId val="{00000003-7C48-48A1-A845-7B6C14DB25BE}"/>
                </c:ext>
              </c:extLst>
            </c:dLbl>
            <c:dLbl>
              <c:idx val="4"/>
              <c:tx>
                <c:strRef>
                  <c:f>Daten_Diagramme!$D$18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{71E07913-F9DE-4B52-8BCB-12CB4596019C}</c15:txfldGUID>
                      <c15:f>Daten_Diagramme!$D$18</c15:f>
                      <c15:dlblFieldTableCache>
                        <c:ptCount val="1"/>
                        <c:pt idx="0">
                          <c:v>-4.9</c:v>
                        </c:pt>
                      </c15:dlblFieldTableCache>
                    </c15:dlblFTEntry>
                  </c15:dlblFieldTable>
                  <c15:showDataLabelsRange val="0"/>
                </c:ext>
                <c:ext xmlns:c16="http://schemas.microsoft.com/office/drawing/2014/chart" uri="{C3380CC4-5D6E-409C-BE32-E72D297353CC}">
                  <c16:uniqueId val="{00000004-7C48-48A1-A845-7B6C14DB25BE}"/>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{49EE5AF4-B44A-4966-84C2-C264B7E2BF9A}</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7C48-48A1-A845-7B6C14DB25BE}"/>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{39A4857D-B55C-4E60-B931-2C9342CD8519}</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7C48-48A1-A845-7B6C14DB25BE}"/>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{BD0E22E1-0A59-4A80-B561-4F70355D08DE}</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7C48-48A1-A845-7B6C14DB25BE}"/>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{DA63356A-5D20-4CE4-9D13-34A190DEDE9E}</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7C48-48A1-A845-7B6C14DB25BE}"/>
                </c:ext>
              </c:extLst>
            </c:dLbl>
            <c:dLbl>
              <c:idx val="9"/>
              <c:tx>
                <c:strRef>
                  <c:f>Daten_Diagramme!$D$23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{911EC5F8-C0B1-4E64-ABF7-EB5532833E2B}</c15:txfldGUID>
                      <c15:f>Daten_Diagramme!$D$23</c15:f>
                      <c15:dlblFieldTableCache>
                        <c:ptCount val="1"/>
                        <c:pt idx="0">
                          <c:v>-6.0</c:v>
                        </c:pt>
                      </c15:dlblFieldTableCache>
                    </c15:dlblFTEntry>
                  </c15:dlblFieldTable>
                  <c15:showDataLabelsRange val="0"/>
                </c:ext>
                <c:ext xmlns:c16="http://schemas.microsoft.com/office/drawing/2014/chart" uri="{C3380CC4-5D6E-409C-BE32-E72D297353CC}">
                  <c16:uniqueId val="{00000009-7C48-48A1-A845-7B6C14DB25BE}"/>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{CC75EA87-59C9-4A0E-9D18-66E8ABDD1464}</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7C48-48A1-A845-7B6C14DB25BE}"/>
                </c:ext>
              </c:extLst>
            </c:dLbl>
            <c:dLbl>
              <c:idx val="11"/>
              <c:tx>
                <c:strRef>
                  <c:f>Daten_Diagramme!$D$25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{FDC626E8-89F4-4657-BDCA-EECBCEC5F580}</c15:txfldGUID>
                      <c15:f>Daten_Diagramme!$D$25</c15:f>
                      <c15:dlblFieldTableCache>
                        <c:ptCount val="1"/>
                        <c:pt idx="0">
                          <c:v>3.6</c:v>
                        </c:pt>
                      </c15:dlblFieldTableCache>
                    </c15:dlblFTEntry>
                  </c15:dlblFieldTable>
                  <c15:showDataLabelsRange val="0"/>
                </c:ext>
                <c:ext xmlns:c16="http://schemas.microsoft.com/office/drawing/2014/chart" uri="{C3380CC4-5D6E-409C-BE32-E72D297353CC}">
                  <c16:uniqueId val="{0000000B-7C48-48A1-A845-7B6C14DB25BE}"/>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{ED6EA4C4-0761-4D1F-809B-C5DAC3984150}</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7C48-48A1-A845-7B6C14DB25BE}"/>
                </c:ext>
              </c:extLst>
            </c:dLbl>
            <c:dLbl>
              <c:idx val="13"/>
              <c:tx>
                <c:strRef>
                  <c:f>Daten_Diagramme!$D$27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{93D3523C-85DB-420B-9DAF-29D5E6D0529D}</c15:txfldGUID>
                      <c15:f>Daten_Diagramme!$D$27</c15:f>
                      <c15:dlblFieldTableCache>
                        <c:ptCount val="1"/>
                        <c:pt idx="0">
                          <c:v>-6.0</c:v>
                        </c:pt>
                      </c15:dlblFieldTableCache>
                    </c15:dlblFTEntry>
                  </c15:dlblFieldTable>
                  <c15:showDataLabelsRange val="0"/>
                </c:ext>
                <c:ext xmlns:c16="http://schemas.microsoft.com/office/drawing/2014/chart" uri="{C3380CC4-5D6E-409C-BE32-E72D297353CC}">
                  <c16:uniqueId val="{0000000D-7C48-48A1-A845-7B6C14DB25BE}"/>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{C8699617-7318-4A27-A5E4-F9105103AACA}</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7C48-48A1-A845-7B6C14DB25BE}"/>
                </c:ext>
              </c:extLst>
            </c:dLbl>
            <c:dLbl>
              <c:idx val="15"/>
              <c:tx>
                <c:strRef>
                  <c:f>Daten_Diagramme!$D$29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{8446C54B-5D93-4D3D-B35C-B1F76B22C704}</c15:txfldGUID>
                      <c15:f>Daten_Diagramme!$D$29</c15:f>
                      <c15:dlblFieldTableCache>
                        <c:ptCount val="1"/>
                        <c:pt idx="0">
                          <c:v>4.2</c:v>
                        </c:pt>
                      </c15:dlblFieldTableCache>
                    </c15:dlblFTEntry>
                  </c15:dlblFieldTable>
                  <c15:showDataLabelsRange val="0"/>
                </c:ext>
                <c:ext xmlns:c16="http://schemas.microsoft.com/office/drawing/2014/chart" uri="{C3380CC4-5D6E-409C-BE32-E72D297353CC}">
                  <c16:uniqueId val="{0000000F-7C48-48A1-A845-7B6C14DB25BE}"/>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{10404C7B-68C0-4F68-9DFC-9922EFDE48D4}</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7C48-48A1-A845-7B6C14DB25BE}"/>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{FF6A060C-399C-4490-84FC-AFC8A79BD72A}</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7C48-48A1-A845-7B6C14DB25BE}"/>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{2D70E288-3B56-4A00-89CA-ED634180E813}</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7C48-48A1-A845-7B6C14DB25BE}"/>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{7063116D-FC5A-4573-A4D2-74AFEC7FE651}</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7C48-48A1-A845-7B6C14DB25BE}"/>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{7500CC0F-1AD2-42F9-AFBD-35B3FBAA452D}</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7C48-48A1-A845-7B6C14DB25B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{0BDA7AFF-B7A0-4C22-97DF-E9147C3F6F80}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C48-48A1-A845-7B6C14DB25B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{0119AB8B-4023-4AE1-84BC-02DB83ECB38A}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C48-48A1-A845-7B6C14DB25BE}"/>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{DD4ABA90-1697-4E21-AF8B-D6FC4406AC5A}</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7C48-48A1-A845-7B6C14DB25BE}"/>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{CDF021D1-B9DE-4C71-9BC8-DAF2E4CFEDE6}</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7C48-48A1-A845-7B6C14DB25BE}"/>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{9F34C28D-4680-4F60-957B-719443D60D55}</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7C48-48A1-A845-7B6C14DB25B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{AB79F7F8-6EB4-4F73-AAA1-D75DB6169C58}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C48-48A1-A845-7B6C14DB25B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{2DE97DFE-81E5-4978-8CFE-86105D3BEE21}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C48-48A1-A845-7B6C14DB25B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{478A385A-280F-4E83-9662-E5A8E7FC64D3}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C48-48A1-A845-7B6C14DB25B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{744CB94D-E764-4336-BBB7-3969789AFF48}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C48-48A1-A845-7B6C14DB25B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{5F36724F-64DC-4641-B8E2-2827963869D3}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C48-48A1-A845-7B6C14DB25BE}"/>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{69A42F52-1A61-4525-A30F-B209539CA9F4}</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7C48-48A1-A845-7B6C14DB25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0.2035161709535836</c:v>
                </c:pt>
                <c:pt idx="1">
                  <c:v>-0.77237619263970925</c:v>
                </c:pt>
                <c:pt idx="2">
                  <c:v>2.8528528528528527</c:v>
                </c:pt>
                <c:pt idx="3">
                  <c:v>-2.3600439077936333</c:v>
                </c:pt>
                <c:pt idx="4">
                  <c:v>-4.8529411764705879</c:v>
                </c:pt>
                <c:pt idx="5">
                  <c:v>-1.1432269197584124</c:v>
                </c:pt>
                <c:pt idx="6">
                  <c:v>-3.2679738562091503</c:v>
                </c:pt>
                <c:pt idx="7">
                  <c:v>1.068306895435416</c:v>
                </c:pt>
                <c:pt idx="8">
                  <c:v>1.2286834021819721</c:v>
                </c:pt>
                <c:pt idx="9">
                  <c:v>-6.0070671378091873</c:v>
                </c:pt>
                <c:pt idx="10">
                  <c:v>1.230257689110557</c:v>
                </c:pt>
                <c:pt idx="11">
                  <c:v>3.5658914728682172</c:v>
                </c:pt>
                <c:pt idx="12">
                  <c:v>-0.47573739295908657</c:v>
                </c:pt>
                <c:pt idx="13">
                  <c:v>-6.0312732688011916</c:v>
                </c:pt>
                <c:pt idx="14">
                  <c:v>-3.6571239450604005</c:v>
                </c:pt>
                <c:pt idx="15">
                  <c:v>4.1720990873533248</c:v>
                </c:pt>
                <c:pt idx="16">
                  <c:v>0.99731492136555433</c:v>
                </c:pt>
                <c:pt idx="17">
                  <c:v>1.7685589519650655</c:v>
                </c:pt>
                <c:pt idx="18">
                  <c:v>2.4526844341444574</c:v>
                </c:pt>
                <c:pt idx="19">
                  <c:v>2.9581993569131835</c:v>
                </c:pt>
                <c:pt idx="20">
                  <c:v>2.1553198768388642</c:v>
                </c:pt>
                <c:pt idx="21">
                  <c:v>0</c:v>
                </c:pt>
                <c:pt idx="23">
                  <c:v>-0.77237619263970925</c:v>
                </c:pt>
                <c:pt idx="24">
                  <c:v>-0.45952155696715774</c:v>
                </c:pt>
                <c:pt idx="25">
                  <c:v>0.38874347576935586</c:v>
                </c:pt>
              </c:numCache>
            </c:numRef>
          </c:val>
          <c:extLst>
            <c:ext xmlns:c16="http://schemas.microsoft.com/office/drawing/2014/chart" uri="{C3380CC4-5D6E-409C-BE32-E72D297353CC}">
              <c16:uniqueId val="{00000020-7C48-48A1-A845-7B6C14DB25B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{96C672E5-77BE-47F1-957F-8D6BEB929AE1}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C48-48A1-A845-7B6C14DB25B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{B886C4DD-9E9C-47A8-B5CA-A93D51D08CAE}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C48-48A1-A845-7B6C14DB25B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{43B1DAB3-996F-4CAE-9648-490A7CDF3A4A}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C48-48A1-A845-7B6C14DB25B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{E4DF703A-38EE-489F-9125-8F61DA948E17}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C48-48A1-A845-7B6C14DB25B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{DB8236BB-AD5E-484F-BB8E-E974EBF14A87}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C48-48A1-A845-7B6C14DB25B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{ADD49961-10E8-4A76-A3C9-DBF638001554}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C48-48A1-A845-7B6C14DB25B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{F0D5F002-FC62-4F02-B6E6-7E30AB961316}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C48-48A1-A845-7B6C14DB25B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{4A7D2B4D-0A15-427D-884A-A969BAF9918B}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C48-48A1-A845-7B6C14DB25B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{85D74BB1-15CF-4E92-A7C8-8549306517DD}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C48-48A1-A845-7B6C14DB25B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{5AAC45BA-159F-457C-A99A-70B7524E0248}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C48-48A1-A845-7B6C14DB25B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{37A6914D-E1EC-4FBE-ADBC-969E24F48B17}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C48-48A1-A845-7B6C14DB25B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{FE3DB4C0-E6C7-4B46-8075-BD24F45C02F4}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C48-48A1-A845-7B6C14DB25B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{E7080C9C-A193-4FC4-8C9F-AABC6B8B54DE}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C48-48A1-A845-7B6C14DB25B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{470ED1C9-5D97-44B0-9468-378C34350A19}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C48-48A1-A845-7B6C14DB25B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{7CD6316A-E524-4A2D-8EDB-1D94A9CD656E}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C48-48A1-A845-7B6C14DB25B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{3F9E0486-9A2B-4CB3-857E-0F6D064C1912}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C48-48A1-A845-7B6C14DB25B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{61865678-277E-40FB-A7BC-DA598DFEBA58}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C48-48A1-A845-7B6C14DB25B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{4E36F4F3-46B6-4004-89EE-A47E46310218}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C48-48A1-A845-7B6C14DB25B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{51FD3D35-F6B0-49E4-A947-268CC821CC6D}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C48-48A1-A845-7B6C14DB25B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{E2C64767-8F24-425D-9005-31782AD76261}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C48-48A1-A845-7B6C14DB25B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{E6D2544D-D1CD-46C6-86C4-EE3DC586B760}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C48-48A1-A845-7B6C14DB25B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{F23CE6DE-2726-4CFE-A93B-AD9172DF50F0}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C48-48A1-A845-7B6C14DB25B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{83238FE0-C677-4E9F-9718-CD4841AFFD5F}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C48-48A1-A845-7B6C14DB25B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{6CCBA5AC-D55C-46F9-8832-2D07F4AC2E12}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C48-48A1-A845-7B6C14DB25B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{9A223786-270C-41D1-8788-BFE549581C2C}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C48-48A1-A845-7B6C14DB25B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{1EBB9248-2F77-4707-BA8B-D1EA9C72F6F7}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C48-48A1-A845-7B6C14DB25B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{21196E1F-BAA3-4109-8355-2397B6EC7456}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C48-48A1-A845-7B6C14DB25B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{68601A9C-E6A1-4B10-886A-147DCB871E2A}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C48-48A1-A845-7B6C14DB25B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{C4FAF76F-13A6-4619-9929-3EF3CD9A514E}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C48-48A1-A845-7B6C14DB25B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{D0774708-275E-4345-A141-C0E15133376F}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C48-48A1-A845-7B6C14DB25B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{6CFACC7B-78DE-4A2F-9878-CB0BBEE53ADA}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C48-48A1-A845-7B6C14DB25B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{468DB12A-8F18-4F93-BFDF-B2D2A58AD5A3}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C48-48A1-A845-7B6C14DB25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C48-48A1-A845-7B6C14DB25B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C48-48A1-A845-7B6C14DB25B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{A97E348A-EA9A-4922-9280-31EBB889A30A}</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DA5D-4428-BFEC-EC49B0262ED5}"/>
                </c:ext>
              </c:extLst>
            </c:dLbl>
            <c:dLbl>
              <c:idx val="1"/>
              <c:tx>
                <c:strRef>
                  <c:f>Daten_Diagramme!$E$15</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{2343213A-64BA-4D28-9F7E-24990C5B2059}</c15:txfldGUID>
                      <c15:f>Daten_Diagramme!$E$15</c15:f>
                      <c15:dlblFieldTableCache>
                        <c:ptCount val="1"/>
                        <c:pt idx="0">
                          <c:v>-13.9</c:v>
                        </c:pt>
                      </c15:dlblFieldTableCache>
                    </c15:dlblFTEntry>
                  </c15:dlblFieldTable>
                  <c15:showDataLabelsRange val="0"/>
                </c:ext>
                <c:ext xmlns:c16="http://schemas.microsoft.com/office/drawing/2014/chart" uri="{C3380CC4-5D6E-409C-BE32-E72D297353CC}">
                  <c16:uniqueId val="{00000001-DA5D-4428-BFEC-EC49B0262ED5}"/>
                </c:ext>
              </c:extLst>
            </c:dLbl>
            <c:dLbl>
              <c:idx val="2"/>
              <c:tx>
                <c:strRef>
                  <c:f>Daten_Diagramme!$E$16</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{CD3B032B-733B-42B1-BF76-D839EB20838B}</c15:txfldGUID>
                      <c15:f>Daten_Diagramme!$E$16</c15:f>
                      <c15:dlblFieldTableCache>
                        <c:ptCount val="1"/>
                        <c:pt idx="0">
                          <c:v>13.0</c:v>
                        </c:pt>
                      </c15:dlblFieldTableCache>
                    </c15:dlblFTEntry>
                  </c15:dlblFieldTable>
                  <c15:showDataLabelsRange val="0"/>
                </c:ext>
                <c:ext xmlns:c16="http://schemas.microsoft.com/office/drawing/2014/chart" uri="{C3380CC4-5D6E-409C-BE32-E72D297353CC}">
                  <c16:uniqueId val="{00000002-DA5D-4428-BFEC-EC49B0262ED5}"/>
                </c:ext>
              </c:extLst>
            </c:dLbl>
            <c:dLbl>
              <c:idx val="3"/>
              <c:tx>
                <c:strRef>
                  <c:f>Daten_Diagramme!$E$17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{2F372A1B-3A20-4193-8F6C-B91CFFB5606E}</c15:txfldGUID>
                      <c15:f>Daten_Diagramme!$E$17</c15:f>
                      <c15:dlblFieldTableCache>
                        <c:ptCount val="1"/>
                        <c:pt idx="0">
                          <c:v>1.1</c:v>
                        </c:pt>
                      </c15:dlblFieldTableCache>
                    </c15:dlblFTEntry>
                  </c15:dlblFieldTable>
                  <c15:showDataLabelsRange val="0"/>
                </c:ext>
                <c:ext xmlns:c16="http://schemas.microsoft.com/office/drawing/2014/chart" uri="{C3380CC4-5D6E-409C-BE32-E72D297353CC}">
                  <c16:uniqueId val="{00000003-DA5D-4428-BFEC-EC49B0262ED5}"/>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{DB052D47-8B3E-466A-97B2-141BE3DB3564}</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DA5D-4428-BFEC-EC49B0262ED5}"/>
                </c:ext>
              </c:extLst>
            </c:dLbl>
            <c:dLbl>
              <c:idx val="5"/>
              <c:tx>
                <c:strRef>
                  <c:f>Daten_Diagramme!$E$19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{22AF439B-B463-43AC-82F3-7951DC3CFBF3}</c15:txfldGUID>
                      <c15:f>Daten_Diagramme!$E$19</c15:f>
                      <c15:dlblFieldTableCache>
                        <c:ptCount val="1"/>
                        <c:pt idx="0">
                          <c:v>-0.6</c:v>
                        </c:pt>
                      </c15:dlblFieldTableCache>
                    </c15:dlblFTEntry>
                  </c15:dlblFieldTable>
                  <c15:showDataLabelsRange val="0"/>
                </c:ext>
                <c:ext xmlns:c16="http://schemas.microsoft.com/office/drawing/2014/chart" uri="{C3380CC4-5D6E-409C-BE32-E72D297353CC}">
                  <c16:uniqueId val="{00000005-DA5D-4428-BFEC-EC49B0262ED5}"/>
                </c:ext>
              </c:extLst>
            </c:dLbl>
            <c:dLbl>
              <c:idx val="6"/>
              <c:tx>
                <c:strRef>
                  <c:f>Daten_Diagramme!$E$20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{74759D4A-5FFF-4E36-9F92-0CBDAFCC452C}</c15:txfldGUID>
                      <c15:f>Daten_Diagramme!$E$20</c15:f>
                      <c15:dlblFieldTableCache>
                        <c:ptCount val="1"/>
                        <c:pt idx="0">
                          <c:v>-3.7</c:v>
                        </c:pt>
                      </c15:dlblFieldTableCache>
                    </c15:dlblFTEntry>
                  </c15:dlblFieldTable>
                  <c15:showDataLabelsRange val="0"/>
                </c:ext>
                <c:ext xmlns:c16="http://schemas.microsoft.com/office/drawing/2014/chart" uri="{C3380CC4-5D6E-409C-BE32-E72D297353CC}">
                  <c16:uniqueId val="{00000006-DA5D-4428-BFEC-EC49B0262ED5}"/>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{78118450-D7AD-42AE-8FA9-3FECFD7D74D4}</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DA5D-4428-BFEC-EC49B0262ED5}"/>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{98582854-789D-443F-A6F7-18FAA18A848B}</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DA5D-4428-BFEC-EC49B0262ED5}"/>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{46E17A72-F427-4803-9BE4-0DC7216345F1}</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DA5D-4428-BFEC-EC49B0262ED5}"/>
                </c:ext>
              </c:extLst>
            </c:dLbl>
            <c:dLbl>
              <c:idx val="10"/>
              <c:tx>
                <c:strRef>
                  <c:f>Daten_Diagramme!$E$24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{D8085CEF-5BB4-4FE8-9C84-AD1540A93656}</c15:txfldGUID>
                      <c15:f>Daten_Diagramme!$E$24</c15:f>
                      <c15:dlblFieldTableCache>
                        <c:ptCount val="1"/>
                        <c:pt idx="0">
                          <c:v>-5.9</c:v>
                        </c:pt>
                      </c15:dlblFieldTableCache>
                    </c15:dlblFTEntry>
                  </c15:dlblFieldTable>
                  <c15:showDataLabelsRange val="0"/>
                </c:ext>
                <c:ext xmlns:c16="http://schemas.microsoft.com/office/drawing/2014/chart" uri="{C3380CC4-5D6E-409C-BE32-E72D297353CC}">
                  <c16:uniqueId val="{0000000A-DA5D-4428-BFEC-EC49B0262ED5}"/>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{E4AFF4D3-DEBD-46F4-82FC-017D53F9F551}</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DA5D-4428-BFEC-EC49B0262ED5}"/>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{7192B094-430F-4F44-9D84-3E6687C0AF07}</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DA5D-4428-BFEC-EC49B0262ED5}"/>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{50CBF5CC-EC9B-4CAE-A10B-CA9CA5B067EF}</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DA5D-4428-BFEC-EC49B0262ED5}"/>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{74CF2E47-5974-4529-AFA8-58293B9B1100}</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DA5D-4428-BFEC-EC49B0262ED5}"/>
                </c:ext>
              </c:extLst>
            </c:dLbl>
            <c:dLbl>
              <c:idx val="15"/>
              <c:tx>
                <c:strRef>
                  <c:f>Daten_Diagramme!$E$29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{C7E940AB-2219-4135-B911-B0499ADDED34}</c15:txfldGUID>
                      <c15:f>Daten_Diagramme!$E$29</c15:f>
                      <c15:dlblFieldTableCache>
                        <c:ptCount val="1"/>
                        <c:pt idx="0">
                          <c:v>5.4</c:v>
                        </c:pt>
                      </c15:dlblFieldTableCache>
                    </c15:dlblFTEntry>
                  </c15:dlblFieldTable>
                  <c15:showDataLabelsRange val="0"/>
                </c:ext>
                <c:ext xmlns:c16="http://schemas.microsoft.com/office/drawing/2014/chart" uri="{C3380CC4-5D6E-409C-BE32-E72D297353CC}">
                  <c16:uniqueId val="{0000000F-DA5D-4428-BFEC-EC49B0262ED5}"/>
                </c:ext>
              </c:extLst>
            </c:dLbl>
            <c:dLbl>
              <c:idx val="16"/>
              <c:tx>
                <c:strRef>
                  <c:f>Daten_Diagramme!$E$30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{D9F3ED1B-D6D5-4E88-95CA-667E9248773F}</c15:txfldGUID>
                      <c15:f>Daten_Diagramme!$E$30</c15:f>
                      <c15:dlblFieldTableCache>
                        <c:ptCount val="1"/>
                        <c:pt idx="0">
                          <c:v>-4.1</c:v>
                        </c:pt>
                      </c15:dlblFieldTableCache>
                    </c15:dlblFTEntry>
                  </c15:dlblFieldTable>
                  <c15:showDataLabelsRange val="0"/>
                </c:ext>
                <c:ext xmlns:c16="http://schemas.microsoft.com/office/drawing/2014/chart" uri="{C3380CC4-5D6E-409C-BE32-E72D297353CC}">
                  <c16:uniqueId val="{00000010-DA5D-4428-BFEC-EC49B0262ED5}"/>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{CCF869F9-268A-4050-A5E3-F764716DA031}</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DA5D-4428-BFEC-EC49B0262ED5}"/>
                </c:ext>
              </c:extLst>
            </c:dLbl>
            <c:dLbl>
              <c:idx val="18"/>
              <c:tx>
                <c:strRef>
                  <c:f>Daten_Diagramme!$E$32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{3E02F392-AB20-478D-81B0-1686B3A85388}</c15:txfldGUID>
                      <c15:f>Daten_Diagramme!$E$32</c15:f>
                      <c15:dlblFieldTableCache>
                        <c:ptCount val="1"/>
                        <c:pt idx="0">
                          <c:v>4.8</c:v>
                        </c:pt>
                      </c15:dlblFieldTableCache>
                    </c15:dlblFTEntry>
                  </c15:dlblFieldTable>
                  <c15:showDataLabelsRange val="0"/>
                </c:ext>
                <c:ext xmlns:c16="http://schemas.microsoft.com/office/drawing/2014/chart" uri="{C3380CC4-5D6E-409C-BE32-E72D297353CC}">
                  <c16:uniqueId val="{00000012-DA5D-4428-BFEC-EC49B0262ED5}"/>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{DB3818D3-36EE-4D82-A060-748647E54CD2}</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DA5D-4428-BFEC-EC49B0262ED5}"/>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{5C44172D-AA51-45FA-A483-7B6F31348F1E}</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DA5D-4428-BFEC-EC49B0262ED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{42CE5831-A011-4810-AA74-00E40458246D}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A5D-4428-BFEC-EC49B0262ED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{1C791F62-173C-4C81-A28F-FF71AF801B85}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A5D-4428-BFEC-EC49B0262ED5}"/>
                </c:ext>
              </c:extLst>
            </c:dLbl>
            <c:dLbl>
              <c:idx val="23"/>
              <c:tx>
                <c:strRef>
                  <c:f>Daten_Diagramme!$E$37</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{B7464410-9CFD-4004-B0F9-FA432BE98457}</c15:txfldGUID>
                      <c15:f>Daten_Diagramme!$E$37</c15:f>
                      <c15:dlblFieldTableCache>
                        <c:ptCount val="1"/>
                        <c:pt idx="0">
                          <c:v>-13.9</c:v>
                        </c:pt>
                      </c15:dlblFieldTableCache>
                    </c15:dlblFTEntry>
                  </c15:dlblFieldTable>
                  <c15:showDataLabelsRange val="0"/>
                </c:ext>
                <c:ext xmlns:c16="http://schemas.microsoft.com/office/drawing/2014/chart" uri="{C3380CC4-5D6E-409C-BE32-E72D297353CC}">
                  <c16:uniqueId val="{00000017-DA5D-4428-BFEC-EC49B0262ED5}"/>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{48FB5D71-D672-464E-83D6-5B75EE005158}</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DA5D-4428-BFEC-EC49B0262ED5}"/>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{47ED16AA-FBD0-4B62-97E8-CC6E1991E2E5}</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DA5D-4428-BFEC-EC49B0262ED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{B97855E9-A7F1-4EF0-8941-44C2EFB129FB}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A5D-4428-BFEC-EC49B0262ED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{F06E5372-E3E7-4A8B-ABE5-59263EA483E8}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A5D-4428-BFEC-EC49B0262ED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{D134BEA8-7E27-4624-AF05-B67380D7FAF0}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A5D-4428-BFEC-EC49B0262ED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{81FE8BE7-20F3-42FB-AD03-4FEB74E43AB8}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A5D-4428-BFEC-EC49B0262ED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{3AA93FFF-9C37-4E7F-944E-BB9FD8F65F6E}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A5D-4428-BFEC-EC49B0262ED5}"/>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{A830E3CD-35C8-4050-97DE-F5D291F3DF16}</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DA5D-4428-BFEC-EC49B0262E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-2.1280449153309791</c:v>
                </c:pt>
                <c:pt idx="1">
                  <c:v>-13.868613138686131</c:v>
                </c:pt>
                <c:pt idx="2">
                  <c:v>12.962962962962964</c:v>
                </c:pt>
                <c:pt idx="3">
                  <c:v>1.1494252873563218</c:v>
                </c:pt>
                <c:pt idx="4">
                  <c:v>5.882352941176471</c:v>
                </c:pt>
                <c:pt idx="5">
                  <c:v>-0.5714285714285714</c:v>
                </c:pt>
                <c:pt idx="6">
                  <c:v>-3.7037037037037037</c:v>
                </c:pt>
                <c:pt idx="7">
                  <c:v>4.6601941747572813</c:v>
                </c:pt>
                <c:pt idx="8">
                  <c:v>-2.0109689213893969</c:v>
                </c:pt>
                <c:pt idx="9">
                  <c:v>-4.7154471544715451</c:v>
                </c:pt>
                <c:pt idx="10">
                  <c:v>-5.9284116331096195</c:v>
                </c:pt>
                <c:pt idx="11">
                  <c:v>3.3707865168539324</c:v>
                </c:pt>
                <c:pt idx="12">
                  <c:v>1.8867924528301887</c:v>
                </c:pt>
                <c:pt idx="13">
                  <c:v>-2.9308323563892147</c:v>
                </c:pt>
                <c:pt idx="14">
                  <c:v>-0.48465266558966075</c:v>
                </c:pt>
                <c:pt idx="15">
                  <c:v>5.4054054054054053</c:v>
                </c:pt>
                <c:pt idx="16">
                  <c:v>-4.0816326530612246</c:v>
                </c:pt>
                <c:pt idx="17">
                  <c:v>4.7413793103448274</c:v>
                </c:pt>
                <c:pt idx="18">
                  <c:v>4.7619047619047619</c:v>
                </c:pt>
                <c:pt idx="19">
                  <c:v>-3.4722222222222223</c:v>
                </c:pt>
                <c:pt idx="20">
                  <c:v>-4.6819787985865728</c:v>
                </c:pt>
                <c:pt idx="21">
                  <c:v>0</c:v>
                </c:pt>
                <c:pt idx="23">
                  <c:v>-13.868613138686131</c:v>
                </c:pt>
                <c:pt idx="24">
                  <c:v>3.8167938931297711</c:v>
                </c:pt>
                <c:pt idx="25">
                  <c:v>-2.1924858466289243</c:v>
                </c:pt>
              </c:numCache>
            </c:numRef>
          </c:val>
          <c:extLst>
            <c:ext xmlns:c16="http://schemas.microsoft.com/office/drawing/2014/chart" uri="{C3380CC4-5D6E-409C-BE32-E72D297353CC}">
              <c16:uniqueId val="{00000020-DA5D-4428-BFEC-EC49B0262ED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{F4B2426D-BD19-4D5E-8870-6A94DCFB3D87}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A5D-4428-BFEC-EC49B0262ED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{3FBC53D8-6D32-47A5-9604-653AD39B345F}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A5D-4428-BFEC-EC49B0262ED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{00409475-DADD-4C9E-9B37-66F0678CBD02}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A5D-4428-BFEC-EC49B0262ED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{C48DB62E-DB6D-48F5-9DD1-D0562E69BEA2}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A5D-4428-BFEC-EC49B0262ED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{82E97ABA-8801-41FF-9DF6-C882F280DF01}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A5D-4428-BFEC-EC49B0262ED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{0A1AC4E4-655A-4F09-8A37-C4108FDE36DB}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A5D-4428-BFEC-EC49B0262ED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{BBD6014F-AF66-4B52-933C-7650B9C2CC6B}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A5D-4428-BFEC-EC49B0262ED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{4D29346D-DF72-49FE-AC1F-206E0AF15E2C}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A5D-4428-BFEC-EC49B0262ED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{F5FADC34-EEF7-4765-84CD-71E35287CC79}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A5D-4428-BFEC-EC49B0262ED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{49680B9E-0A35-4636-A683-1732DECADC57}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A5D-4428-BFEC-EC49B0262ED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{DC3E1D51-EC28-4B1D-982D-ED2522B8FCE4}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A5D-4428-BFEC-EC49B0262ED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{817F54AD-F12A-41FA-BF15-73A7DF912042}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A5D-4428-BFEC-EC49B0262ED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{29D93DCA-9B13-4DBB-91CA-315130406060}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A5D-4428-BFEC-EC49B0262ED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{5A923DE2-F317-4249-8775-CF389C95200A}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A5D-4428-BFEC-EC49B0262ED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{42E7BA5D-6FA9-463F-BB8A-A23BE452EF06}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A5D-4428-BFEC-EC49B0262ED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{137C9F0B-5288-405B-A8DC-9C66CD865FD4}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A5D-4428-BFEC-EC49B0262ED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{B8AAB1CA-708A-4CCB-A0E6-5EEE5104B826}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A5D-4428-BFEC-EC49B0262ED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{F1A6FB3F-AB3C-4EED-B594-12E4660E2B56}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A5D-4428-BFEC-EC49B0262ED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{280D162E-467A-4573-91FB-547F5AA565B1}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A5D-4428-BFEC-EC49B0262ED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{F6A4A449-23B7-483E-987F-B4B235361DA9}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A5D-4428-BFEC-EC49B0262ED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{D4EEB0C4-DC58-469C-AE0A-BB8A0D84F913}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A5D-4428-BFEC-EC49B0262ED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{0A8BB132-6C3C-40F4-B20F-EF503914AA90}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A5D-4428-BFEC-EC49B0262ED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{07FA73EC-C4F4-4965-9A57-F5D8779287E3}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A5D-4428-BFEC-EC49B0262ED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{DE51C83F-F8CF-438E-85F4-5EFCACE31D50}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A5D-4428-BFEC-EC49B0262ED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{938DE4FB-750C-49ED-BDD9-4216FCEB8BC3}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A5D-4428-BFEC-EC49B0262ED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{A9AA351C-5E90-464E-A23A-AE2EDF73088F}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A5D-4428-BFEC-EC49B0262ED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{EE192C14-6E66-49A9-A4FE-88F3810E5765}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A5D-4428-BFEC-EC49B0262ED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{0323739B-5125-48FB-A1B7-A2C290E0CA3C}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A5D-4428-BFEC-EC49B0262ED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{05CB7BCC-7FE1-46F5-9297-9C0A6481CC80}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A5D-4428-BFEC-EC49B0262ED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{E099B563-9E17-4CCD-9B4B-5CD8163077C6}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A5D-4428-BFEC-EC49B0262ED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{AA46C19A-B671-452D-9A83-33AE21C29E28}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A5D-4428-BFEC-EC49B0262ED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{3937A006-B44C-485A-A9AC-1014B2124B03}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A5D-4428-BFEC-EC49B0262E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A5D-4428-BFEC-EC49B0262ED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A5D-4428-BFEC-EC49B0262ED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{97528416-7D9B-4C75-9C9B-7BC12C86C543}</c15:txfldGUID>
                      <c15:f>Diagramm!$I$46</c15:f>
                      <c15:dlblFieldTableCache>
                        <c:ptCount val="1"/>
                      </c15:dlblFieldTableCache>
                    </c15:dlblFTEntry>
                  </c15:dlblFieldTable>
                  <c15:showDataLabelsRange val="0"/>
                </c:ext>
                <c:ext xmlns:c16="http://schemas.microsoft.com/office/drawing/2014/chart" uri="{C3380CC4-5D6E-409C-BE32-E72D297353CC}">
                  <c16:uniqueId val="{00000000-FD80-4EC0-86AA-AA176E5BFD0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{A8E142C9-F1F9-42D7-A5C4-7A49A42CF1EC}</c15:txfldGUID>
                      <c15:f>Diagramm!$I$47</c15:f>
                      <c15:dlblFieldTableCache>
                        <c:ptCount val="1"/>
                      </c15:dlblFieldTableCache>
                    </c15:dlblFTEntry>
                  </c15:dlblFieldTable>
                  <c15:showDataLabelsRange val="0"/>
                </c:ext>
                <c:ext xmlns:c16="http://schemas.microsoft.com/office/drawing/2014/chart" uri="{C3380CC4-5D6E-409C-BE32-E72D297353CC}">
                  <c16:uniqueId val="{00000001-FD80-4EC0-86AA-AA176E5BFD0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{050F04B0-F4E8-4316-B6C1-3503C29623F4}</c15:txfldGUID>
                      <c15:f>Diagramm!$I$48</c15:f>
                      <c15:dlblFieldTableCache>
                        <c:ptCount val="1"/>
                      </c15:dlblFieldTableCache>
                    </c15:dlblFTEntry>
                  </c15:dlblFieldTable>
                  <c15:showDataLabelsRange val="0"/>
                </c:ext>
                <c:ext xmlns:c16="http://schemas.microsoft.com/office/drawing/2014/chart" uri="{C3380CC4-5D6E-409C-BE32-E72D297353CC}">
                  <c16:uniqueId val="{00000002-FD80-4EC0-86AA-AA176E5BFD0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{F47861D5-AA75-4189-ADD2-ED316629F4F7}</c15:txfldGUID>
                      <c15:f>Diagramm!$I$49</c15:f>
                      <c15:dlblFieldTableCache>
                        <c:ptCount val="1"/>
                      </c15:dlblFieldTableCache>
                    </c15:dlblFTEntry>
                  </c15:dlblFieldTable>
                  <c15:showDataLabelsRange val="0"/>
                </c:ext>
                <c:ext xmlns:c16="http://schemas.microsoft.com/office/drawing/2014/chart" uri="{C3380CC4-5D6E-409C-BE32-E72D297353CC}">
                  <c16:uniqueId val="{00000003-FD80-4EC0-86AA-AA176E5BFD0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{28205E62-A257-4DD2-9686-86FDC6B7A298}</c15:txfldGUID>
                      <c15:f>Diagramm!$I$50</c15:f>
                      <c15:dlblFieldTableCache>
                        <c:ptCount val="1"/>
                      </c15:dlblFieldTableCache>
                    </c15:dlblFTEntry>
                  </c15:dlblFieldTable>
                  <c15:showDataLabelsRange val="0"/>
                </c:ext>
                <c:ext xmlns:c16="http://schemas.microsoft.com/office/drawing/2014/chart" uri="{C3380CC4-5D6E-409C-BE32-E72D297353CC}">
                  <c16:uniqueId val="{00000004-FD80-4EC0-86AA-AA176E5BFD0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{79E8A390-7DA2-4D2B-A092-FA338372382D}</c15:txfldGUID>
                      <c15:f>Diagramm!$I$51</c15:f>
                      <c15:dlblFieldTableCache>
                        <c:ptCount val="1"/>
                      </c15:dlblFieldTableCache>
                    </c15:dlblFTEntry>
                  </c15:dlblFieldTable>
                  <c15:showDataLabelsRange val="0"/>
                </c:ext>
                <c:ext xmlns:c16="http://schemas.microsoft.com/office/drawing/2014/chart" uri="{C3380CC4-5D6E-409C-BE32-E72D297353CC}">
                  <c16:uniqueId val="{00000005-FD80-4EC0-86AA-AA176E5BFD0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{333A2DFB-AA39-46CB-98BB-4A41F4C1FAEF}</c15:txfldGUID>
                      <c15:f>Diagramm!$I$52</c15:f>
                      <c15:dlblFieldTableCache>
                        <c:ptCount val="1"/>
                      </c15:dlblFieldTableCache>
                    </c15:dlblFTEntry>
                  </c15:dlblFieldTable>
                  <c15:showDataLabelsRange val="0"/>
                </c:ext>
                <c:ext xmlns:c16="http://schemas.microsoft.com/office/drawing/2014/chart" uri="{C3380CC4-5D6E-409C-BE32-E72D297353CC}">
                  <c16:uniqueId val="{00000006-FD80-4EC0-86AA-AA176E5BFD0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{B9CA9C0F-896F-41C5-AD77-F8A4B639A771}</c15:txfldGUID>
                      <c15:f>Diagramm!$I$53</c15:f>
                      <c15:dlblFieldTableCache>
                        <c:ptCount val="1"/>
                      </c15:dlblFieldTableCache>
                    </c15:dlblFTEntry>
                  </c15:dlblFieldTable>
                  <c15:showDataLabelsRange val="0"/>
                </c:ext>
                <c:ext xmlns:c16="http://schemas.microsoft.com/office/drawing/2014/chart" uri="{C3380CC4-5D6E-409C-BE32-E72D297353CC}">
                  <c16:uniqueId val="{00000007-FD80-4EC0-86AA-AA176E5BFD0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{4CD63D2F-CC37-4BDD-932F-3DC8A3CA92AB}</c15:txfldGUID>
                      <c15:f>Diagramm!$I$54</c15:f>
                      <c15:dlblFieldTableCache>
                        <c:ptCount val="1"/>
                      </c15:dlblFieldTableCache>
                    </c15:dlblFTEntry>
                  </c15:dlblFieldTable>
                  <c15:showDataLabelsRange val="0"/>
                </c:ext>
                <c:ext xmlns:c16="http://schemas.microsoft.com/office/drawing/2014/chart" uri="{C3380CC4-5D6E-409C-BE32-E72D297353CC}">
                  <c16:uniqueId val="{00000008-FD80-4EC0-86AA-AA176E5BFD0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{F238A112-AA42-4EAF-951E-37C78EECE6C7}</c15:txfldGUID>
                      <c15:f>Diagramm!$I$55</c15:f>
                      <c15:dlblFieldTableCache>
                        <c:ptCount val="1"/>
                      </c15:dlblFieldTableCache>
                    </c15:dlblFTEntry>
                  </c15:dlblFieldTable>
                  <c15:showDataLabelsRange val="0"/>
                </c:ext>
                <c:ext xmlns:c16="http://schemas.microsoft.com/office/drawing/2014/chart" uri="{C3380CC4-5D6E-409C-BE32-E72D297353CC}">
                  <c16:uniqueId val="{00000009-FD80-4EC0-86AA-AA176E5BFD0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{08314439-F6C2-4C2D-B87C-8BBA4971902A}</c15:txfldGUID>
                      <c15:f>Diagramm!$I$56</c15:f>
                      <c15:dlblFieldTableCache>
                        <c:ptCount val="1"/>
                      </c15:dlblFieldTableCache>
                    </c15:dlblFTEntry>
                  </c15:dlblFieldTable>
                  <c15:showDataLabelsRange val="0"/>
                </c:ext>
                <c:ext xmlns:c16="http://schemas.microsoft.com/office/drawing/2014/chart" uri="{C3380CC4-5D6E-409C-BE32-E72D297353CC}">
                  <c16:uniqueId val="{0000000A-FD80-4EC0-86AA-AA176E5BFD0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{88F134BF-0B90-4953-80CE-3E2235EE9131}</c15:txfldGUID>
                      <c15:f>Diagramm!$I$57</c15:f>
                      <c15:dlblFieldTableCache>
                        <c:ptCount val="1"/>
                      </c15:dlblFieldTableCache>
                    </c15:dlblFTEntry>
                  </c15:dlblFieldTable>
                  <c15:showDataLabelsRange val="0"/>
                </c:ext>
                <c:ext xmlns:c16="http://schemas.microsoft.com/office/drawing/2014/chart" uri="{C3380CC4-5D6E-409C-BE32-E72D297353CC}">
                  <c16:uniqueId val="{0000000B-FD80-4EC0-86AA-AA176E5BFD0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{9933ED1D-EF56-41B7-81A9-A1AB31148A77}</c15:txfldGUID>
                      <c15:f>Diagramm!$I$58</c15:f>
                      <c15:dlblFieldTableCache>
                        <c:ptCount val="1"/>
                      </c15:dlblFieldTableCache>
                    </c15:dlblFTEntry>
                  </c15:dlblFieldTable>
                  <c15:showDataLabelsRange val="0"/>
                </c:ext>
                <c:ext xmlns:c16="http://schemas.microsoft.com/office/drawing/2014/chart" uri="{C3380CC4-5D6E-409C-BE32-E72D297353CC}">
                  <c16:uniqueId val="{0000000C-FD80-4EC0-86AA-AA176E5BFD0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{EBBE69A1-01DC-4D86-B1CB-C614AC9A5035}</c15:txfldGUID>
                      <c15:f>Diagramm!$I$59</c15:f>
                      <c15:dlblFieldTableCache>
                        <c:ptCount val="1"/>
                      </c15:dlblFieldTableCache>
                    </c15:dlblFTEntry>
                  </c15:dlblFieldTable>
                  <c15:showDataLabelsRange val="0"/>
                </c:ext>
                <c:ext xmlns:c16="http://schemas.microsoft.com/office/drawing/2014/chart" uri="{C3380CC4-5D6E-409C-BE32-E72D297353CC}">
                  <c16:uniqueId val="{0000000D-FD80-4EC0-86AA-AA176E5BFD0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{B352A321-5C9E-4D4C-BF7E-317FE40FD5A0}</c15:txfldGUID>
                      <c15:f>Diagramm!$I$60</c15:f>
                      <c15:dlblFieldTableCache>
                        <c:ptCount val="1"/>
                      </c15:dlblFieldTableCache>
                    </c15:dlblFTEntry>
                  </c15:dlblFieldTable>
                  <c15:showDataLabelsRange val="0"/>
                </c:ext>
                <c:ext xmlns:c16="http://schemas.microsoft.com/office/drawing/2014/chart" uri="{C3380CC4-5D6E-409C-BE32-E72D297353CC}">
                  <c16:uniqueId val="{0000000E-FD80-4EC0-86AA-AA176E5BFD0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{E99248C0-F781-45E8-A022-AC79B66B7516}</c15:txfldGUID>
                      <c15:f>Diagramm!$I$61</c15:f>
                      <c15:dlblFieldTableCache>
                        <c:ptCount val="1"/>
                      </c15:dlblFieldTableCache>
                    </c15:dlblFTEntry>
                  </c15:dlblFieldTable>
                  <c15:showDataLabelsRange val="0"/>
                </c:ext>
                <c:ext xmlns:c16="http://schemas.microsoft.com/office/drawing/2014/chart" uri="{C3380CC4-5D6E-409C-BE32-E72D297353CC}">
                  <c16:uniqueId val="{0000000F-FD80-4EC0-86AA-AA176E5BFD0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{78447BCE-775D-4CC9-BE93-2D159AF9AE46}</c15:txfldGUID>
                      <c15:f>Diagramm!$I$62</c15:f>
                      <c15:dlblFieldTableCache>
                        <c:ptCount val="1"/>
                      </c15:dlblFieldTableCache>
                    </c15:dlblFTEntry>
                  </c15:dlblFieldTable>
                  <c15:showDataLabelsRange val="0"/>
                </c:ext>
                <c:ext xmlns:c16="http://schemas.microsoft.com/office/drawing/2014/chart" uri="{C3380CC4-5D6E-409C-BE32-E72D297353CC}">
                  <c16:uniqueId val="{00000010-FD80-4EC0-86AA-AA176E5BFD0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{785498CD-1360-4A9C-AAB7-ED29AA2372FC}</c15:txfldGUID>
                      <c15:f>Diagramm!$I$63</c15:f>
                      <c15:dlblFieldTableCache>
                        <c:ptCount val="1"/>
                      </c15:dlblFieldTableCache>
                    </c15:dlblFTEntry>
                  </c15:dlblFieldTable>
                  <c15:showDataLabelsRange val="0"/>
                </c:ext>
                <c:ext xmlns:c16="http://schemas.microsoft.com/office/drawing/2014/chart" uri="{C3380CC4-5D6E-409C-BE32-E72D297353CC}">
                  <c16:uniqueId val="{00000011-FD80-4EC0-86AA-AA176E5BFD0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{CBB942CE-1477-4CFB-ADEB-D90470F5913C}</c15:txfldGUID>
                      <c15:f>Diagramm!$I$64</c15:f>
                      <c15:dlblFieldTableCache>
                        <c:ptCount val="1"/>
                      </c15:dlblFieldTableCache>
                    </c15:dlblFTEntry>
                  </c15:dlblFieldTable>
                  <c15:showDataLabelsRange val="0"/>
                </c:ext>
                <c:ext xmlns:c16="http://schemas.microsoft.com/office/drawing/2014/chart" uri="{C3380CC4-5D6E-409C-BE32-E72D297353CC}">
                  <c16:uniqueId val="{00000012-FD80-4EC0-86AA-AA176E5BFD0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{91E1F5FA-06F0-4AE2-B3DB-73E2237F63A2}</c15:txfldGUID>
                      <c15:f>Diagramm!$I$65</c15:f>
                      <c15:dlblFieldTableCache>
                        <c:ptCount val="1"/>
                      </c15:dlblFieldTableCache>
                    </c15:dlblFTEntry>
                  </c15:dlblFieldTable>
                  <c15:showDataLabelsRange val="0"/>
                </c:ext>
                <c:ext xmlns:c16="http://schemas.microsoft.com/office/drawing/2014/chart" uri="{C3380CC4-5D6E-409C-BE32-E72D297353CC}">
                  <c16:uniqueId val="{00000013-FD80-4EC0-86AA-AA176E5BFD0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{4BC07FBE-39C6-4043-9E4E-B0B8FDC3D8AF}</c15:txfldGUID>
                      <c15:f>Diagramm!$I$66</c15:f>
                      <c15:dlblFieldTableCache>
                        <c:ptCount val="1"/>
                      </c15:dlblFieldTableCache>
                    </c15:dlblFTEntry>
                  </c15:dlblFieldTable>
                  <c15:showDataLabelsRange val="0"/>
                </c:ext>
                <c:ext xmlns:c16="http://schemas.microsoft.com/office/drawing/2014/chart" uri="{C3380CC4-5D6E-409C-BE32-E72D297353CC}">
                  <c16:uniqueId val="{00000014-FD80-4EC0-86AA-AA176E5BFD0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{236FABE1-C124-4142-BC82-0B22792E0020}</c15:txfldGUID>
                      <c15:f>Diagramm!$I$67</c15:f>
                      <c15:dlblFieldTableCache>
                        <c:ptCount val="1"/>
                      </c15:dlblFieldTableCache>
                    </c15:dlblFTEntry>
                  </c15:dlblFieldTable>
                  <c15:showDataLabelsRange val="0"/>
                </c:ext>
                <c:ext xmlns:c16="http://schemas.microsoft.com/office/drawing/2014/chart" uri="{C3380CC4-5D6E-409C-BE32-E72D297353CC}">
                  <c16:uniqueId val="{00000015-FD80-4EC0-86AA-AA176E5BFD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80-4EC0-86AA-AA176E5BFD0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{B94D9246-D774-4B7A-B84B-A0581EA92598}</c15:txfldGUID>
                      <c15:f>Diagramm!$K$46</c15:f>
                      <c15:dlblFieldTableCache>
                        <c:ptCount val="1"/>
                      </c15:dlblFieldTableCache>
                    </c15:dlblFTEntry>
                  </c15:dlblFieldTable>
                  <c15:showDataLabelsRange val="0"/>
                </c:ext>
                <c:ext xmlns:c16="http://schemas.microsoft.com/office/drawing/2014/chart" uri="{C3380CC4-5D6E-409C-BE32-E72D297353CC}">
                  <c16:uniqueId val="{00000017-FD80-4EC0-86AA-AA176E5BFD0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{4803352C-90E4-4B99-803A-FB19E6C0F461}</c15:txfldGUID>
                      <c15:f>Diagramm!$K$47</c15:f>
                      <c15:dlblFieldTableCache>
                        <c:ptCount val="1"/>
                      </c15:dlblFieldTableCache>
                    </c15:dlblFTEntry>
                  </c15:dlblFieldTable>
                  <c15:showDataLabelsRange val="0"/>
                </c:ext>
                <c:ext xmlns:c16="http://schemas.microsoft.com/office/drawing/2014/chart" uri="{C3380CC4-5D6E-409C-BE32-E72D297353CC}">
                  <c16:uniqueId val="{00000018-FD80-4EC0-86AA-AA176E5BFD0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{7D46DB78-AE6D-40D1-92BD-392580087E0F}</c15:txfldGUID>
                      <c15:f>Diagramm!$K$48</c15:f>
                      <c15:dlblFieldTableCache>
                        <c:ptCount val="1"/>
                      </c15:dlblFieldTableCache>
                    </c15:dlblFTEntry>
                  </c15:dlblFieldTable>
                  <c15:showDataLabelsRange val="0"/>
                </c:ext>
                <c:ext xmlns:c16="http://schemas.microsoft.com/office/drawing/2014/chart" uri="{C3380CC4-5D6E-409C-BE32-E72D297353CC}">
                  <c16:uniqueId val="{00000019-FD80-4EC0-86AA-AA176E5BFD0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{C8F2624B-7D8E-49BB-998B-CBA838162B25}</c15:txfldGUID>
                      <c15:f>Diagramm!$K$49</c15:f>
                      <c15:dlblFieldTableCache>
                        <c:ptCount val="1"/>
                      </c15:dlblFieldTableCache>
                    </c15:dlblFTEntry>
                  </c15:dlblFieldTable>
                  <c15:showDataLabelsRange val="0"/>
                </c:ext>
                <c:ext xmlns:c16="http://schemas.microsoft.com/office/drawing/2014/chart" uri="{C3380CC4-5D6E-409C-BE32-E72D297353CC}">
                  <c16:uniqueId val="{0000001A-FD80-4EC0-86AA-AA176E5BFD0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{70800303-FE55-4CB3-868E-35480DC2ECAB}</c15:txfldGUID>
                      <c15:f>Diagramm!$K$50</c15:f>
                      <c15:dlblFieldTableCache>
                        <c:ptCount val="1"/>
                      </c15:dlblFieldTableCache>
                    </c15:dlblFTEntry>
                  </c15:dlblFieldTable>
                  <c15:showDataLabelsRange val="0"/>
                </c:ext>
                <c:ext xmlns:c16="http://schemas.microsoft.com/office/drawing/2014/chart" uri="{C3380CC4-5D6E-409C-BE32-E72D297353CC}">
                  <c16:uniqueId val="{0000001B-FD80-4EC0-86AA-AA176E5BFD0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{4ACBDFEF-4971-4D72-BAEA-1F667D07473A}</c15:txfldGUID>
                      <c15:f>Diagramm!$K$51</c15:f>
                      <c15:dlblFieldTableCache>
                        <c:ptCount val="1"/>
                      </c15:dlblFieldTableCache>
                    </c15:dlblFTEntry>
                  </c15:dlblFieldTable>
                  <c15:showDataLabelsRange val="0"/>
                </c:ext>
                <c:ext xmlns:c16="http://schemas.microsoft.com/office/drawing/2014/chart" uri="{C3380CC4-5D6E-409C-BE32-E72D297353CC}">
                  <c16:uniqueId val="{0000001C-FD80-4EC0-86AA-AA176E5BFD0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{4ECD621C-73DA-4D96-9DD4-4E4395363AB4}</c15:txfldGUID>
                      <c15:f>Diagramm!$K$52</c15:f>
                      <c15:dlblFieldTableCache>
                        <c:ptCount val="1"/>
                      </c15:dlblFieldTableCache>
                    </c15:dlblFTEntry>
                  </c15:dlblFieldTable>
                  <c15:showDataLabelsRange val="0"/>
                </c:ext>
                <c:ext xmlns:c16="http://schemas.microsoft.com/office/drawing/2014/chart" uri="{C3380CC4-5D6E-409C-BE32-E72D297353CC}">
                  <c16:uniqueId val="{0000001D-FD80-4EC0-86AA-AA176E5BFD0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{996F7A21-7F2F-4136-8507-8E706C631C8C}</c15:txfldGUID>
                      <c15:f>Diagramm!$K$53</c15:f>
                      <c15:dlblFieldTableCache>
                        <c:ptCount val="1"/>
                      </c15:dlblFieldTableCache>
                    </c15:dlblFTEntry>
                  </c15:dlblFieldTable>
                  <c15:showDataLabelsRange val="0"/>
                </c:ext>
                <c:ext xmlns:c16="http://schemas.microsoft.com/office/drawing/2014/chart" uri="{C3380CC4-5D6E-409C-BE32-E72D297353CC}">
                  <c16:uniqueId val="{0000001E-FD80-4EC0-86AA-AA176E5BFD0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{B7F6031B-461F-4DF8-9A74-9BC60C57D59F}</c15:txfldGUID>
                      <c15:f>Diagramm!$K$54</c15:f>
                      <c15:dlblFieldTableCache>
                        <c:ptCount val="1"/>
                      </c15:dlblFieldTableCache>
                    </c15:dlblFTEntry>
                  </c15:dlblFieldTable>
                  <c15:showDataLabelsRange val="0"/>
                </c:ext>
                <c:ext xmlns:c16="http://schemas.microsoft.com/office/drawing/2014/chart" uri="{C3380CC4-5D6E-409C-BE32-E72D297353CC}">
                  <c16:uniqueId val="{0000001F-FD80-4EC0-86AA-AA176E5BFD0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{045D7E40-9DCD-4D93-9008-D48D40B5CCCC}</c15:txfldGUID>
                      <c15:f>Diagramm!$K$55</c15:f>
                      <c15:dlblFieldTableCache>
                        <c:ptCount val="1"/>
                      </c15:dlblFieldTableCache>
                    </c15:dlblFTEntry>
                  </c15:dlblFieldTable>
                  <c15:showDataLabelsRange val="0"/>
                </c:ext>
                <c:ext xmlns:c16="http://schemas.microsoft.com/office/drawing/2014/chart" uri="{C3380CC4-5D6E-409C-BE32-E72D297353CC}">
                  <c16:uniqueId val="{00000020-FD80-4EC0-86AA-AA176E5BFD0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{1C9D68C0-7919-4861-A0BA-1219A9AA5DD4}</c15:txfldGUID>
                      <c15:f>Diagramm!$K$56</c15:f>
                      <c15:dlblFieldTableCache>
                        <c:ptCount val="1"/>
                      </c15:dlblFieldTableCache>
                    </c15:dlblFTEntry>
                  </c15:dlblFieldTable>
                  <c15:showDataLabelsRange val="0"/>
                </c:ext>
                <c:ext xmlns:c16="http://schemas.microsoft.com/office/drawing/2014/chart" uri="{C3380CC4-5D6E-409C-BE32-E72D297353CC}">
                  <c16:uniqueId val="{00000021-FD80-4EC0-86AA-AA176E5BFD0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{1EE5909A-0A2A-4855-9DA4-B54E8689E92F}</c15:txfldGUID>
                      <c15:f>Diagramm!$K$57</c15:f>
                      <c15:dlblFieldTableCache>
                        <c:ptCount val="1"/>
                      </c15:dlblFieldTableCache>
                    </c15:dlblFTEntry>
                  </c15:dlblFieldTable>
                  <c15:showDataLabelsRange val="0"/>
                </c:ext>
                <c:ext xmlns:c16="http://schemas.microsoft.com/office/drawing/2014/chart" uri="{C3380CC4-5D6E-409C-BE32-E72D297353CC}">
                  <c16:uniqueId val="{00000022-FD80-4EC0-86AA-AA176E5BFD0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{F3748B76-E870-464F-A2E4-17E1C13DEDF3}</c15:txfldGUID>
                      <c15:f>Diagramm!$K$58</c15:f>
                      <c15:dlblFieldTableCache>
                        <c:ptCount val="1"/>
                      </c15:dlblFieldTableCache>
                    </c15:dlblFTEntry>
                  </c15:dlblFieldTable>
                  <c15:showDataLabelsRange val="0"/>
                </c:ext>
                <c:ext xmlns:c16="http://schemas.microsoft.com/office/drawing/2014/chart" uri="{C3380CC4-5D6E-409C-BE32-E72D297353CC}">
                  <c16:uniqueId val="{00000023-FD80-4EC0-86AA-AA176E5BFD0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{908683CD-0B96-44BE-A873-ACD0281158BF}</c15:txfldGUID>
                      <c15:f>Diagramm!$K$59</c15:f>
                      <c15:dlblFieldTableCache>
                        <c:ptCount val="1"/>
                      </c15:dlblFieldTableCache>
                    </c15:dlblFTEntry>
                  </c15:dlblFieldTable>
                  <c15:showDataLabelsRange val="0"/>
                </c:ext>
                <c:ext xmlns:c16="http://schemas.microsoft.com/office/drawing/2014/chart" uri="{C3380CC4-5D6E-409C-BE32-E72D297353CC}">
                  <c16:uniqueId val="{00000024-FD80-4EC0-86AA-AA176E5BFD0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{F72BDF61-3298-44EA-B438-AC1B9D7E8AA7}</c15:txfldGUID>
                      <c15:f>Diagramm!$K$60</c15:f>
                      <c15:dlblFieldTableCache>
                        <c:ptCount val="1"/>
                      </c15:dlblFieldTableCache>
                    </c15:dlblFTEntry>
                  </c15:dlblFieldTable>
                  <c15:showDataLabelsRange val="0"/>
                </c:ext>
                <c:ext xmlns:c16="http://schemas.microsoft.com/office/drawing/2014/chart" uri="{C3380CC4-5D6E-409C-BE32-E72D297353CC}">
                  <c16:uniqueId val="{00000025-FD80-4EC0-86AA-AA176E5BFD0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{5EB6DBF7-0B6D-460F-A617-E2A8319F7A2B}</c15:txfldGUID>
                      <c15:f>Diagramm!$K$61</c15:f>
                      <c15:dlblFieldTableCache>
                        <c:ptCount val="1"/>
                      </c15:dlblFieldTableCache>
                    </c15:dlblFTEntry>
                  </c15:dlblFieldTable>
                  <c15:showDataLabelsRange val="0"/>
                </c:ext>
                <c:ext xmlns:c16="http://schemas.microsoft.com/office/drawing/2014/chart" uri="{C3380CC4-5D6E-409C-BE32-E72D297353CC}">
                  <c16:uniqueId val="{00000026-FD80-4EC0-86AA-AA176E5BFD0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{141063B4-4D4A-4807-BFC8-A8CA28F13743}</c15:txfldGUID>
                      <c15:f>Diagramm!$K$62</c15:f>
                      <c15:dlblFieldTableCache>
                        <c:ptCount val="1"/>
                      </c15:dlblFieldTableCache>
                    </c15:dlblFTEntry>
                  </c15:dlblFieldTable>
                  <c15:showDataLabelsRange val="0"/>
                </c:ext>
                <c:ext xmlns:c16="http://schemas.microsoft.com/office/drawing/2014/chart" uri="{C3380CC4-5D6E-409C-BE32-E72D297353CC}">
                  <c16:uniqueId val="{00000027-FD80-4EC0-86AA-AA176E5BFD0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{842380DD-3481-49A2-A960-D15A01E672AA}</c15:txfldGUID>
                      <c15:f>Diagramm!$K$63</c15:f>
                      <c15:dlblFieldTableCache>
                        <c:ptCount val="1"/>
                      </c15:dlblFieldTableCache>
                    </c15:dlblFTEntry>
                  </c15:dlblFieldTable>
                  <c15:showDataLabelsRange val="0"/>
                </c:ext>
                <c:ext xmlns:c16="http://schemas.microsoft.com/office/drawing/2014/chart" uri="{C3380CC4-5D6E-409C-BE32-E72D297353CC}">
                  <c16:uniqueId val="{00000028-FD80-4EC0-86AA-AA176E5BFD0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{817765BA-C99C-4A01-90F4-2B285F9BDC67}</c15:txfldGUID>
                      <c15:f>Diagramm!$K$64</c15:f>
                      <c15:dlblFieldTableCache>
                        <c:ptCount val="1"/>
                      </c15:dlblFieldTableCache>
                    </c15:dlblFTEntry>
                  </c15:dlblFieldTable>
                  <c15:showDataLabelsRange val="0"/>
                </c:ext>
                <c:ext xmlns:c16="http://schemas.microsoft.com/office/drawing/2014/chart" uri="{C3380CC4-5D6E-409C-BE32-E72D297353CC}">
                  <c16:uniqueId val="{00000029-FD80-4EC0-86AA-AA176E5BFD0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{20241E32-0E61-42AC-B5F6-11794B804103}</c15:txfldGUID>
                      <c15:f>Diagramm!$K$65</c15:f>
                      <c15:dlblFieldTableCache>
                        <c:ptCount val="1"/>
                      </c15:dlblFieldTableCache>
                    </c15:dlblFTEntry>
                  </c15:dlblFieldTable>
                  <c15:showDataLabelsRange val="0"/>
                </c:ext>
                <c:ext xmlns:c16="http://schemas.microsoft.com/office/drawing/2014/chart" uri="{C3380CC4-5D6E-409C-BE32-E72D297353CC}">
                  <c16:uniqueId val="{0000002A-FD80-4EC0-86AA-AA176E5BFD0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{9CF1E4DE-1EE8-4DD1-82F2-2512959EB71F}</c15:txfldGUID>
                      <c15:f>Diagramm!$K$66</c15:f>
                      <c15:dlblFieldTableCache>
                        <c:ptCount val="1"/>
                      </c15:dlblFieldTableCache>
                    </c15:dlblFTEntry>
                  </c15:dlblFieldTable>
                  <c15:showDataLabelsRange val="0"/>
                </c:ext>
                <c:ext xmlns:c16="http://schemas.microsoft.com/office/drawing/2014/chart" uri="{C3380CC4-5D6E-409C-BE32-E72D297353CC}">
                  <c16:uniqueId val="{0000002B-FD80-4EC0-86AA-AA176E5BFD0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{419ADFA9-1778-4B04-B28B-6F743C8AC5B5}</c15:txfldGUID>
                      <c15:f>Diagramm!$K$67</c15:f>
                      <c15:dlblFieldTableCache>
                        <c:ptCount val="1"/>
                      </c15:dlblFieldTableCache>
                    </c15:dlblFTEntry>
                  </c15:dlblFieldTable>
                  <c15:showDataLabelsRange val="0"/>
                </c:ext>
                <c:ext xmlns:c16="http://schemas.microsoft.com/office/drawing/2014/chart" uri="{C3380CC4-5D6E-409C-BE32-E72D297353CC}">
                  <c16:uniqueId val="{0000002C-FD80-4EC0-86AA-AA176E5BFD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80-4EC0-86AA-AA176E5BFD0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{B7BC0C73-8838-4557-8ECB-38A735745809}</c15:txfldGUID>
                      <c15:f>Diagramm!$J$46</c15:f>
                      <c15:dlblFieldTableCache>
                        <c:ptCount val="1"/>
                      </c15:dlblFieldTableCache>
                    </c15:dlblFTEntry>
                  </c15:dlblFieldTable>
                  <c15:showDataLabelsRange val="0"/>
                </c:ext>
                <c:ext xmlns:c16="http://schemas.microsoft.com/office/drawing/2014/chart" uri="{C3380CC4-5D6E-409C-BE32-E72D297353CC}">
                  <c16:uniqueId val="{0000002E-FD80-4EC0-86AA-AA176E5BFD0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{4CBAE95A-AB9A-442D-8911-FB05C3617BA8}</c15:txfldGUID>
                      <c15:f>Diagramm!$J$47</c15:f>
                      <c15:dlblFieldTableCache>
                        <c:ptCount val="1"/>
                      </c15:dlblFieldTableCache>
                    </c15:dlblFTEntry>
                  </c15:dlblFieldTable>
                  <c15:showDataLabelsRange val="0"/>
                </c:ext>
                <c:ext xmlns:c16="http://schemas.microsoft.com/office/drawing/2014/chart" uri="{C3380CC4-5D6E-409C-BE32-E72D297353CC}">
                  <c16:uniqueId val="{0000002F-FD80-4EC0-86AA-AA176E5BFD0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{7A93890C-C3D6-4D5E-8239-12E879E5A2BA}</c15:txfldGUID>
                      <c15:f>Diagramm!$J$48</c15:f>
                      <c15:dlblFieldTableCache>
                        <c:ptCount val="1"/>
                      </c15:dlblFieldTableCache>
                    </c15:dlblFTEntry>
                  </c15:dlblFieldTable>
                  <c15:showDataLabelsRange val="0"/>
                </c:ext>
                <c:ext xmlns:c16="http://schemas.microsoft.com/office/drawing/2014/chart" uri="{C3380CC4-5D6E-409C-BE32-E72D297353CC}">
                  <c16:uniqueId val="{00000030-FD80-4EC0-86AA-AA176E5BFD0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{B4EE365D-B8A4-4A25-BE02-10BE3549491F}</c15:txfldGUID>
                      <c15:f>Diagramm!$J$49</c15:f>
                      <c15:dlblFieldTableCache>
                        <c:ptCount val="1"/>
                      </c15:dlblFieldTableCache>
                    </c15:dlblFTEntry>
                  </c15:dlblFieldTable>
                  <c15:showDataLabelsRange val="0"/>
                </c:ext>
                <c:ext xmlns:c16="http://schemas.microsoft.com/office/drawing/2014/chart" uri="{C3380CC4-5D6E-409C-BE32-E72D297353CC}">
                  <c16:uniqueId val="{00000031-FD80-4EC0-86AA-AA176E5BFD0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{21344F1E-00FC-4DCA-8640-94D8FFDA0BE7}</c15:txfldGUID>
                      <c15:f>Diagramm!$J$50</c15:f>
                      <c15:dlblFieldTableCache>
                        <c:ptCount val="1"/>
                      </c15:dlblFieldTableCache>
                    </c15:dlblFTEntry>
                  </c15:dlblFieldTable>
                  <c15:showDataLabelsRange val="0"/>
                </c:ext>
                <c:ext xmlns:c16="http://schemas.microsoft.com/office/drawing/2014/chart" uri="{C3380CC4-5D6E-409C-BE32-E72D297353CC}">
                  <c16:uniqueId val="{00000032-FD80-4EC0-86AA-AA176E5BFD0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{FF427DBA-1EB1-4603-B734-7FB619D74DCA}</c15:txfldGUID>
                      <c15:f>Diagramm!$J$51</c15:f>
                      <c15:dlblFieldTableCache>
                        <c:ptCount val="1"/>
                      </c15:dlblFieldTableCache>
                    </c15:dlblFTEntry>
                  </c15:dlblFieldTable>
                  <c15:showDataLabelsRange val="0"/>
                </c:ext>
                <c:ext xmlns:c16="http://schemas.microsoft.com/office/drawing/2014/chart" uri="{C3380CC4-5D6E-409C-BE32-E72D297353CC}">
                  <c16:uniqueId val="{00000033-FD80-4EC0-86AA-AA176E5BFD0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{62A8CB05-4768-47E5-9F11-570105289EED}</c15:txfldGUID>
                      <c15:f>Diagramm!$J$52</c15:f>
                      <c15:dlblFieldTableCache>
                        <c:ptCount val="1"/>
                      </c15:dlblFieldTableCache>
                    </c15:dlblFTEntry>
                  </c15:dlblFieldTable>
                  <c15:showDataLabelsRange val="0"/>
                </c:ext>
                <c:ext xmlns:c16="http://schemas.microsoft.com/office/drawing/2014/chart" uri="{C3380CC4-5D6E-409C-BE32-E72D297353CC}">
                  <c16:uniqueId val="{00000034-FD80-4EC0-86AA-AA176E5BFD0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{25CC6159-71BE-49A6-942B-D664DDCB6BF8}</c15:txfldGUID>
                      <c15:f>Diagramm!$J$53</c15:f>
                      <c15:dlblFieldTableCache>
                        <c:ptCount val="1"/>
                      </c15:dlblFieldTableCache>
                    </c15:dlblFTEntry>
                  </c15:dlblFieldTable>
                  <c15:showDataLabelsRange val="0"/>
                </c:ext>
                <c:ext xmlns:c16="http://schemas.microsoft.com/office/drawing/2014/chart" uri="{C3380CC4-5D6E-409C-BE32-E72D297353CC}">
                  <c16:uniqueId val="{00000035-FD80-4EC0-86AA-AA176E5BFD0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{0F7FBAB1-C423-4B0F-851D-4CCEEFD88EF7}</c15:txfldGUID>
                      <c15:f>Diagramm!$J$54</c15:f>
                      <c15:dlblFieldTableCache>
                        <c:ptCount val="1"/>
                      </c15:dlblFieldTableCache>
                    </c15:dlblFTEntry>
                  </c15:dlblFieldTable>
                  <c15:showDataLabelsRange val="0"/>
                </c:ext>
                <c:ext xmlns:c16="http://schemas.microsoft.com/office/drawing/2014/chart" uri="{C3380CC4-5D6E-409C-BE32-E72D297353CC}">
                  <c16:uniqueId val="{00000036-FD80-4EC0-86AA-AA176E5BFD0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{D8C957C9-FDD4-4A57-A546-93E2968DD754}</c15:txfldGUID>
                      <c15:f>Diagramm!$J$55</c15:f>
                      <c15:dlblFieldTableCache>
                        <c:ptCount val="1"/>
                      </c15:dlblFieldTableCache>
                    </c15:dlblFTEntry>
                  </c15:dlblFieldTable>
                  <c15:showDataLabelsRange val="0"/>
                </c:ext>
                <c:ext xmlns:c16="http://schemas.microsoft.com/office/drawing/2014/chart" uri="{C3380CC4-5D6E-409C-BE32-E72D297353CC}">
                  <c16:uniqueId val="{00000037-FD80-4EC0-86AA-AA176E5BFD0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{246D62F0-122D-4293-8BC2-D6DCE24F4190}</c15:txfldGUID>
                      <c15:f>Diagramm!$J$56</c15:f>
                      <c15:dlblFieldTableCache>
                        <c:ptCount val="1"/>
                      </c15:dlblFieldTableCache>
                    </c15:dlblFTEntry>
                  </c15:dlblFieldTable>
                  <c15:showDataLabelsRange val="0"/>
                </c:ext>
                <c:ext xmlns:c16="http://schemas.microsoft.com/office/drawing/2014/chart" uri="{C3380CC4-5D6E-409C-BE32-E72D297353CC}">
                  <c16:uniqueId val="{00000038-FD80-4EC0-86AA-AA176E5BFD0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{666A146B-A07A-40B9-9929-D9A3C2FFFBBD}</c15:txfldGUID>
                      <c15:f>Diagramm!$J$57</c15:f>
                      <c15:dlblFieldTableCache>
                        <c:ptCount val="1"/>
                      </c15:dlblFieldTableCache>
                    </c15:dlblFTEntry>
                  </c15:dlblFieldTable>
                  <c15:showDataLabelsRange val="0"/>
                </c:ext>
                <c:ext xmlns:c16="http://schemas.microsoft.com/office/drawing/2014/chart" uri="{C3380CC4-5D6E-409C-BE32-E72D297353CC}">
                  <c16:uniqueId val="{00000039-FD80-4EC0-86AA-AA176E5BFD0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{22BEE83A-3A3B-49D4-899F-6A45CA25276A}</c15:txfldGUID>
                      <c15:f>Diagramm!$J$58</c15:f>
                      <c15:dlblFieldTableCache>
                        <c:ptCount val="1"/>
                      </c15:dlblFieldTableCache>
                    </c15:dlblFTEntry>
                  </c15:dlblFieldTable>
                  <c15:showDataLabelsRange val="0"/>
                </c:ext>
                <c:ext xmlns:c16="http://schemas.microsoft.com/office/drawing/2014/chart" uri="{C3380CC4-5D6E-409C-BE32-E72D297353CC}">
                  <c16:uniqueId val="{0000003A-FD80-4EC0-86AA-AA176E5BFD0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{9F038826-AB60-46D8-B9C8-0B8D300B5174}</c15:txfldGUID>
                      <c15:f>Diagramm!$J$59</c15:f>
                      <c15:dlblFieldTableCache>
                        <c:ptCount val="1"/>
                      </c15:dlblFieldTableCache>
                    </c15:dlblFTEntry>
                  </c15:dlblFieldTable>
                  <c15:showDataLabelsRange val="0"/>
                </c:ext>
                <c:ext xmlns:c16="http://schemas.microsoft.com/office/drawing/2014/chart" uri="{C3380CC4-5D6E-409C-BE32-E72D297353CC}">
                  <c16:uniqueId val="{0000003B-FD80-4EC0-86AA-AA176E5BFD0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{E9D590AE-9BAB-4DAA-A093-A063DEDB880E}</c15:txfldGUID>
                      <c15:f>Diagramm!$J$60</c15:f>
                      <c15:dlblFieldTableCache>
                        <c:ptCount val="1"/>
                      </c15:dlblFieldTableCache>
                    </c15:dlblFTEntry>
                  </c15:dlblFieldTable>
                  <c15:showDataLabelsRange val="0"/>
                </c:ext>
                <c:ext xmlns:c16="http://schemas.microsoft.com/office/drawing/2014/chart" uri="{C3380CC4-5D6E-409C-BE32-E72D297353CC}">
                  <c16:uniqueId val="{0000003C-FD80-4EC0-86AA-AA176E5BFD0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{74534033-4CE9-4D05-94F5-996B250CA5F5}</c15:txfldGUID>
                      <c15:f>Diagramm!$J$61</c15:f>
                      <c15:dlblFieldTableCache>
                        <c:ptCount val="1"/>
                      </c15:dlblFieldTableCache>
                    </c15:dlblFTEntry>
                  </c15:dlblFieldTable>
                  <c15:showDataLabelsRange val="0"/>
                </c:ext>
                <c:ext xmlns:c16="http://schemas.microsoft.com/office/drawing/2014/chart" uri="{C3380CC4-5D6E-409C-BE32-E72D297353CC}">
                  <c16:uniqueId val="{0000003D-FD80-4EC0-86AA-AA176E5BFD0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{3FFC04FB-5855-4973-BE85-2ED896B77DE7}</c15:txfldGUID>
                      <c15:f>Diagramm!$J$62</c15:f>
                      <c15:dlblFieldTableCache>
                        <c:ptCount val="1"/>
                      </c15:dlblFieldTableCache>
                    </c15:dlblFTEntry>
                  </c15:dlblFieldTable>
                  <c15:showDataLabelsRange val="0"/>
                </c:ext>
                <c:ext xmlns:c16="http://schemas.microsoft.com/office/drawing/2014/chart" uri="{C3380CC4-5D6E-409C-BE32-E72D297353CC}">
                  <c16:uniqueId val="{0000003E-FD80-4EC0-86AA-AA176E5BFD0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{A2573889-58AE-45ED-AD8D-AC944AF3C1FE}</c15:txfldGUID>
                      <c15:f>Diagramm!$J$63</c15:f>
                      <c15:dlblFieldTableCache>
                        <c:ptCount val="1"/>
                      </c15:dlblFieldTableCache>
                    </c15:dlblFTEntry>
                  </c15:dlblFieldTable>
                  <c15:showDataLabelsRange val="0"/>
                </c:ext>
                <c:ext xmlns:c16="http://schemas.microsoft.com/office/drawing/2014/chart" uri="{C3380CC4-5D6E-409C-BE32-E72D297353CC}">
                  <c16:uniqueId val="{0000003F-FD80-4EC0-86AA-AA176E5BFD0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{02CA7E63-5F4B-487E-9DA2-795B116F9A5F}</c15:txfldGUID>
                      <c15:f>Diagramm!$J$64</c15:f>
                      <c15:dlblFieldTableCache>
                        <c:ptCount val="1"/>
                      </c15:dlblFieldTableCache>
                    </c15:dlblFTEntry>
                  </c15:dlblFieldTable>
                  <c15:showDataLabelsRange val="0"/>
                </c:ext>
                <c:ext xmlns:c16="http://schemas.microsoft.com/office/drawing/2014/chart" uri="{C3380CC4-5D6E-409C-BE32-E72D297353CC}">
                  <c16:uniqueId val="{00000040-FD80-4EC0-86AA-AA176E5BFD0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{AD1F243D-2017-45A8-80AF-779DFCC73C67}</c15:txfldGUID>
                      <c15:f>Diagramm!$J$65</c15:f>
                      <c15:dlblFieldTableCache>
                        <c:ptCount val="1"/>
                      </c15:dlblFieldTableCache>
                    </c15:dlblFTEntry>
                  </c15:dlblFieldTable>
                  <c15:showDataLabelsRange val="0"/>
                </c:ext>
                <c:ext xmlns:c16="http://schemas.microsoft.com/office/drawing/2014/chart" uri="{C3380CC4-5D6E-409C-BE32-E72D297353CC}">
                  <c16:uniqueId val="{00000041-FD80-4EC0-86AA-AA176E5BFD0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{392294FE-8BB4-41AA-BCF8-4656910E5A0E}</c15:txfldGUID>
                      <c15:f>Diagramm!$J$66</c15:f>
                      <c15:dlblFieldTableCache>
                        <c:ptCount val="1"/>
                      </c15:dlblFieldTableCache>
                    </c15:dlblFTEntry>
                  </c15:dlblFieldTable>
                  <c15:showDataLabelsRange val="0"/>
                </c:ext>
                <c:ext xmlns:c16="http://schemas.microsoft.com/office/drawing/2014/chart" uri="{C3380CC4-5D6E-409C-BE32-E72D297353CC}">
                  <c16:uniqueId val="{00000042-FD80-4EC0-86AA-AA176E5BFD0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{A5CA7C17-8BC6-4942-88E1-24B709E221CA}</c15:txfldGUID>
                      <c15:f>Diagramm!$J$67</c15:f>
                      <c15:dlblFieldTableCache>
                        <c:ptCount val="1"/>
                      </c15:dlblFieldTableCache>
                    </c15:dlblFTEntry>
                  </c15:dlblFieldTable>
                  <c15:showDataLabelsRange val="0"/>
                </c:ext>
                <c:ext xmlns:c16="http://schemas.microsoft.com/office/drawing/2014/chart" uri="{C3380CC4-5D6E-409C-BE32-E72D297353CC}">
                  <c16:uniqueId val="{00000043-FD80-4EC0-86AA-AA176E5BFD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80-4EC0-86AA-AA176E5BFD0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6A-4D1E-BEB8-80E5153AAC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6A-4D1E-BEB8-80E5153AAC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6A-4D1E-BEB8-80E5153AAC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6A-4D1E-BEB8-80E5153AAC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6A-4D1E-BEB8-80E5153AAC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6A-4D1E-BEB8-80E5153AAC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A6A-4D1E-BEB8-80E5153AAC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6A-4D1E-BEB8-80E5153AAC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6A-4D1E-BEB8-80E5153AAC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6A-4D1E-BEB8-80E5153AAC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A6A-4D1E-BEB8-80E5153AAC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6A-4D1E-BEB8-80E5153AAC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A6A-4D1E-BEB8-80E5153AAC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A6A-4D1E-BEB8-80E5153AAC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A6A-4D1E-BEB8-80E5153AAC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A6A-4D1E-BEB8-80E5153AAC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6A-4D1E-BEB8-80E5153AAC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A6A-4D1E-BEB8-80E5153AAC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A6A-4D1E-BEB8-80E5153AAC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A6A-4D1E-BEB8-80E5153AAC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A6A-4D1E-BEB8-80E5153AAC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A6A-4D1E-BEB8-80E5153AAC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A6A-4D1E-BEB8-80E5153AAC1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A6A-4D1E-BEB8-80E5153AAC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A6A-4D1E-BEB8-80E5153AAC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A6A-4D1E-BEB8-80E5153AAC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A6A-4D1E-BEB8-80E5153AAC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A6A-4D1E-BEB8-80E5153AAC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A6A-4D1E-BEB8-80E5153AAC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A6A-4D1E-BEB8-80E5153AAC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A6A-4D1E-BEB8-80E5153AAC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A6A-4D1E-BEB8-80E5153AAC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A6A-4D1E-BEB8-80E5153AAC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A6A-4D1E-BEB8-80E5153AAC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A6A-4D1E-BEB8-80E5153AAC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A6A-4D1E-BEB8-80E5153AAC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A6A-4D1E-BEB8-80E5153AAC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A6A-4D1E-BEB8-80E5153AAC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A6A-4D1E-BEB8-80E5153AAC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A6A-4D1E-BEB8-80E5153AAC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A6A-4D1E-BEB8-80E5153AAC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A6A-4D1E-BEB8-80E5153AAC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A6A-4D1E-BEB8-80E5153AAC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A6A-4D1E-BEB8-80E5153AAC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A6A-4D1E-BEB8-80E5153AAC1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A6A-4D1E-BEB8-80E5153AAC1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A6A-4D1E-BEB8-80E5153AAC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A6A-4D1E-BEB8-80E5153AAC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A6A-4D1E-BEB8-80E5153AAC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A6A-4D1E-BEB8-80E5153AAC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A6A-4D1E-BEB8-80E5153AAC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A6A-4D1E-BEB8-80E5153AAC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A6A-4D1E-BEB8-80E5153AAC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A6A-4D1E-BEB8-80E5153AAC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A6A-4D1E-BEB8-80E5153AAC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A6A-4D1E-BEB8-80E5153AAC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A6A-4D1E-BEB8-80E5153AAC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A6A-4D1E-BEB8-80E5153AAC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A6A-4D1E-BEB8-80E5153AAC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A6A-4D1E-BEB8-80E5153AAC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A6A-4D1E-BEB8-80E5153AAC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A6A-4D1E-BEB8-80E5153AAC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A6A-4D1E-BEB8-80E5153AAC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A6A-4D1E-BEB8-80E5153AAC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A6A-4D1E-BEB8-80E5153AAC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A6A-4D1E-BEB8-80E5153AAC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A6A-4D1E-BEB8-80E5153AAC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A6A-4D1E-BEB8-80E5153AAC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A6A-4D1E-BEB8-80E5153AAC1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103.70689993331503</c:v>
                </c:pt>
                <c:pt idx="2">
                  <c:v>105.1190522888636</c:v>
                </c:pt>
                <c:pt idx="3">
                  <c:v>100.8159102498725</c:v>
                </c:pt>
                <c:pt idx="4">
                  <c:v>101.15587285398607</c:v>
                </c:pt>
                <c:pt idx="5">
                  <c:v>104.86538788425581</c:v>
                </c:pt>
                <c:pt idx="6">
                  <c:v>106.31545914564782</c:v>
                </c:pt>
                <c:pt idx="7">
                  <c:v>102.43465526484394</c:v>
                </c:pt>
                <c:pt idx="8">
                  <c:v>102.74192915702349</c:v>
                </c:pt>
                <c:pt idx="9">
                  <c:v>106.45013663881588</c:v>
                </c:pt>
                <c:pt idx="10">
                  <c:v>108.33823664012343</c:v>
                </c:pt>
                <c:pt idx="11">
                  <c:v>104.5921102524876</c:v>
                </c:pt>
                <c:pt idx="12">
                  <c:v>104.82223878450294</c:v>
                </c:pt>
                <c:pt idx="13">
                  <c:v>108.05188352358164</c:v>
                </c:pt>
                <c:pt idx="14">
                  <c:v>109.54902653015861</c:v>
                </c:pt>
                <c:pt idx="15">
                  <c:v>106.83978608506909</c:v>
                </c:pt>
                <c:pt idx="16">
                  <c:v>107.16013546202225</c:v>
                </c:pt>
                <c:pt idx="17">
                  <c:v>108.75795970135593</c:v>
                </c:pt>
                <c:pt idx="18">
                  <c:v>109.93344578250239</c:v>
                </c:pt>
                <c:pt idx="19">
                  <c:v>106.95615789955413</c:v>
                </c:pt>
                <c:pt idx="20">
                  <c:v>106.65149910432929</c:v>
                </c:pt>
                <c:pt idx="21">
                  <c:v>108.51083303913494</c:v>
                </c:pt>
                <c:pt idx="22">
                  <c:v>110.32571032571032</c:v>
                </c:pt>
                <c:pt idx="23">
                  <c:v>107.68315485296618</c:v>
                </c:pt>
                <c:pt idx="24">
                  <c:v>106.86855215157102</c:v>
                </c:pt>
              </c:numCache>
            </c:numRef>
          </c:val>
          <c:smooth val="0"/>
          <c:extLst>
            <c:ext xmlns:c16="http://schemas.microsoft.com/office/drawing/2014/chart" uri="{C3380CC4-5D6E-409C-BE32-E72D297353CC}">
              <c16:uniqueId val="{00000000-6312-4768-AE74-58B95EE27C5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109.36974789915965</c:v>
                </c:pt>
                <c:pt idx="2">
                  <c:v>111.76470588235294</c:v>
                </c:pt>
                <c:pt idx="3">
                  <c:v>102.89915966386553</c:v>
                </c:pt>
                <c:pt idx="4">
                  <c:v>95.966386554621849</c:v>
                </c:pt>
                <c:pt idx="5">
                  <c:v>107.73109243697479</c:v>
                </c:pt>
                <c:pt idx="6">
                  <c:v>110.4201680672269</c:v>
                </c:pt>
                <c:pt idx="7">
                  <c:v>102.94117647058823</c:v>
                </c:pt>
                <c:pt idx="8">
                  <c:v>102.10084033613444</c:v>
                </c:pt>
                <c:pt idx="9">
                  <c:v>110.4201680672269</c:v>
                </c:pt>
                <c:pt idx="10">
                  <c:v>114.5798319327731</c:v>
                </c:pt>
                <c:pt idx="11">
                  <c:v>108.8235294117647</c:v>
                </c:pt>
                <c:pt idx="12">
                  <c:v>105.4201680672269</c:v>
                </c:pt>
                <c:pt idx="13">
                  <c:v>114.36974789915966</c:v>
                </c:pt>
                <c:pt idx="14">
                  <c:v>116.59663865546219</c:v>
                </c:pt>
                <c:pt idx="15">
                  <c:v>112.77310924369748</c:v>
                </c:pt>
                <c:pt idx="16">
                  <c:v>113.15126050420167</c:v>
                </c:pt>
                <c:pt idx="17">
                  <c:v>122.77310924369749</c:v>
                </c:pt>
                <c:pt idx="18">
                  <c:v>125.58823529411765</c:v>
                </c:pt>
                <c:pt idx="19">
                  <c:v>118.02521008403362</c:v>
                </c:pt>
                <c:pt idx="20">
                  <c:v>115.25210084033613</c:v>
                </c:pt>
                <c:pt idx="21">
                  <c:v>126.59663865546219</c:v>
                </c:pt>
                <c:pt idx="22">
                  <c:v>131.51260504201682</c:v>
                </c:pt>
                <c:pt idx="23">
                  <c:v>124.45378151260505</c:v>
                </c:pt>
                <c:pt idx="24">
                  <c:v>120.63025210084032</c:v>
                </c:pt>
              </c:numCache>
            </c:numRef>
          </c:val>
          <c:smooth val="0"/>
          <c:extLst>
            <c:ext xmlns:c16="http://schemas.microsoft.com/office/drawing/2014/chart" uri="{C3380CC4-5D6E-409C-BE32-E72D297353CC}">
              <c16:uniqueId val="{00000001-6312-4768-AE74-58B95EE27C5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100.28351559335763</c:v>
                </c:pt>
                <c:pt idx="2">
                  <c:v>96.364925070878897</c:v>
                </c:pt>
                <c:pt idx="3">
                  <c:v>98.511543134872412</c:v>
                </c:pt>
                <c:pt idx="4">
                  <c:v>92.091940056703109</c:v>
                </c:pt>
                <c:pt idx="5">
                  <c:v>92.608343458890246</c:v>
                </c:pt>
                <c:pt idx="6">
                  <c:v>90.168084244633448</c:v>
                </c:pt>
                <c:pt idx="7">
                  <c:v>93.023491292021063</c:v>
                </c:pt>
                <c:pt idx="8">
                  <c:v>91.666666666666657</c:v>
                </c:pt>
                <c:pt idx="9">
                  <c:v>92.790603483191575</c:v>
                </c:pt>
                <c:pt idx="10">
                  <c:v>89.074524098825435</c:v>
                </c:pt>
                <c:pt idx="11">
                  <c:v>90.269339813689754</c:v>
                </c:pt>
                <c:pt idx="12">
                  <c:v>87.697448359659774</c:v>
                </c:pt>
                <c:pt idx="13">
                  <c:v>89.469420818144997</c:v>
                </c:pt>
                <c:pt idx="14">
                  <c:v>87.302551640340226</c:v>
                </c:pt>
                <c:pt idx="15">
                  <c:v>89.216281895504252</c:v>
                </c:pt>
                <c:pt idx="16">
                  <c:v>86.614013770757396</c:v>
                </c:pt>
                <c:pt idx="17">
                  <c:v>88.73025516403402</c:v>
                </c:pt>
                <c:pt idx="18">
                  <c:v>85.662211421628186</c:v>
                </c:pt>
                <c:pt idx="19">
                  <c:v>87.25192385581208</c:v>
                </c:pt>
                <c:pt idx="20">
                  <c:v>84.042122316727415</c:v>
                </c:pt>
                <c:pt idx="21">
                  <c:v>87.403807209396518</c:v>
                </c:pt>
                <c:pt idx="22">
                  <c:v>84.831915755366552</c:v>
                </c:pt>
                <c:pt idx="23">
                  <c:v>85.135682462535442</c:v>
                </c:pt>
                <c:pt idx="24">
                  <c:v>80.366545159983801</c:v>
                </c:pt>
              </c:numCache>
            </c:numRef>
          </c:val>
          <c:smooth val="0"/>
          <c:extLst>
            <c:ext xmlns:c16="http://schemas.microsoft.com/office/drawing/2014/chart" uri="{C3380CC4-5D6E-409C-BE32-E72D297353CC}">
              <c16:uniqueId val="{00000002-6312-4768-AE74-58B95EE27C5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312-4768-AE74-58B95EE27C5A}"/>
                </c:ext>
              </c:extLst>
            </c:dLbl>
            <c:dLbl>
              <c:idx val="1"/>
              <c:delete val="1"/>
              <c:extLst>
                <c:ext xmlns:c15="http://schemas.microsoft.com/office/drawing/2012/chart" uri="{CE6537A1-D6FC-4f65-9D91-7224C49458BB}"/>
                <c:ext xmlns:c16="http://schemas.microsoft.com/office/drawing/2014/chart" uri="{C3380CC4-5D6E-409C-BE32-E72D297353CC}">
                  <c16:uniqueId val="{00000004-6312-4768-AE74-58B95EE27C5A}"/>
                </c:ext>
              </c:extLst>
            </c:dLbl>
            <c:dLbl>
              <c:idx val="2"/>
              <c:delete val="1"/>
              <c:extLst>
                <c:ext xmlns:c15="http://schemas.microsoft.com/office/drawing/2012/chart" uri="{CE6537A1-D6FC-4f65-9D91-7224C49458BB}"/>
                <c:ext xmlns:c16="http://schemas.microsoft.com/office/drawing/2014/chart" uri="{C3380CC4-5D6E-409C-BE32-E72D297353CC}">
                  <c16:uniqueId val="{00000005-6312-4768-AE74-58B95EE27C5A}"/>
                </c:ext>
              </c:extLst>
            </c:dLbl>
            <c:dLbl>
              <c:idx val="3"/>
              <c:delete val="1"/>
              <c:extLst>
                <c:ext xmlns:c15="http://schemas.microsoft.com/office/drawing/2012/chart" uri="{CE6537A1-D6FC-4f65-9D91-7224C49458BB}"/>
                <c:ext xmlns:c16="http://schemas.microsoft.com/office/drawing/2014/chart" uri="{C3380CC4-5D6E-409C-BE32-E72D297353CC}">
                  <c16:uniqueId val="{00000006-6312-4768-AE74-58B95EE27C5A}"/>
                </c:ext>
              </c:extLst>
            </c:dLbl>
            <c:dLbl>
              <c:idx val="4"/>
              <c:delete val="1"/>
              <c:extLst>
                <c:ext xmlns:c15="http://schemas.microsoft.com/office/drawing/2012/chart" uri="{CE6537A1-D6FC-4f65-9D91-7224C49458BB}"/>
                <c:ext xmlns:c16="http://schemas.microsoft.com/office/drawing/2014/chart" uri="{C3380CC4-5D6E-409C-BE32-E72D297353CC}">
                  <c16:uniqueId val="{00000007-6312-4768-AE74-58B95EE27C5A}"/>
                </c:ext>
              </c:extLst>
            </c:dLbl>
            <c:dLbl>
              <c:idx val="5"/>
              <c:delete val="1"/>
              <c:extLst>
                <c:ext xmlns:c15="http://schemas.microsoft.com/office/drawing/2012/chart" uri="{CE6537A1-D6FC-4f65-9D91-7224C49458BB}"/>
                <c:ext xmlns:c16="http://schemas.microsoft.com/office/drawing/2014/chart" uri="{C3380CC4-5D6E-409C-BE32-E72D297353CC}">
                  <c16:uniqueId val="{00000008-6312-4768-AE74-58B95EE27C5A}"/>
                </c:ext>
              </c:extLst>
            </c:dLbl>
            <c:dLbl>
              <c:idx val="6"/>
              <c:delete val="1"/>
              <c:extLst>
                <c:ext xmlns:c15="http://schemas.microsoft.com/office/drawing/2012/chart" uri="{CE6537A1-D6FC-4f65-9D91-7224C49458BB}"/>
                <c:ext xmlns:c16="http://schemas.microsoft.com/office/drawing/2014/chart" uri="{C3380CC4-5D6E-409C-BE32-E72D297353CC}">
                  <c16:uniqueId val="{00000009-6312-4768-AE74-58B95EE27C5A}"/>
                </c:ext>
              </c:extLst>
            </c:dLbl>
            <c:dLbl>
              <c:idx val="7"/>
              <c:delete val="1"/>
              <c:extLst>
                <c:ext xmlns:c15="http://schemas.microsoft.com/office/drawing/2012/chart" uri="{CE6537A1-D6FC-4f65-9D91-7224C49458BB}"/>
                <c:ext xmlns:c16="http://schemas.microsoft.com/office/drawing/2014/chart" uri="{C3380CC4-5D6E-409C-BE32-E72D297353CC}">
                  <c16:uniqueId val="{0000000A-6312-4768-AE74-58B95EE27C5A}"/>
                </c:ext>
              </c:extLst>
            </c:dLbl>
            <c:dLbl>
              <c:idx val="8"/>
              <c:delete val="1"/>
              <c:extLst>
                <c:ext xmlns:c15="http://schemas.microsoft.com/office/drawing/2012/chart" uri="{CE6537A1-D6FC-4f65-9D91-7224C49458BB}"/>
                <c:ext xmlns:c16="http://schemas.microsoft.com/office/drawing/2014/chart" uri="{C3380CC4-5D6E-409C-BE32-E72D297353CC}">
                  <c16:uniqueId val="{0000000B-6312-4768-AE74-58B95EE27C5A}"/>
                </c:ext>
              </c:extLst>
            </c:dLbl>
            <c:dLbl>
              <c:idx val="9"/>
              <c:delete val="1"/>
              <c:extLst>
                <c:ext xmlns:c15="http://schemas.microsoft.com/office/drawing/2012/chart" uri="{CE6537A1-D6FC-4f65-9D91-7224C49458BB}"/>
                <c:ext xmlns:c16="http://schemas.microsoft.com/office/drawing/2014/chart" uri="{C3380CC4-5D6E-409C-BE32-E72D297353CC}">
                  <c16:uniqueId val="{0000000C-6312-4768-AE74-58B95EE27C5A}"/>
                </c:ext>
              </c:extLst>
            </c:dLbl>
            <c:dLbl>
              <c:idx val="10"/>
              <c:delete val="1"/>
              <c:extLst>
                <c:ext xmlns:c15="http://schemas.microsoft.com/office/drawing/2012/chart" uri="{CE6537A1-D6FC-4f65-9D91-7224C49458BB}"/>
                <c:ext xmlns:c16="http://schemas.microsoft.com/office/drawing/2014/chart" uri="{C3380CC4-5D6E-409C-BE32-E72D297353CC}">
                  <c16:uniqueId val="{0000000D-6312-4768-AE74-58B95EE27C5A}"/>
                </c:ext>
              </c:extLst>
            </c:dLbl>
            <c:dLbl>
              <c:idx val="11"/>
              <c:delete val="1"/>
              <c:extLst>
                <c:ext xmlns:c15="http://schemas.microsoft.com/office/drawing/2012/chart" uri="{CE6537A1-D6FC-4f65-9D91-7224C49458BB}"/>
                <c:ext xmlns:c16="http://schemas.microsoft.com/office/drawing/2014/chart" uri="{C3380CC4-5D6E-409C-BE32-E72D297353CC}">
                  <c16:uniqueId val="{0000000E-6312-4768-AE74-58B95EE27C5A}"/>
                </c:ext>
              </c:extLst>
            </c:dLbl>
            <c:dLbl>
              <c:idx val="12"/>
              <c:delete val="1"/>
              <c:extLst>
                <c:ext xmlns:c15="http://schemas.microsoft.com/office/drawing/2012/chart" uri="{CE6537A1-D6FC-4f65-9D91-7224C49458BB}"/>
                <c:ext xmlns:c16="http://schemas.microsoft.com/office/drawing/2014/chart" uri="{C3380CC4-5D6E-409C-BE32-E72D297353CC}">
                  <c16:uniqueId val="{0000000F-6312-4768-AE74-58B95EE27C5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312-4768-AE74-58B95EE27C5A}"/>
                </c:ext>
              </c:extLst>
            </c:dLbl>
            <c:dLbl>
              <c:idx val="14"/>
              <c:delete val="1"/>
              <c:extLst>
                <c:ext xmlns:c15="http://schemas.microsoft.com/office/drawing/2012/chart" uri="{CE6537A1-D6FC-4f65-9D91-7224C49458BB}"/>
                <c:ext xmlns:c16="http://schemas.microsoft.com/office/drawing/2014/chart" uri="{C3380CC4-5D6E-409C-BE32-E72D297353CC}">
                  <c16:uniqueId val="{00000011-6312-4768-AE74-58B95EE27C5A}"/>
                </c:ext>
              </c:extLst>
            </c:dLbl>
            <c:dLbl>
              <c:idx val="15"/>
              <c:delete val="1"/>
              <c:extLst>
                <c:ext xmlns:c15="http://schemas.microsoft.com/office/drawing/2012/chart" uri="{CE6537A1-D6FC-4f65-9D91-7224C49458BB}"/>
                <c:ext xmlns:c16="http://schemas.microsoft.com/office/drawing/2014/chart" uri="{C3380CC4-5D6E-409C-BE32-E72D297353CC}">
                  <c16:uniqueId val="{00000012-6312-4768-AE74-58B95EE27C5A}"/>
                </c:ext>
              </c:extLst>
            </c:dLbl>
            <c:dLbl>
              <c:idx val="16"/>
              <c:delete val="1"/>
              <c:extLst>
                <c:ext xmlns:c15="http://schemas.microsoft.com/office/drawing/2012/chart" uri="{CE6537A1-D6FC-4f65-9D91-7224C49458BB}"/>
                <c:ext xmlns:c16="http://schemas.microsoft.com/office/drawing/2014/chart" uri="{C3380CC4-5D6E-409C-BE32-E72D297353CC}">
                  <c16:uniqueId val="{00000013-6312-4768-AE74-58B95EE27C5A}"/>
                </c:ext>
              </c:extLst>
            </c:dLbl>
            <c:dLbl>
              <c:idx val="17"/>
              <c:delete val="1"/>
              <c:extLst>
                <c:ext xmlns:c15="http://schemas.microsoft.com/office/drawing/2012/chart" uri="{CE6537A1-D6FC-4f65-9D91-7224C49458BB}"/>
                <c:ext xmlns:c16="http://schemas.microsoft.com/office/drawing/2014/chart" uri="{C3380CC4-5D6E-409C-BE32-E72D297353CC}">
                  <c16:uniqueId val="{00000014-6312-4768-AE74-58B95EE27C5A}"/>
                </c:ext>
              </c:extLst>
            </c:dLbl>
            <c:dLbl>
              <c:idx val="18"/>
              <c:delete val="1"/>
              <c:extLst>
                <c:ext xmlns:c15="http://schemas.microsoft.com/office/drawing/2012/chart" uri="{CE6537A1-D6FC-4f65-9D91-7224C49458BB}"/>
                <c:ext xmlns:c16="http://schemas.microsoft.com/office/drawing/2014/chart" uri="{C3380CC4-5D6E-409C-BE32-E72D297353CC}">
                  <c16:uniqueId val="{00000015-6312-4768-AE74-58B95EE27C5A}"/>
                </c:ext>
              </c:extLst>
            </c:dLbl>
            <c:dLbl>
              <c:idx val="19"/>
              <c:delete val="1"/>
              <c:extLst>
                <c:ext xmlns:c15="http://schemas.microsoft.com/office/drawing/2012/chart" uri="{CE6537A1-D6FC-4f65-9D91-7224C49458BB}"/>
                <c:ext xmlns:c16="http://schemas.microsoft.com/office/drawing/2014/chart" uri="{C3380CC4-5D6E-409C-BE32-E72D297353CC}">
                  <c16:uniqueId val="{00000016-6312-4768-AE74-58B95EE27C5A}"/>
                </c:ext>
              </c:extLst>
            </c:dLbl>
            <c:dLbl>
              <c:idx val="20"/>
              <c:delete val="1"/>
              <c:extLst>
                <c:ext xmlns:c15="http://schemas.microsoft.com/office/drawing/2012/chart" uri="{CE6537A1-D6FC-4f65-9D91-7224C49458BB}"/>
                <c:ext xmlns:c16="http://schemas.microsoft.com/office/drawing/2014/chart" uri="{C3380CC4-5D6E-409C-BE32-E72D297353CC}">
                  <c16:uniqueId val="{00000017-6312-4768-AE74-58B95EE27C5A}"/>
                </c:ext>
              </c:extLst>
            </c:dLbl>
            <c:dLbl>
              <c:idx val="21"/>
              <c:delete val="1"/>
              <c:extLst>
                <c:ext xmlns:c15="http://schemas.microsoft.com/office/drawing/2012/chart" uri="{CE6537A1-D6FC-4f65-9D91-7224C49458BB}"/>
                <c:ext xmlns:c16="http://schemas.microsoft.com/office/drawing/2014/chart" uri="{C3380CC4-5D6E-409C-BE32-E72D297353CC}">
                  <c16:uniqueId val="{00000018-6312-4768-AE74-58B95EE27C5A}"/>
                </c:ext>
              </c:extLst>
            </c:dLbl>
            <c:dLbl>
              <c:idx val="22"/>
              <c:delete val="1"/>
              <c:extLst>
                <c:ext xmlns:c15="http://schemas.microsoft.com/office/drawing/2012/chart" uri="{CE6537A1-D6FC-4f65-9D91-7224C49458BB}"/>
                <c:ext xmlns:c16="http://schemas.microsoft.com/office/drawing/2014/chart" uri="{C3380CC4-5D6E-409C-BE32-E72D297353CC}">
                  <c16:uniqueId val="{00000019-6312-4768-AE74-58B95EE27C5A}"/>
                </c:ext>
              </c:extLst>
            </c:dLbl>
            <c:dLbl>
              <c:idx val="23"/>
              <c:delete val="1"/>
              <c:extLst>
                <c:ext xmlns:c15="http://schemas.microsoft.com/office/drawing/2012/chart" uri="{CE6537A1-D6FC-4f65-9D91-7224C49458BB}"/>
                <c:ext xmlns:c16="http://schemas.microsoft.com/office/drawing/2014/chart" uri="{C3380CC4-5D6E-409C-BE32-E72D297353CC}">
                  <c16:uniqueId val="{0000001A-6312-4768-AE74-58B95EE27C5A}"/>
                </c:ext>
              </c:extLst>
            </c:dLbl>
            <c:dLbl>
              <c:idx val="24"/>
              <c:delete val="1"/>
              <c:extLst>
                <c:ext xmlns:c15="http://schemas.microsoft.com/office/drawing/2012/chart" uri="{CE6537A1-D6FC-4f65-9D91-7224C49458BB}"/>
                <c:ext xmlns:c16="http://schemas.microsoft.com/office/drawing/2014/chart" uri="{C3380CC4-5D6E-409C-BE32-E72D297353CC}">
                  <c16:uniqueId val="{0000001B-6312-4768-AE74-58B95EE27C5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312-4768-AE74-58B95EE27C5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Greifswald (030)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81732</v>
      </c>
      <c r="F11" s="238">
        <v>82355</v>
      </c>
      <c r="G11" s="238">
        <v>84376</v>
      </c>
      <c r="H11" s="238">
        <v>82988</v>
      </c>
      <c r="I11" s="265">
        <v>81566</v>
      </c>
      <c r="J11" s="263">
        <v>166</v>
      </c>
      <c r="K11" s="266">
        <v>0.2035161709535836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14.748201438848922</v>
      </c>
      <c r="E13" s="115">
        <v>12054</v>
      </c>
      <c r="F13" s="114">
        <v>11986</v>
      </c>
      <c r="G13" s="114">
        <v>12460</v>
      </c>
      <c r="H13" s="114">
        <v>12141</v>
      </c>
      <c r="I13" s="140">
        <v>11542</v>
      </c>
      <c r="J13" s="115">
        <v>512</v>
      </c>
      <c r="K13" s="116">
        <v>4.4359729682897244</v>
      </c>
    </row>
    <row r="14" spans="1:255" ht="14.1" customHeight="1" x14ac:dyDescent="0.2">
      <c r="A14" s="306" t="s">
        <v>230</v>
      </c>
      <c r="B14" s="307"/>
      <c r="C14" s="308"/>
      <c r="D14" s="113">
        <v>62.033230558410416</v>
      </c>
      <c r="E14" s="115">
        <v>50701</v>
      </c>
      <c r="F14" s="114">
        <v>51322</v>
      </c>
      <c r="G14" s="114">
        <v>52797</v>
      </c>
      <c r="H14" s="114">
        <v>51998</v>
      </c>
      <c r="I14" s="140">
        <v>51174</v>
      </c>
      <c r="J14" s="115">
        <v>-473</v>
      </c>
      <c r="K14" s="116">
        <v>-0.92429749482158907</v>
      </c>
    </row>
    <row r="15" spans="1:255" ht="14.1" customHeight="1" x14ac:dyDescent="0.2">
      <c r="A15" s="306" t="s">
        <v>231</v>
      </c>
      <c r="B15" s="307"/>
      <c r="C15" s="308"/>
      <c r="D15" s="113">
        <v>9.6106788038956594</v>
      </c>
      <c r="E15" s="115">
        <v>7855</v>
      </c>
      <c r="F15" s="114">
        <v>7885</v>
      </c>
      <c r="G15" s="114">
        <v>7926</v>
      </c>
      <c r="H15" s="114">
        <v>7822</v>
      </c>
      <c r="I15" s="140">
        <v>7783</v>
      </c>
      <c r="J15" s="115">
        <v>72</v>
      </c>
      <c r="K15" s="116">
        <v>0.92509315174097395</v>
      </c>
    </row>
    <row r="16" spans="1:255" ht="14.1" customHeight="1" x14ac:dyDescent="0.2">
      <c r="A16" s="306" t="s">
        <v>232</v>
      </c>
      <c r="B16" s="307"/>
      <c r="C16" s="308"/>
      <c r="D16" s="113">
        <v>12.107864728625263</v>
      </c>
      <c r="E16" s="115">
        <v>9896</v>
      </c>
      <c r="F16" s="114">
        <v>9918</v>
      </c>
      <c r="G16" s="114">
        <v>9938</v>
      </c>
      <c r="H16" s="114">
        <v>9814</v>
      </c>
      <c r="I16" s="140">
        <v>9833</v>
      </c>
      <c r="J16" s="115">
        <v>63</v>
      </c>
      <c r="K16" s="116">
        <v>0.64069968473507577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2.5118680565751479</v>
      </c>
      <c r="E18" s="115">
        <v>2053</v>
      </c>
      <c r="F18" s="114">
        <v>1990</v>
      </c>
      <c r="G18" s="114">
        <v>2149</v>
      </c>
      <c r="H18" s="114">
        <v>2081</v>
      </c>
      <c r="I18" s="140">
        <v>2033</v>
      </c>
      <c r="J18" s="115">
        <v>20</v>
      </c>
      <c r="K18" s="116">
        <v>0.98376783079193308</v>
      </c>
    </row>
    <row r="19" spans="1:255" ht="14.1" customHeight="1" x14ac:dyDescent="0.2">
      <c r="A19" s="306" t="s">
        <v>235</v>
      </c>
      <c r="B19" s="307" t="s">
        <v>236</v>
      </c>
      <c r="C19" s="308"/>
      <c r="D19" s="113">
        <v>1.4523075417217246</v>
      </c>
      <c r="E19" s="115">
        <v>1187</v>
      </c>
      <c r="F19" s="114">
        <v>1127</v>
      </c>
      <c r="G19" s="114">
        <v>1277</v>
      </c>
      <c r="H19" s="114">
        <v>1213</v>
      </c>
      <c r="I19" s="140">
        <v>1183</v>
      </c>
      <c r="J19" s="115">
        <v>4</v>
      </c>
      <c r="K19" s="116">
        <v>0.33812341504649196</v>
      </c>
    </row>
    <row r="20" spans="1:255" ht="14.1" customHeight="1" x14ac:dyDescent="0.2">
      <c r="A20" s="306">
        <v>12</v>
      </c>
      <c r="B20" s="307" t="s">
        <v>237</v>
      </c>
      <c r="C20" s="308"/>
      <c r="D20" s="113">
        <v>1.0901482895316399</v>
      </c>
      <c r="E20" s="115">
        <v>891</v>
      </c>
      <c r="F20" s="114">
        <v>883</v>
      </c>
      <c r="G20" s="114">
        <v>962</v>
      </c>
      <c r="H20" s="114">
        <v>951</v>
      </c>
      <c r="I20" s="140">
        <v>878</v>
      </c>
      <c r="J20" s="115">
        <v>13</v>
      </c>
      <c r="K20" s="116">
        <v>1.4806378132118452</v>
      </c>
    </row>
    <row r="21" spans="1:255" ht="14.1" customHeight="1" x14ac:dyDescent="0.2">
      <c r="A21" s="306">
        <v>21</v>
      </c>
      <c r="B21" s="307" t="s">
        <v>238</v>
      </c>
      <c r="C21" s="308"/>
      <c r="D21" s="113">
        <v>0.33401849948612539</v>
      </c>
      <c r="E21" s="115">
        <v>273</v>
      </c>
      <c r="F21" s="114">
        <v>267</v>
      </c>
      <c r="G21" s="114">
        <v>263</v>
      </c>
      <c r="H21" s="114">
        <v>283</v>
      </c>
      <c r="I21" s="140">
        <v>275</v>
      </c>
      <c r="J21" s="115">
        <v>-2</v>
      </c>
      <c r="K21" s="116">
        <v>-0.72727272727272729</v>
      </c>
    </row>
    <row r="22" spans="1:255" ht="14.1" customHeight="1" x14ac:dyDescent="0.2">
      <c r="A22" s="306">
        <v>22</v>
      </c>
      <c r="B22" s="307" t="s">
        <v>239</v>
      </c>
      <c r="C22" s="308"/>
      <c r="D22" s="113">
        <v>1.2932511133949982</v>
      </c>
      <c r="E22" s="115">
        <v>1057</v>
      </c>
      <c r="F22" s="114">
        <v>1075</v>
      </c>
      <c r="G22" s="114">
        <v>1118</v>
      </c>
      <c r="H22" s="114">
        <v>1097</v>
      </c>
      <c r="I22" s="140">
        <v>1079</v>
      </c>
      <c r="J22" s="115">
        <v>-22</v>
      </c>
      <c r="K22" s="116">
        <v>-2.0389249304911954</v>
      </c>
    </row>
    <row r="23" spans="1:255" ht="14.1" customHeight="1" x14ac:dyDescent="0.2">
      <c r="A23" s="306">
        <v>23</v>
      </c>
      <c r="B23" s="307" t="s">
        <v>240</v>
      </c>
      <c r="C23" s="308"/>
      <c r="D23" s="113">
        <v>0.19943229090197229</v>
      </c>
      <c r="E23" s="115">
        <v>163</v>
      </c>
      <c r="F23" s="114">
        <v>159</v>
      </c>
      <c r="G23" s="114">
        <v>168</v>
      </c>
      <c r="H23" s="114">
        <v>170</v>
      </c>
      <c r="I23" s="140">
        <v>170</v>
      </c>
      <c r="J23" s="115">
        <v>-7</v>
      </c>
      <c r="K23" s="116">
        <v>-4.117647058823529</v>
      </c>
    </row>
    <row r="24" spans="1:255" ht="14.1" customHeight="1" x14ac:dyDescent="0.2">
      <c r="A24" s="306">
        <v>24</v>
      </c>
      <c r="B24" s="307" t="s">
        <v>241</v>
      </c>
      <c r="C24" s="308"/>
      <c r="D24" s="113">
        <v>2.4482454852444575</v>
      </c>
      <c r="E24" s="115">
        <v>2001</v>
      </c>
      <c r="F24" s="114">
        <v>2035</v>
      </c>
      <c r="G24" s="114">
        <v>2095</v>
      </c>
      <c r="H24" s="114">
        <v>2055</v>
      </c>
      <c r="I24" s="140">
        <v>2092</v>
      </c>
      <c r="J24" s="115">
        <v>-91</v>
      </c>
      <c r="K24" s="116">
        <v>-4.3499043977055445</v>
      </c>
    </row>
    <row r="25" spans="1:255" ht="14.1" customHeight="1" x14ac:dyDescent="0.2">
      <c r="A25" s="306">
        <v>25</v>
      </c>
      <c r="B25" s="307" t="s">
        <v>242</v>
      </c>
      <c r="C25" s="308"/>
      <c r="D25" s="113">
        <v>3.5224881319434247</v>
      </c>
      <c r="E25" s="115">
        <v>2879</v>
      </c>
      <c r="F25" s="114">
        <v>2925</v>
      </c>
      <c r="G25" s="114">
        <v>2953</v>
      </c>
      <c r="H25" s="114">
        <v>2894</v>
      </c>
      <c r="I25" s="140">
        <v>2859</v>
      </c>
      <c r="J25" s="115">
        <v>20</v>
      </c>
      <c r="K25" s="116">
        <v>0.69954529555788736</v>
      </c>
    </row>
    <row r="26" spans="1:255" ht="14.1" customHeight="1" x14ac:dyDescent="0.2">
      <c r="A26" s="306">
        <v>26</v>
      </c>
      <c r="B26" s="307" t="s">
        <v>243</v>
      </c>
      <c r="C26" s="308"/>
      <c r="D26" s="113">
        <v>2.5363382763177214</v>
      </c>
      <c r="E26" s="115">
        <v>2073</v>
      </c>
      <c r="F26" s="114">
        <v>2099</v>
      </c>
      <c r="G26" s="114">
        <v>2123</v>
      </c>
      <c r="H26" s="114">
        <v>2112</v>
      </c>
      <c r="I26" s="140">
        <v>2128</v>
      </c>
      <c r="J26" s="115">
        <v>-55</v>
      </c>
      <c r="K26" s="116">
        <v>-2.5845864661654137</v>
      </c>
    </row>
    <row r="27" spans="1:255" ht="14.1" customHeight="1" x14ac:dyDescent="0.2">
      <c r="A27" s="306">
        <v>27</v>
      </c>
      <c r="B27" s="307" t="s">
        <v>244</v>
      </c>
      <c r="C27" s="308"/>
      <c r="D27" s="113">
        <v>1.4975774482454853</v>
      </c>
      <c r="E27" s="115">
        <v>1224</v>
      </c>
      <c r="F27" s="114">
        <v>1246</v>
      </c>
      <c r="G27" s="114">
        <v>1252</v>
      </c>
      <c r="H27" s="114">
        <v>1223</v>
      </c>
      <c r="I27" s="140">
        <v>1226</v>
      </c>
      <c r="J27" s="115">
        <v>-2</v>
      </c>
      <c r="K27" s="116">
        <v>-0.16313213703099511</v>
      </c>
    </row>
    <row r="28" spans="1:255" ht="14.1" customHeight="1" x14ac:dyDescent="0.2">
      <c r="A28" s="306">
        <v>28</v>
      </c>
      <c r="B28" s="307" t="s">
        <v>245</v>
      </c>
      <c r="C28" s="308"/>
      <c r="D28" s="113">
        <v>0.27896050506533548</v>
      </c>
      <c r="E28" s="115">
        <v>228</v>
      </c>
      <c r="F28" s="114">
        <v>245</v>
      </c>
      <c r="G28" s="114">
        <v>245</v>
      </c>
      <c r="H28" s="114">
        <v>239</v>
      </c>
      <c r="I28" s="140">
        <v>244</v>
      </c>
      <c r="J28" s="115">
        <v>-16</v>
      </c>
      <c r="K28" s="116">
        <v>-6.557377049180328</v>
      </c>
    </row>
    <row r="29" spans="1:255" ht="14.1" customHeight="1" x14ac:dyDescent="0.2">
      <c r="A29" s="306">
        <v>29</v>
      </c>
      <c r="B29" s="307" t="s">
        <v>246</v>
      </c>
      <c r="C29" s="308"/>
      <c r="D29" s="113">
        <v>3.5836636812998579</v>
      </c>
      <c r="E29" s="115">
        <v>2929</v>
      </c>
      <c r="F29" s="114">
        <v>3112</v>
      </c>
      <c r="G29" s="114">
        <v>3442</v>
      </c>
      <c r="H29" s="114">
        <v>3465</v>
      </c>
      <c r="I29" s="140">
        <v>3229</v>
      </c>
      <c r="J29" s="115">
        <v>-300</v>
      </c>
      <c r="K29" s="116">
        <v>-9.2908021059151444</v>
      </c>
    </row>
    <row r="30" spans="1:255" ht="14.1" customHeight="1" x14ac:dyDescent="0.2">
      <c r="A30" s="306" t="s">
        <v>247</v>
      </c>
      <c r="B30" s="307" t="s">
        <v>248</v>
      </c>
      <c r="C30" s="308"/>
      <c r="D30" s="113">
        <v>0.75368276807125723</v>
      </c>
      <c r="E30" s="115">
        <v>616</v>
      </c>
      <c r="F30" s="114">
        <v>742</v>
      </c>
      <c r="G30" s="114">
        <v>830</v>
      </c>
      <c r="H30" s="114">
        <v>853</v>
      </c>
      <c r="I30" s="140">
        <v>934</v>
      </c>
      <c r="J30" s="115">
        <v>-318</v>
      </c>
      <c r="K30" s="116">
        <v>-34.047109207708779</v>
      </c>
    </row>
    <row r="31" spans="1:255" ht="14.1" customHeight="1" x14ac:dyDescent="0.2">
      <c r="A31" s="306" t="s">
        <v>249</v>
      </c>
      <c r="B31" s="307" t="s">
        <v>250</v>
      </c>
      <c r="C31" s="308"/>
      <c r="D31" s="113">
        <v>2.8152987813830568</v>
      </c>
      <c r="E31" s="115">
        <v>2301</v>
      </c>
      <c r="F31" s="114">
        <v>2359</v>
      </c>
      <c r="G31" s="114">
        <v>2601</v>
      </c>
      <c r="H31" s="114">
        <v>2601</v>
      </c>
      <c r="I31" s="140">
        <v>2284</v>
      </c>
      <c r="J31" s="115">
        <v>17</v>
      </c>
      <c r="K31" s="116">
        <v>0.74430823117338007</v>
      </c>
    </row>
    <row r="32" spans="1:255" ht="14.1" customHeight="1" x14ac:dyDescent="0.2">
      <c r="A32" s="306">
        <v>31</v>
      </c>
      <c r="B32" s="307" t="s">
        <v>251</v>
      </c>
      <c r="C32" s="308"/>
      <c r="D32" s="113">
        <v>0.53589781236235501</v>
      </c>
      <c r="E32" s="115">
        <v>438</v>
      </c>
      <c r="F32" s="114">
        <v>440</v>
      </c>
      <c r="G32" s="114">
        <v>437</v>
      </c>
      <c r="H32" s="114">
        <v>438</v>
      </c>
      <c r="I32" s="140">
        <v>435</v>
      </c>
      <c r="J32" s="115">
        <v>3</v>
      </c>
      <c r="K32" s="116">
        <v>0.68965517241379315</v>
      </c>
    </row>
    <row r="33" spans="1:11" ht="14.1" customHeight="1" x14ac:dyDescent="0.2">
      <c r="A33" s="306">
        <v>32</v>
      </c>
      <c r="B33" s="307" t="s">
        <v>252</v>
      </c>
      <c r="C33" s="308"/>
      <c r="D33" s="113">
        <v>2.5338912543434642</v>
      </c>
      <c r="E33" s="115">
        <v>2071</v>
      </c>
      <c r="F33" s="114">
        <v>2071</v>
      </c>
      <c r="G33" s="114">
        <v>2177</v>
      </c>
      <c r="H33" s="114">
        <v>2140</v>
      </c>
      <c r="I33" s="140">
        <v>2063</v>
      </c>
      <c r="J33" s="115">
        <v>8</v>
      </c>
      <c r="K33" s="116">
        <v>0.38778477944740669</v>
      </c>
    </row>
    <row r="34" spans="1:11" ht="14.1" customHeight="1" x14ac:dyDescent="0.2">
      <c r="A34" s="306">
        <v>33</v>
      </c>
      <c r="B34" s="307" t="s">
        <v>253</v>
      </c>
      <c r="C34" s="308"/>
      <c r="D34" s="113">
        <v>1.257769294768267</v>
      </c>
      <c r="E34" s="115">
        <v>1028</v>
      </c>
      <c r="F34" s="114">
        <v>1059</v>
      </c>
      <c r="G34" s="114">
        <v>1099</v>
      </c>
      <c r="H34" s="114">
        <v>1102</v>
      </c>
      <c r="I34" s="140">
        <v>1083</v>
      </c>
      <c r="J34" s="115">
        <v>-55</v>
      </c>
      <c r="K34" s="116">
        <v>-5.0784856879039708</v>
      </c>
    </row>
    <row r="35" spans="1:11" ht="14.1" customHeight="1" x14ac:dyDescent="0.2">
      <c r="A35" s="306">
        <v>34</v>
      </c>
      <c r="B35" s="307" t="s">
        <v>254</v>
      </c>
      <c r="C35" s="308"/>
      <c r="D35" s="113">
        <v>3.5310527088533257</v>
      </c>
      <c r="E35" s="115">
        <v>2886</v>
      </c>
      <c r="F35" s="114">
        <v>2873</v>
      </c>
      <c r="G35" s="114">
        <v>2956</v>
      </c>
      <c r="H35" s="114">
        <v>2928</v>
      </c>
      <c r="I35" s="140">
        <v>2807</v>
      </c>
      <c r="J35" s="115">
        <v>79</v>
      </c>
      <c r="K35" s="116">
        <v>2.814392589953687</v>
      </c>
    </row>
    <row r="36" spans="1:11" ht="14.1" customHeight="1" x14ac:dyDescent="0.2">
      <c r="A36" s="306">
        <v>41</v>
      </c>
      <c r="B36" s="307" t="s">
        <v>255</v>
      </c>
      <c r="C36" s="308"/>
      <c r="D36" s="113">
        <v>1.1537708608623305</v>
      </c>
      <c r="E36" s="115">
        <v>943</v>
      </c>
      <c r="F36" s="114">
        <v>973</v>
      </c>
      <c r="G36" s="114">
        <v>974</v>
      </c>
      <c r="H36" s="114">
        <v>978</v>
      </c>
      <c r="I36" s="140">
        <v>992</v>
      </c>
      <c r="J36" s="115">
        <v>-49</v>
      </c>
      <c r="K36" s="116">
        <v>-4.939516129032258</v>
      </c>
    </row>
    <row r="37" spans="1:11" ht="14.1" customHeight="1" x14ac:dyDescent="0.2">
      <c r="A37" s="306">
        <v>42</v>
      </c>
      <c r="B37" s="307" t="s">
        <v>256</v>
      </c>
      <c r="C37" s="308"/>
      <c r="D37" s="113">
        <v>0.17129153819801302</v>
      </c>
      <c r="E37" s="115">
        <v>140</v>
      </c>
      <c r="F37" s="114">
        <v>136</v>
      </c>
      <c r="G37" s="114">
        <v>136</v>
      </c>
      <c r="H37" s="114">
        <v>141</v>
      </c>
      <c r="I37" s="140">
        <v>138</v>
      </c>
      <c r="J37" s="115">
        <v>2</v>
      </c>
      <c r="K37" s="116">
        <v>1.4492753623188406</v>
      </c>
    </row>
    <row r="38" spans="1:11" ht="14.1" customHeight="1" x14ac:dyDescent="0.2">
      <c r="A38" s="306">
        <v>43</v>
      </c>
      <c r="B38" s="307" t="s">
        <v>257</v>
      </c>
      <c r="C38" s="308"/>
      <c r="D38" s="113">
        <v>0.61542602652571821</v>
      </c>
      <c r="E38" s="115">
        <v>503</v>
      </c>
      <c r="F38" s="114">
        <v>508</v>
      </c>
      <c r="G38" s="114">
        <v>499</v>
      </c>
      <c r="H38" s="114">
        <v>486</v>
      </c>
      <c r="I38" s="140">
        <v>478</v>
      </c>
      <c r="J38" s="115">
        <v>25</v>
      </c>
      <c r="K38" s="116">
        <v>5.2301255230125525</v>
      </c>
    </row>
    <row r="39" spans="1:11" ht="14.1" customHeight="1" x14ac:dyDescent="0.2">
      <c r="A39" s="306">
        <v>51</v>
      </c>
      <c r="B39" s="307" t="s">
        <v>258</v>
      </c>
      <c r="C39" s="308"/>
      <c r="D39" s="113">
        <v>2.9596730778642391</v>
      </c>
      <c r="E39" s="115">
        <v>2419</v>
      </c>
      <c r="F39" s="114">
        <v>2417</v>
      </c>
      <c r="G39" s="114">
        <v>2466</v>
      </c>
      <c r="H39" s="114">
        <v>2368</v>
      </c>
      <c r="I39" s="140">
        <v>2333</v>
      </c>
      <c r="J39" s="115">
        <v>86</v>
      </c>
      <c r="K39" s="116">
        <v>3.6862408915559364</v>
      </c>
    </row>
    <row r="40" spans="1:11" ht="14.1" customHeight="1" x14ac:dyDescent="0.2">
      <c r="A40" s="306" t="s">
        <v>259</v>
      </c>
      <c r="B40" s="307" t="s">
        <v>260</v>
      </c>
      <c r="C40" s="308"/>
      <c r="D40" s="113">
        <v>2.5326677433563352</v>
      </c>
      <c r="E40" s="115">
        <v>2070</v>
      </c>
      <c r="F40" s="114">
        <v>2075</v>
      </c>
      <c r="G40" s="114">
        <v>2113</v>
      </c>
      <c r="H40" s="114">
        <v>2056</v>
      </c>
      <c r="I40" s="140">
        <v>2033</v>
      </c>
      <c r="J40" s="115">
        <v>37</v>
      </c>
      <c r="K40" s="116">
        <v>1.8199704869650764</v>
      </c>
    </row>
    <row r="41" spans="1:11" ht="14.1" customHeight="1" x14ac:dyDescent="0.2">
      <c r="A41" s="306"/>
      <c r="B41" s="307" t="s">
        <v>261</v>
      </c>
      <c r="C41" s="308"/>
      <c r="D41" s="113">
        <v>1.4902363823227132</v>
      </c>
      <c r="E41" s="115">
        <v>1218</v>
      </c>
      <c r="F41" s="114">
        <v>1212</v>
      </c>
      <c r="G41" s="114">
        <v>1258</v>
      </c>
      <c r="H41" s="114">
        <v>1205</v>
      </c>
      <c r="I41" s="140">
        <v>1169</v>
      </c>
      <c r="J41" s="115">
        <v>49</v>
      </c>
      <c r="K41" s="116">
        <v>4.1916167664670656</v>
      </c>
    </row>
    <row r="42" spans="1:11" ht="14.1" customHeight="1" x14ac:dyDescent="0.2">
      <c r="A42" s="306">
        <v>52</v>
      </c>
      <c r="B42" s="307" t="s">
        <v>262</v>
      </c>
      <c r="C42" s="308"/>
      <c r="D42" s="113">
        <v>3.0930357754612636</v>
      </c>
      <c r="E42" s="115">
        <v>2528</v>
      </c>
      <c r="F42" s="114">
        <v>2559</v>
      </c>
      <c r="G42" s="114">
        <v>2716</v>
      </c>
      <c r="H42" s="114">
        <v>2727</v>
      </c>
      <c r="I42" s="140">
        <v>2666</v>
      </c>
      <c r="J42" s="115">
        <v>-138</v>
      </c>
      <c r="K42" s="116">
        <v>-5.1762940735183793</v>
      </c>
    </row>
    <row r="43" spans="1:11" ht="14.1" customHeight="1" x14ac:dyDescent="0.2">
      <c r="A43" s="306" t="s">
        <v>263</v>
      </c>
      <c r="B43" s="307" t="s">
        <v>264</v>
      </c>
      <c r="C43" s="308"/>
      <c r="D43" s="113">
        <v>2.5289972103949494</v>
      </c>
      <c r="E43" s="115">
        <v>2067</v>
      </c>
      <c r="F43" s="114">
        <v>2091</v>
      </c>
      <c r="G43" s="114">
        <v>2217</v>
      </c>
      <c r="H43" s="114">
        <v>2233</v>
      </c>
      <c r="I43" s="140">
        <v>2195</v>
      </c>
      <c r="J43" s="115">
        <v>-128</v>
      </c>
      <c r="K43" s="116">
        <v>-5.8314350797266519</v>
      </c>
    </row>
    <row r="44" spans="1:11" ht="14.1" customHeight="1" x14ac:dyDescent="0.2">
      <c r="A44" s="306">
        <v>53</v>
      </c>
      <c r="B44" s="307" t="s">
        <v>265</v>
      </c>
      <c r="C44" s="308"/>
      <c r="D44" s="113">
        <v>1.2124993882445065</v>
      </c>
      <c r="E44" s="115">
        <v>991</v>
      </c>
      <c r="F44" s="114">
        <v>992</v>
      </c>
      <c r="G44" s="114">
        <v>1000</v>
      </c>
      <c r="H44" s="114">
        <v>977</v>
      </c>
      <c r="I44" s="140">
        <v>988</v>
      </c>
      <c r="J44" s="115">
        <v>3</v>
      </c>
      <c r="K44" s="116">
        <v>0.30364372469635625</v>
      </c>
    </row>
    <row r="45" spans="1:11" ht="14.1" customHeight="1" x14ac:dyDescent="0.2">
      <c r="A45" s="306" t="s">
        <v>266</v>
      </c>
      <c r="B45" s="307" t="s">
        <v>267</v>
      </c>
      <c r="C45" s="308"/>
      <c r="D45" s="113">
        <v>1.0571134928791661</v>
      </c>
      <c r="E45" s="115">
        <v>864</v>
      </c>
      <c r="F45" s="114">
        <v>859</v>
      </c>
      <c r="G45" s="114">
        <v>863</v>
      </c>
      <c r="H45" s="114">
        <v>842</v>
      </c>
      <c r="I45" s="140">
        <v>852</v>
      </c>
      <c r="J45" s="115">
        <v>12</v>
      </c>
      <c r="K45" s="116">
        <v>1.408450704225352</v>
      </c>
    </row>
    <row r="46" spans="1:11" ht="14.1" customHeight="1" x14ac:dyDescent="0.2">
      <c r="A46" s="306">
        <v>54</v>
      </c>
      <c r="B46" s="307" t="s">
        <v>268</v>
      </c>
      <c r="C46" s="308"/>
      <c r="D46" s="113">
        <v>3.6497332746048059</v>
      </c>
      <c r="E46" s="115">
        <v>2983</v>
      </c>
      <c r="F46" s="114">
        <v>3028</v>
      </c>
      <c r="G46" s="114">
        <v>3163</v>
      </c>
      <c r="H46" s="114">
        <v>3028</v>
      </c>
      <c r="I46" s="140">
        <v>2860</v>
      </c>
      <c r="J46" s="115">
        <v>123</v>
      </c>
      <c r="K46" s="116">
        <v>4.3006993006993008</v>
      </c>
    </row>
    <row r="47" spans="1:11" ht="14.1" customHeight="1" x14ac:dyDescent="0.2">
      <c r="A47" s="306">
        <v>61</v>
      </c>
      <c r="B47" s="307" t="s">
        <v>269</v>
      </c>
      <c r="C47" s="308"/>
      <c r="D47" s="113">
        <v>1.1146185092742134</v>
      </c>
      <c r="E47" s="115">
        <v>911</v>
      </c>
      <c r="F47" s="114">
        <v>901</v>
      </c>
      <c r="G47" s="114">
        <v>912</v>
      </c>
      <c r="H47" s="114">
        <v>895</v>
      </c>
      <c r="I47" s="140">
        <v>887</v>
      </c>
      <c r="J47" s="115">
        <v>24</v>
      </c>
      <c r="K47" s="116">
        <v>2.705749718151071</v>
      </c>
    </row>
    <row r="48" spans="1:11" ht="14.1" customHeight="1" x14ac:dyDescent="0.2">
      <c r="A48" s="306">
        <v>62</v>
      </c>
      <c r="B48" s="307" t="s">
        <v>270</v>
      </c>
      <c r="C48" s="308"/>
      <c r="D48" s="113">
        <v>7.2370674888660504</v>
      </c>
      <c r="E48" s="115">
        <v>5915</v>
      </c>
      <c r="F48" s="114">
        <v>5945</v>
      </c>
      <c r="G48" s="114">
        <v>6147</v>
      </c>
      <c r="H48" s="114">
        <v>6137</v>
      </c>
      <c r="I48" s="140">
        <v>5884</v>
      </c>
      <c r="J48" s="115">
        <v>31</v>
      </c>
      <c r="K48" s="116">
        <v>0.52685248130523454</v>
      </c>
    </row>
    <row r="49" spans="1:11" ht="14.1" customHeight="1" x14ac:dyDescent="0.2">
      <c r="A49" s="306">
        <v>63</v>
      </c>
      <c r="B49" s="307" t="s">
        <v>271</v>
      </c>
      <c r="C49" s="308"/>
      <c r="D49" s="113">
        <v>4.4939558557235841</v>
      </c>
      <c r="E49" s="115">
        <v>3673</v>
      </c>
      <c r="F49" s="114">
        <v>3706</v>
      </c>
      <c r="G49" s="114">
        <v>4178</v>
      </c>
      <c r="H49" s="114">
        <v>4179</v>
      </c>
      <c r="I49" s="140">
        <v>3656</v>
      </c>
      <c r="J49" s="115">
        <v>17</v>
      </c>
      <c r="K49" s="116">
        <v>0.46498905908096277</v>
      </c>
    </row>
    <row r="50" spans="1:11" ht="14.1" customHeight="1" x14ac:dyDescent="0.2">
      <c r="A50" s="306" t="s">
        <v>272</v>
      </c>
      <c r="B50" s="307" t="s">
        <v>273</v>
      </c>
      <c r="C50" s="308"/>
      <c r="D50" s="113">
        <v>1.7129153819801302</v>
      </c>
      <c r="E50" s="115">
        <v>1400</v>
      </c>
      <c r="F50" s="114">
        <v>1391</v>
      </c>
      <c r="G50" s="114">
        <v>1501</v>
      </c>
      <c r="H50" s="114">
        <v>1478</v>
      </c>
      <c r="I50" s="140">
        <v>1371</v>
      </c>
      <c r="J50" s="115">
        <v>29</v>
      </c>
      <c r="K50" s="116">
        <v>2.115244347191831</v>
      </c>
    </row>
    <row r="51" spans="1:11" ht="14.1" customHeight="1" x14ac:dyDescent="0.2">
      <c r="A51" s="306" t="s">
        <v>274</v>
      </c>
      <c r="B51" s="307" t="s">
        <v>275</v>
      </c>
      <c r="C51" s="308"/>
      <c r="D51" s="113">
        <v>2.4262222874761417</v>
      </c>
      <c r="E51" s="115">
        <v>1983</v>
      </c>
      <c r="F51" s="114">
        <v>2016</v>
      </c>
      <c r="G51" s="114">
        <v>2367</v>
      </c>
      <c r="H51" s="114">
        <v>2395</v>
      </c>
      <c r="I51" s="140">
        <v>2003</v>
      </c>
      <c r="J51" s="115">
        <v>-20</v>
      </c>
      <c r="K51" s="116">
        <v>-0.99850224663005493</v>
      </c>
    </row>
    <row r="52" spans="1:11" ht="14.1" customHeight="1" x14ac:dyDescent="0.2">
      <c r="A52" s="306">
        <v>71</v>
      </c>
      <c r="B52" s="307" t="s">
        <v>276</v>
      </c>
      <c r="C52" s="308"/>
      <c r="D52" s="113">
        <v>8.9475358488719223</v>
      </c>
      <c r="E52" s="115">
        <v>7313</v>
      </c>
      <c r="F52" s="114">
        <v>7362</v>
      </c>
      <c r="G52" s="114">
        <v>7385</v>
      </c>
      <c r="H52" s="114">
        <v>7349</v>
      </c>
      <c r="I52" s="140">
        <v>7303</v>
      </c>
      <c r="J52" s="115">
        <v>10</v>
      </c>
      <c r="K52" s="116">
        <v>0.13693002875530605</v>
      </c>
    </row>
    <row r="53" spans="1:11" ht="14.1" customHeight="1" x14ac:dyDescent="0.2">
      <c r="A53" s="306" t="s">
        <v>277</v>
      </c>
      <c r="B53" s="307" t="s">
        <v>278</v>
      </c>
      <c r="C53" s="308"/>
      <c r="D53" s="113">
        <v>3.0208486272206723</v>
      </c>
      <c r="E53" s="115">
        <v>2469</v>
      </c>
      <c r="F53" s="114">
        <v>2493</v>
      </c>
      <c r="G53" s="114">
        <v>2495</v>
      </c>
      <c r="H53" s="114">
        <v>2476</v>
      </c>
      <c r="I53" s="140">
        <v>2484</v>
      </c>
      <c r="J53" s="115">
        <v>-15</v>
      </c>
      <c r="K53" s="116">
        <v>-0.60386473429951693</v>
      </c>
    </row>
    <row r="54" spans="1:11" ht="14.1" customHeight="1" x14ac:dyDescent="0.2">
      <c r="A54" s="306" t="s">
        <v>279</v>
      </c>
      <c r="B54" s="307" t="s">
        <v>280</v>
      </c>
      <c r="C54" s="308"/>
      <c r="D54" s="113">
        <v>4.9307492781285172</v>
      </c>
      <c r="E54" s="115">
        <v>4030</v>
      </c>
      <c r="F54" s="114">
        <v>4053</v>
      </c>
      <c r="G54" s="114">
        <v>4073</v>
      </c>
      <c r="H54" s="114">
        <v>4065</v>
      </c>
      <c r="I54" s="140">
        <v>4020</v>
      </c>
      <c r="J54" s="115">
        <v>10</v>
      </c>
      <c r="K54" s="116">
        <v>0.24875621890547264</v>
      </c>
    </row>
    <row r="55" spans="1:11" ht="14.1" customHeight="1" x14ac:dyDescent="0.2">
      <c r="A55" s="306">
        <v>72</v>
      </c>
      <c r="B55" s="307" t="s">
        <v>281</v>
      </c>
      <c r="C55" s="308"/>
      <c r="D55" s="113">
        <v>2.5338912543434642</v>
      </c>
      <c r="E55" s="115">
        <v>2071</v>
      </c>
      <c r="F55" s="114">
        <v>2081</v>
      </c>
      <c r="G55" s="114">
        <v>2085</v>
      </c>
      <c r="H55" s="114">
        <v>2070</v>
      </c>
      <c r="I55" s="140">
        <v>2072</v>
      </c>
      <c r="J55" s="115">
        <v>-1</v>
      </c>
      <c r="K55" s="116">
        <v>-4.8262548262548263E-2</v>
      </c>
    </row>
    <row r="56" spans="1:11" ht="14.1" customHeight="1" x14ac:dyDescent="0.2">
      <c r="A56" s="306" t="s">
        <v>282</v>
      </c>
      <c r="B56" s="307" t="s">
        <v>283</v>
      </c>
      <c r="C56" s="308"/>
      <c r="D56" s="113">
        <v>1.0632310478148095</v>
      </c>
      <c r="E56" s="115">
        <v>869</v>
      </c>
      <c r="F56" s="114">
        <v>877</v>
      </c>
      <c r="G56" s="114">
        <v>882</v>
      </c>
      <c r="H56" s="114">
        <v>874</v>
      </c>
      <c r="I56" s="140">
        <v>883</v>
      </c>
      <c r="J56" s="115">
        <v>-14</v>
      </c>
      <c r="K56" s="116">
        <v>-1.5855039637599093</v>
      </c>
    </row>
    <row r="57" spans="1:11" ht="14.1" customHeight="1" x14ac:dyDescent="0.2">
      <c r="A57" s="306" t="s">
        <v>284</v>
      </c>
      <c r="B57" s="307" t="s">
        <v>285</v>
      </c>
      <c r="C57" s="308"/>
      <c r="D57" s="113">
        <v>1.0913718005187687</v>
      </c>
      <c r="E57" s="115">
        <v>892</v>
      </c>
      <c r="F57" s="114">
        <v>886</v>
      </c>
      <c r="G57" s="114">
        <v>881</v>
      </c>
      <c r="H57" s="114">
        <v>876</v>
      </c>
      <c r="I57" s="140">
        <v>866</v>
      </c>
      <c r="J57" s="115">
        <v>26</v>
      </c>
      <c r="K57" s="116">
        <v>3.0023094688221708</v>
      </c>
    </row>
    <row r="58" spans="1:11" ht="14.1" customHeight="1" x14ac:dyDescent="0.2">
      <c r="A58" s="306">
        <v>73</v>
      </c>
      <c r="B58" s="307" t="s">
        <v>286</v>
      </c>
      <c r="C58" s="308"/>
      <c r="D58" s="113">
        <v>3.668085939411736</v>
      </c>
      <c r="E58" s="115">
        <v>2998</v>
      </c>
      <c r="F58" s="114">
        <v>3036</v>
      </c>
      <c r="G58" s="114">
        <v>3049</v>
      </c>
      <c r="H58" s="114">
        <v>3014</v>
      </c>
      <c r="I58" s="140">
        <v>3009</v>
      </c>
      <c r="J58" s="115">
        <v>-11</v>
      </c>
      <c r="K58" s="116">
        <v>-0.36556995679627785</v>
      </c>
    </row>
    <row r="59" spans="1:11" ht="14.1" customHeight="1" x14ac:dyDescent="0.2">
      <c r="A59" s="306" t="s">
        <v>287</v>
      </c>
      <c r="B59" s="307" t="s">
        <v>288</v>
      </c>
      <c r="C59" s="308"/>
      <c r="D59" s="113">
        <v>3.0440953359761171</v>
      </c>
      <c r="E59" s="115">
        <v>2488</v>
      </c>
      <c r="F59" s="114">
        <v>2512</v>
      </c>
      <c r="G59" s="114">
        <v>2520</v>
      </c>
      <c r="H59" s="114">
        <v>2485</v>
      </c>
      <c r="I59" s="140">
        <v>2472</v>
      </c>
      <c r="J59" s="115">
        <v>16</v>
      </c>
      <c r="K59" s="116">
        <v>0.6472491909385113</v>
      </c>
    </row>
    <row r="60" spans="1:11" ht="14.1" customHeight="1" x14ac:dyDescent="0.2">
      <c r="A60" s="306">
        <v>81</v>
      </c>
      <c r="B60" s="307" t="s">
        <v>289</v>
      </c>
      <c r="C60" s="308"/>
      <c r="D60" s="113">
        <v>13.009592326139089</v>
      </c>
      <c r="E60" s="115">
        <v>10633</v>
      </c>
      <c r="F60" s="114">
        <v>10681</v>
      </c>
      <c r="G60" s="114">
        <v>10684</v>
      </c>
      <c r="H60" s="114">
        <v>10325</v>
      </c>
      <c r="I60" s="140">
        <v>10365</v>
      </c>
      <c r="J60" s="115">
        <v>268</v>
      </c>
      <c r="K60" s="116">
        <v>2.5856246985045828</v>
      </c>
    </row>
    <row r="61" spans="1:11" ht="14.1" customHeight="1" x14ac:dyDescent="0.2">
      <c r="A61" s="306" t="s">
        <v>290</v>
      </c>
      <c r="B61" s="307" t="s">
        <v>291</v>
      </c>
      <c r="C61" s="308"/>
      <c r="D61" s="113">
        <v>1.9882053540840796</v>
      </c>
      <c r="E61" s="115">
        <v>1625</v>
      </c>
      <c r="F61" s="114">
        <v>1622</v>
      </c>
      <c r="G61" s="114">
        <v>1636</v>
      </c>
      <c r="H61" s="114">
        <v>1586</v>
      </c>
      <c r="I61" s="140">
        <v>1594</v>
      </c>
      <c r="J61" s="115">
        <v>31</v>
      </c>
      <c r="K61" s="116">
        <v>1.944792973651192</v>
      </c>
    </row>
    <row r="62" spans="1:11" ht="14.1" customHeight="1" x14ac:dyDescent="0.2">
      <c r="A62" s="306" t="s">
        <v>292</v>
      </c>
      <c r="B62" s="307" t="s">
        <v>293</v>
      </c>
      <c r="C62" s="308"/>
      <c r="D62" s="113">
        <v>6.6705819018254786</v>
      </c>
      <c r="E62" s="115">
        <v>5452</v>
      </c>
      <c r="F62" s="114">
        <v>5520</v>
      </c>
      <c r="G62" s="114">
        <v>5500</v>
      </c>
      <c r="H62" s="114">
        <v>5295</v>
      </c>
      <c r="I62" s="140">
        <v>5320</v>
      </c>
      <c r="J62" s="115">
        <v>132</v>
      </c>
      <c r="K62" s="116">
        <v>2.481203007518797</v>
      </c>
    </row>
    <row r="63" spans="1:11" ht="14.1" customHeight="1" x14ac:dyDescent="0.2">
      <c r="A63" s="306"/>
      <c r="B63" s="307" t="s">
        <v>294</v>
      </c>
      <c r="C63" s="308"/>
      <c r="D63" s="113">
        <v>5.9266872216512505</v>
      </c>
      <c r="E63" s="115">
        <v>4844</v>
      </c>
      <c r="F63" s="114">
        <v>4900</v>
      </c>
      <c r="G63" s="114">
        <v>4885</v>
      </c>
      <c r="H63" s="114">
        <v>4712</v>
      </c>
      <c r="I63" s="140">
        <v>4740</v>
      </c>
      <c r="J63" s="115">
        <v>104</v>
      </c>
      <c r="K63" s="116">
        <v>2.1940928270042193</v>
      </c>
    </row>
    <row r="64" spans="1:11" ht="14.1" customHeight="1" x14ac:dyDescent="0.2">
      <c r="A64" s="306" t="s">
        <v>295</v>
      </c>
      <c r="B64" s="307" t="s">
        <v>296</v>
      </c>
      <c r="C64" s="308"/>
      <c r="D64" s="113">
        <v>1.4107081681593501</v>
      </c>
      <c r="E64" s="115">
        <v>1153</v>
      </c>
      <c r="F64" s="114">
        <v>1132</v>
      </c>
      <c r="G64" s="114">
        <v>1151</v>
      </c>
      <c r="H64" s="114">
        <v>1152</v>
      </c>
      <c r="I64" s="140">
        <v>1166</v>
      </c>
      <c r="J64" s="115">
        <v>-13</v>
      </c>
      <c r="K64" s="116">
        <v>-1.1149228130360205</v>
      </c>
    </row>
    <row r="65" spans="1:11" ht="14.1" customHeight="1" x14ac:dyDescent="0.2">
      <c r="A65" s="306" t="s">
        <v>297</v>
      </c>
      <c r="B65" s="307" t="s">
        <v>298</v>
      </c>
      <c r="C65" s="308"/>
      <c r="D65" s="113">
        <v>1.2834630254979689</v>
      </c>
      <c r="E65" s="115">
        <v>1049</v>
      </c>
      <c r="F65" s="114">
        <v>1047</v>
      </c>
      <c r="G65" s="114">
        <v>1036</v>
      </c>
      <c r="H65" s="114">
        <v>1012</v>
      </c>
      <c r="I65" s="140">
        <v>1021</v>
      </c>
      <c r="J65" s="115">
        <v>28</v>
      </c>
      <c r="K65" s="116">
        <v>2.7424094025465231</v>
      </c>
    </row>
    <row r="66" spans="1:11" ht="14.1" customHeight="1" x14ac:dyDescent="0.2">
      <c r="A66" s="306">
        <v>82</v>
      </c>
      <c r="B66" s="307" t="s">
        <v>299</v>
      </c>
      <c r="C66" s="308"/>
      <c r="D66" s="113">
        <v>4.6334361082562525</v>
      </c>
      <c r="E66" s="115">
        <v>3787</v>
      </c>
      <c r="F66" s="114">
        <v>3790</v>
      </c>
      <c r="G66" s="114">
        <v>3775</v>
      </c>
      <c r="H66" s="114">
        <v>3695</v>
      </c>
      <c r="I66" s="140">
        <v>3718</v>
      </c>
      <c r="J66" s="115">
        <v>69</v>
      </c>
      <c r="K66" s="116">
        <v>1.8558364712210866</v>
      </c>
    </row>
    <row r="67" spans="1:11" ht="14.1" customHeight="1" x14ac:dyDescent="0.2">
      <c r="A67" s="306" t="s">
        <v>300</v>
      </c>
      <c r="B67" s="307" t="s">
        <v>301</v>
      </c>
      <c r="C67" s="308"/>
      <c r="D67" s="113">
        <v>3.4087016101404592</v>
      </c>
      <c r="E67" s="115">
        <v>2786</v>
      </c>
      <c r="F67" s="114">
        <v>2782</v>
      </c>
      <c r="G67" s="114">
        <v>2774</v>
      </c>
      <c r="H67" s="114">
        <v>2706</v>
      </c>
      <c r="I67" s="140">
        <v>2717</v>
      </c>
      <c r="J67" s="115">
        <v>69</v>
      </c>
      <c r="K67" s="116">
        <v>2.5395656974604344</v>
      </c>
    </row>
    <row r="68" spans="1:11" ht="14.1" customHeight="1" x14ac:dyDescent="0.2">
      <c r="A68" s="306" t="s">
        <v>302</v>
      </c>
      <c r="B68" s="307" t="s">
        <v>303</v>
      </c>
      <c r="C68" s="308"/>
      <c r="D68" s="113">
        <v>0.69862477365046738</v>
      </c>
      <c r="E68" s="115">
        <v>571</v>
      </c>
      <c r="F68" s="114">
        <v>579</v>
      </c>
      <c r="G68" s="114">
        <v>576</v>
      </c>
      <c r="H68" s="114">
        <v>569</v>
      </c>
      <c r="I68" s="140">
        <v>575</v>
      </c>
      <c r="J68" s="115">
        <v>-4</v>
      </c>
      <c r="K68" s="116">
        <v>-0.69565217391304346</v>
      </c>
    </row>
    <row r="69" spans="1:11" ht="14.1" customHeight="1" x14ac:dyDescent="0.2">
      <c r="A69" s="306">
        <v>83</v>
      </c>
      <c r="B69" s="307" t="s">
        <v>304</v>
      </c>
      <c r="C69" s="308"/>
      <c r="D69" s="113">
        <v>6.2778348749571773</v>
      </c>
      <c r="E69" s="115">
        <v>5131</v>
      </c>
      <c r="F69" s="114">
        <v>5129</v>
      </c>
      <c r="G69" s="114">
        <v>5072</v>
      </c>
      <c r="H69" s="114">
        <v>4827</v>
      </c>
      <c r="I69" s="140">
        <v>4925</v>
      </c>
      <c r="J69" s="115">
        <v>206</v>
      </c>
      <c r="K69" s="116">
        <v>4.1827411167512691</v>
      </c>
    </row>
    <row r="70" spans="1:11" ht="14.1" customHeight="1" x14ac:dyDescent="0.2">
      <c r="A70" s="306" t="s">
        <v>305</v>
      </c>
      <c r="B70" s="307" t="s">
        <v>306</v>
      </c>
      <c r="C70" s="308"/>
      <c r="D70" s="113">
        <v>5.316155239074047</v>
      </c>
      <c r="E70" s="115">
        <v>4345</v>
      </c>
      <c r="F70" s="114">
        <v>4339</v>
      </c>
      <c r="G70" s="114">
        <v>4291</v>
      </c>
      <c r="H70" s="114">
        <v>4065</v>
      </c>
      <c r="I70" s="140">
        <v>4167</v>
      </c>
      <c r="J70" s="115">
        <v>178</v>
      </c>
      <c r="K70" s="116">
        <v>4.271658267338613</v>
      </c>
    </row>
    <row r="71" spans="1:11" ht="14.1" customHeight="1" x14ac:dyDescent="0.2">
      <c r="A71" s="306"/>
      <c r="B71" s="307" t="s">
        <v>307</v>
      </c>
      <c r="C71" s="308"/>
      <c r="D71" s="113">
        <v>3.0514364018988891</v>
      </c>
      <c r="E71" s="115">
        <v>2494</v>
      </c>
      <c r="F71" s="114">
        <v>2490</v>
      </c>
      <c r="G71" s="114">
        <v>2457</v>
      </c>
      <c r="H71" s="114">
        <v>2384</v>
      </c>
      <c r="I71" s="140">
        <v>2396</v>
      </c>
      <c r="J71" s="115">
        <v>98</v>
      </c>
      <c r="K71" s="116">
        <v>4.0901502504173619</v>
      </c>
    </row>
    <row r="72" spans="1:11" ht="14.1" customHeight="1" x14ac:dyDescent="0.2">
      <c r="A72" s="306">
        <v>84</v>
      </c>
      <c r="B72" s="307" t="s">
        <v>308</v>
      </c>
      <c r="C72" s="308"/>
      <c r="D72" s="113">
        <v>3.8699652522879657</v>
      </c>
      <c r="E72" s="115">
        <v>3163</v>
      </c>
      <c r="F72" s="114">
        <v>3154</v>
      </c>
      <c r="G72" s="114">
        <v>3150</v>
      </c>
      <c r="H72" s="114">
        <v>3115</v>
      </c>
      <c r="I72" s="140">
        <v>3133</v>
      </c>
      <c r="J72" s="115">
        <v>30</v>
      </c>
      <c r="K72" s="116">
        <v>0.95754867539099908</v>
      </c>
    </row>
    <row r="73" spans="1:11" ht="14.1" customHeight="1" x14ac:dyDescent="0.2">
      <c r="A73" s="306" t="s">
        <v>309</v>
      </c>
      <c r="B73" s="307" t="s">
        <v>310</v>
      </c>
      <c r="C73" s="308"/>
      <c r="D73" s="113">
        <v>1.9796407771741791</v>
      </c>
      <c r="E73" s="115">
        <v>1618</v>
      </c>
      <c r="F73" s="114">
        <v>1622</v>
      </c>
      <c r="G73" s="114">
        <v>1619</v>
      </c>
      <c r="H73" s="114">
        <v>1566</v>
      </c>
      <c r="I73" s="140">
        <v>1619</v>
      </c>
      <c r="J73" s="115">
        <v>-1</v>
      </c>
      <c r="K73" s="116">
        <v>-6.1766522544780732E-2</v>
      </c>
    </row>
    <row r="74" spans="1:11" ht="14.1" customHeight="1" x14ac:dyDescent="0.2">
      <c r="A74" s="306" t="s">
        <v>311</v>
      </c>
      <c r="B74" s="307" t="s">
        <v>312</v>
      </c>
      <c r="C74" s="308"/>
      <c r="D74" s="113">
        <v>0.41477022463661722</v>
      </c>
      <c r="E74" s="115">
        <v>339</v>
      </c>
      <c r="F74" s="114">
        <v>347</v>
      </c>
      <c r="G74" s="114">
        <v>349</v>
      </c>
      <c r="H74" s="114">
        <v>362</v>
      </c>
      <c r="I74" s="140">
        <v>358</v>
      </c>
      <c r="J74" s="115">
        <v>-19</v>
      </c>
      <c r="K74" s="116">
        <v>-5.3072625698324023</v>
      </c>
    </row>
    <row r="75" spans="1:11" ht="14.1" customHeight="1" x14ac:dyDescent="0.2">
      <c r="A75" s="306" t="s">
        <v>313</v>
      </c>
      <c r="B75" s="307" t="s">
        <v>314</v>
      </c>
      <c r="C75" s="308"/>
      <c r="D75" s="113">
        <v>1.1439827729653012</v>
      </c>
      <c r="E75" s="115">
        <v>935</v>
      </c>
      <c r="F75" s="114">
        <v>919</v>
      </c>
      <c r="G75" s="114">
        <v>911</v>
      </c>
      <c r="H75" s="114">
        <v>911</v>
      </c>
      <c r="I75" s="140">
        <v>893</v>
      </c>
      <c r="J75" s="115">
        <v>42</v>
      </c>
      <c r="K75" s="116">
        <v>4.7032474804031352</v>
      </c>
    </row>
    <row r="76" spans="1:11" ht="14.1" customHeight="1" x14ac:dyDescent="0.2">
      <c r="A76" s="306">
        <v>91</v>
      </c>
      <c r="B76" s="307" t="s">
        <v>315</v>
      </c>
      <c r="C76" s="308"/>
      <c r="D76" s="113">
        <v>0.19331473596632898</v>
      </c>
      <c r="E76" s="115">
        <v>158</v>
      </c>
      <c r="F76" s="114">
        <v>161</v>
      </c>
      <c r="G76" s="114">
        <v>159</v>
      </c>
      <c r="H76" s="114">
        <v>153</v>
      </c>
      <c r="I76" s="140">
        <v>157</v>
      </c>
      <c r="J76" s="115">
        <v>1</v>
      </c>
      <c r="K76" s="116">
        <v>0.63694267515923564</v>
      </c>
    </row>
    <row r="77" spans="1:11" ht="14.1" customHeight="1" x14ac:dyDescent="0.2">
      <c r="A77" s="306">
        <v>92</v>
      </c>
      <c r="B77" s="307" t="s">
        <v>316</v>
      </c>
      <c r="C77" s="308"/>
      <c r="D77" s="113">
        <v>2.0922037879900159</v>
      </c>
      <c r="E77" s="115">
        <v>1710</v>
      </c>
      <c r="F77" s="114">
        <v>1724</v>
      </c>
      <c r="G77" s="114">
        <v>1775</v>
      </c>
      <c r="H77" s="114">
        <v>1812</v>
      </c>
      <c r="I77" s="140">
        <v>1864</v>
      </c>
      <c r="J77" s="115">
        <v>-154</v>
      </c>
      <c r="K77" s="116">
        <v>-8.2618025751072963</v>
      </c>
    </row>
    <row r="78" spans="1:11" ht="14.1" customHeight="1" x14ac:dyDescent="0.2">
      <c r="A78" s="306">
        <v>93</v>
      </c>
      <c r="B78" s="307" t="s">
        <v>317</v>
      </c>
      <c r="C78" s="308"/>
      <c r="D78" s="113">
        <v>9.9104389957421823E-2</v>
      </c>
      <c r="E78" s="115">
        <v>81</v>
      </c>
      <c r="F78" s="114">
        <v>79</v>
      </c>
      <c r="G78" s="114">
        <v>81</v>
      </c>
      <c r="H78" s="114">
        <v>75</v>
      </c>
      <c r="I78" s="140" t="s">
        <v>514</v>
      </c>
      <c r="J78" s="115" t="s">
        <v>514</v>
      </c>
      <c r="K78" s="116" t="s">
        <v>514</v>
      </c>
    </row>
    <row r="79" spans="1:11" ht="14.1" customHeight="1" x14ac:dyDescent="0.2">
      <c r="A79" s="306">
        <v>94</v>
      </c>
      <c r="B79" s="307" t="s">
        <v>318</v>
      </c>
      <c r="C79" s="308"/>
      <c r="D79" s="113">
        <v>0.3156658346791954</v>
      </c>
      <c r="E79" s="115">
        <v>258</v>
      </c>
      <c r="F79" s="114">
        <v>267</v>
      </c>
      <c r="G79" s="114">
        <v>273</v>
      </c>
      <c r="H79" s="114">
        <v>243</v>
      </c>
      <c r="I79" s="140">
        <v>222</v>
      </c>
      <c r="J79" s="115">
        <v>36</v>
      </c>
      <c r="K79" s="116">
        <v>16.216216216216218</v>
      </c>
    </row>
    <row r="80" spans="1:11" ht="14.1" customHeight="1" x14ac:dyDescent="0.2">
      <c r="A80" s="306" t="s">
        <v>319</v>
      </c>
      <c r="B80" s="307" t="s">
        <v>320</v>
      </c>
      <c r="C80" s="308"/>
      <c r="D80" s="113">
        <v>3.6705329613859932E-3</v>
      </c>
      <c r="E80" s="115">
        <v>3</v>
      </c>
      <c r="F80" s="114">
        <v>3</v>
      </c>
      <c r="G80" s="114">
        <v>3</v>
      </c>
      <c r="H80" s="114">
        <v>3</v>
      </c>
      <c r="I80" s="140" t="s">
        <v>514</v>
      </c>
      <c r="J80" s="115" t="s">
        <v>514</v>
      </c>
      <c r="K80" s="116" t="s">
        <v>514</v>
      </c>
    </row>
    <row r="81" spans="1:11" ht="14.1" customHeight="1" x14ac:dyDescent="0.2">
      <c r="A81" s="310" t="s">
        <v>321</v>
      </c>
      <c r="B81" s="311" t="s">
        <v>224</v>
      </c>
      <c r="C81" s="312"/>
      <c r="D81" s="125">
        <v>1.5000244702197425</v>
      </c>
      <c r="E81" s="143">
        <v>1226</v>
      </c>
      <c r="F81" s="144">
        <v>1244</v>
      </c>
      <c r="G81" s="144">
        <v>1255</v>
      </c>
      <c r="H81" s="144">
        <v>1213</v>
      </c>
      <c r="I81" s="145">
        <v>1234</v>
      </c>
      <c r="J81" s="143">
        <v>-8</v>
      </c>
      <c r="K81" s="146">
        <v>-0.64829821717990277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10808</v>
      </c>
      <c r="E12" s="114">
        <v>11370</v>
      </c>
      <c r="F12" s="114">
        <v>11508</v>
      </c>
      <c r="G12" s="114">
        <v>11645</v>
      </c>
      <c r="H12" s="140">
        <v>11043</v>
      </c>
      <c r="I12" s="115">
        <v>-235</v>
      </c>
      <c r="J12" s="116">
        <v>-2.1280449153309791</v>
      </c>
      <c r="K12"/>
      <c r="L12"/>
      <c r="M12"/>
      <c r="N12"/>
      <c r="O12"/>
      <c r="P12"/>
    </row>
    <row r="13" spans="1:16" s="110" customFormat="1" ht="14.45" customHeight="1" x14ac:dyDescent="0.2">
      <c r="A13" s="120" t="s">
        <v>105</v>
      </c>
      <c r="B13" s="119" t="s">
        <v>106</v>
      </c>
      <c r="C13" s="113">
        <v>45.63286454478164</v>
      </c>
      <c r="D13" s="115">
        <v>4932</v>
      </c>
      <c r="E13" s="114">
        <v>5066</v>
      </c>
      <c r="F13" s="114">
        <v>5170</v>
      </c>
      <c r="G13" s="114">
        <v>5279</v>
      </c>
      <c r="H13" s="140">
        <v>5085</v>
      </c>
      <c r="I13" s="115">
        <v>-153</v>
      </c>
      <c r="J13" s="116">
        <v>-3.0088495575221237</v>
      </c>
      <c r="K13"/>
      <c r="L13"/>
      <c r="M13"/>
      <c r="N13"/>
      <c r="O13"/>
      <c r="P13"/>
    </row>
    <row r="14" spans="1:16" s="110" customFormat="1" ht="14.45" customHeight="1" x14ac:dyDescent="0.2">
      <c r="A14" s="120"/>
      <c r="B14" s="119" t="s">
        <v>107</v>
      </c>
      <c r="C14" s="113">
        <v>54.36713545521836</v>
      </c>
      <c r="D14" s="115">
        <v>5876</v>
      </c>
      <c r="E14" s="114">
        <v>6304</v>
      </c>
      <c r="F14" s="114">
        <v>6338</v>
      </c>
      <c r="G14" s="114">
        <v>6366</v>
      </c>
      <c r="H14" s="140">
        <v>5958</v>
      </c>
      <c r="I14" s="115">
        <v>-82</v>
      </c>
      <c r="J14" s="116">
        <v>-1.3763007720711649</v>
      </c>
      <c r="K14"/>
      <c r="L14"/>
      <c r="M14"/>
      <c r="N14"/>
      <c r="O14"/>
      <c r="P14"/>
    </row>
    <row r="15" spans="1:16" s="110" customFormat="1" ht="14.45" customHeight="1" x14ac:dyDescent="0.2">
      <c r="A15" s="118" t="s">
        <v>105</v>
      </c>
      <c r="B15" s="121" t="s">
        <v>108</v>
      </c>
      <c r="C15" s="113">
        <v>14.202442635085122</v>
      </c>
      <c r="D15" s="115">
        <v>1535</v>
      </c>
      <c r="E15" s="114">
        <v>1710</v>
      </c>
      <c r="F15" s="114">
        <v>1647</v>
      </c>
      <c r="G15" s="114">
        <v>1788</v>
      </c>
      <c r="H15" s="140">
        <v>1462</v>
      </c>
      <c r="I15" s="115">
        <v>73</v>
      </c>
      <c r="J15" s="116">
        <v>4.9931600547195618</v>
      </c>
      <c r="K15"/>
      <c r="L15"/>
      <c r="M15"/>
      <c r="N15"/>
      <c r="O15"/>
      <c r="P15"/>
    </row>
    <row r="16" spans="1:16" s="110" customFormat="1" ht="14.45" customHeight="1" x14ac:dyDescent="0.2">
      <c r="A16" s="118"/>
      <c r="B16" s="121" t="s">
        <v>109</v>
      </c>
      <c r="C16" s="113">
        <v>42.792376017764617</v>
      </c>
      <c r="D16" s="115">
        <v>4625</v>
      </c>
      <c r="E16" s="114">
        <v>4870</v>
      </c>
      <c r="F16" s="114">
        <v>4919</v>
      </c>
      <c r="G16" s="114">
        <v>4955</v>
      </c>
      <c r="H16" s="140">
        <v>4851</v>
      </c>
      <c r="I16" s="115">
        <v>-226</v>
      </c>
      <c r="J16" s="116">
        <v>-4.6588332302618021</v>
      </c>
      <c r="K16"/>
      <c r="L16"/>
      <c r="M16"/>
      <c r="N16"/>
      <c r="O16"/>
      <c r="P16"/>
    </row>
    <row r="17" spans="1:16" s="110" customFormat="1" ht="14.45" customHeight="1" x14ac:dyDescent="0.2">
      <c r="A17" s="118"/>
      <c r="B17" s="121" t="s">
        <v>110</v>
      </c>
      <c r="C17" s="113">
        <v>23.73242042931162</v>
      </c>
      <c r="D17" s="115">
        <v>2565</v>
      </c>
      <c r="E17" s="114">
        <v>2615</v>
      </c>
      <c r="F17" s="114">
        <v>2692</v>
      </c>
      <c r="G17" s="114">
        <v>2700</v>
      </c>
      <c r="H17" s="140">
        <v>2693</v>
      </c>
      <c r="I17" s="115">
        <v>-128</v>
      </c>
      <c r="J17" s="116">
        <v>-4.753063497957668</v>
      </c>
      <c r="K17"/>
      <c r="L17"/>
      <c r="M17"/>
      <c r="N17"/>
      <c r="O17"/>
      <c r="P17"/>
    </row>
    <row r="18" spans="1:16" s="110" customFormat="1" ht="14.45" customHeight="1" x14ac:dyDescent="0.2">
      <c r="A18" s="120"/>
      <c r="B18" s="121" t="s">
        <v>111</v>
      </c>
      <c r="C18" s="113">
        <v>19.272760917838639</v>
      </c>
      <c r="D18" s="115">
        <v>2083</v>
      </c>
      <c r="E18" s="114">
        <v>2175</v>
      </c>
      <c r="F18" s="114">
        <v>2250</v>
      </c>
      <c r="G18" s="114">
        <v>2202</v>
      </c>
      <c r="H18" s="140">
        <v>2037</v>
      </c>
      <c r="I18" s="115">
        <v>46</v>
      </c>
      <c r="J18" s="116">
        <v>2.2582228767795778</v>
      </c>
      <c r="K18"/>
      <c r="L18"/>
      <c r="M18"/>
      <c r="N18"/>
      <c r="O18"/>
      <c r="P18"/>
    </row>
    <row r="19" spans="1:16" s="110" customFormat="1" ht="14.45" customHeight="1" x14ac:dyDescent="0.2">
      <c r="A19" s="120"/>
      <c r="B19" s="121" t="s">
        <v>112</v>
      </c>
      <c r="C19" s="113">
        <v>2.4888971132494451</v>
      </c>
      <c r="D19" s="115">
        <v>269</v>
      </c>
      <c r="E19" s="114">
        <v>297</v>
      </c>
      <c r="F19" s="114">
        <v>318</v>
      </c>
      <c r="G19" s="114">
        <v>297</v>
      </c>
      <c r="H19" s="140">
        <v>273</v>
      </c>
      <c r="I19" s="115">
        <v>-4</v>
      </c>
      <c r="J19" s="116">
        <v>-1.4652014652014651</v>
      </c>
      <c r="K19"/>
      <c r="L19"/>
      <c r="M19"/>
      <c r="N19"/>
      <c r="O19"/>
      <c r="P19"/>
    </row>
    <row r="20" spans="1:16" s="110" customFormat="1" ht="14.45" customHeight="1" x14ac:dyDescent="0.2">
      <c r="A20" s="120" t="s">
        <v>113</v>
      </c>
      <c r="B20" s="119" t="s">
        <v>116</v>
      </c>
      <c r="C20" s="113">
        <v>94.559585492227981</v>
      </c>
      <c r="D20" s="115">
        <v>10220</v>
      </c>
      <c r="E20" s="114">
        <v>10678</v>
      </c>
      <c r="F20" s="114">
        <v>10730</v>
      </c>
      <c r="G20" s="114">
        <v>10907</v>
      </c>
      <c r="H20" s="140">
        <v>10466</v>
      </c>
      <c r="I20" s="115">
        <v>-246</v>
      </c>
      <c r="J20" s="116">
        <v>-2.3504681826867952</v>
      </c>
      <c r="K20"/>
      <c r="L20"/>
      <c r="M20"/>
      <c r="N20"/>
      <c r="O20"/>
      <c r="P20"/>
    </row>
    <row r="21" spans="1:16" s="110" customFormat="1" ht="14.45" customHeight="1" x14ac:dyDescent="0.2">
      <c r="A21" s="123"/>
      <c r="B21" s="124" t="s">
        <v>117</v>
      </c>
      <c r="C21" s="125">
        <v>5.3293856402664694</v>
      </c>
      <c r="D21" s="143">
        <v>576</v>
      </c>
      <c r="E21" s="144">
        <v>676</v>
      </c>
      <c r="F21" s="144">
        <v>761</v>
      </c>
      <c r="G21" s="144">
        <v>721</v>
      </c>
      <c r="H21" s="145">
        <v>557</v>
      </c>
      <c r="I21" s="143">
        <v>19</v>
      </c>
      <c r="J21" s="146">
        <v>3.4111310592459607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11464</v>
      </c>
      <c r="E56" s="114">
        <v>12025</v>
      </c>
      <c r="F56" s="114">
        <v>12034</v>
      </c>
      <c r="G56" s="114">
        <v>12264</v>
      </c>
      <c r="H56" s="140">
        <v>11833</v>
      </c>
      <c r="I56" s="115">
        <v>-369</v>
      </c>
      <c r="J56" s="116">
        <v>-3.1183977013436999</v>
      </c>
      <c r="K56"/>
      <c r="L56"/>
      <c r="M56"/>
      <c r="N56"/>
      <c r="O56"/>
      <c r="P56"/>
    </row>
    <row r="57" spans="1:16" s="110" customFormat="1" ht="14.45" customHeight="1" x14ac:dyDescent="0.2">
      <c r="A57" s="120" t="s">
        <v>105</v>
      </c>
      <c r="B57" s="119" t="s">
        <v>106</v>
      </c>
      <c r="C57" s="113">
        <v>46.667829727843682</v>
      </c>
      <c r="D57" s="115">
        <v>5350</v>
      </c>
      <c r="E57" s="114">
        <v>5484</v>
      </c>
      <c r="F57" s="114">
        <v>5544</v>
      </c>
      <c r="G57" s="114">
        <v>5694</v>
      </c>
      <c r="H57" s="140">
        <v>5532</v>
      </c>
      <c r="I57" s="115">
        <v>-182</v>
      </c>
      <c r="J57" s="116">
        <v>-3.2899493853940709</v>
      </c>
    </row>
    <row r="58" spans="1:16" s="110" customFormat="1" ht="14.45" customHeight="1" x14ac:dyDescent="0.2">
      <c r="A58" s="120"/>
      <c r="B58" s="119" t="s">
        <v>107</v>
      </c>
      <c r="C58" s="113">
        <v>53.332170272156318</v>
      </c>
      <c r="D58" s="115">
        <v>6114</v>
      </c>
      <c r="E58" s="114">
        <v>6541</v>
      </c>
      <c r="F58" s="114">
        <v>6490</v>
      </c>
      <c r="G58" s="114">
        <v>6570</v>
      </c>
      <c r="H58" s="140">
        <v>6301</v>
      </c>
      <c r="I58" s="115">
        <v>-187</v>
      </c>
      <c r="J58" s="116">
        <v>-2.9677828916045073</v>
      </c>
    </row>
    <row r="59" spans="1:16" s="110" customFormat="1" ht="14.45" customHeight="1" x14ac:dyDescent="0.2">
      <c r="A59" s="118" t="s">
        <v>105</v>
      </c>
      <c r="B59" s="121" t="s">
        <v>108</v>
      </c>
      <c r="C59" s="113">
        <v>14.427773900907187</v>
      </c>
      <c r="D59" s="115">
        <v>1654</v>
      </c>
      <c r="E59" s="114">
        <v>1795</v>
      </c>
      <c r="F59" s="114">
        <v>1725</v>
      </c>
      <c r="G59" s="114">
        <v>1889</v>
      </c>
      <c r="H59" s="140">
        <v>1571</v>
      </c>
      <c r="I59" s="115">
        <v>83</v>
      </c>
      <c r="J59" s="116">
        <v>5.2832590706556335</v>
      </c>
    </row>
    <row r="60" spans="1:16" s="110" customFormat="1" ht="14.45" customHeight="1" x14ac:dyDescent="0.2">
      <c r="A60" s="118"/>
      <c r="B60" s="121" t="s">
        <v>109</v>
      </c>
      <c r="C60" s="113">
        <v>42.524424284717377</v>
      </c>
      <c r="D60" s="115">
        <v>4875</v>
      </c>
      <c r="E60" s="114">
        <v>5135</v>
      </c>
      <c r="F60" s="114">
        <v>5073</v>
      </c>
      <c r="G60" s="114">
        <v>5139</v>
      </c>
      <c r="H60" s="140">
        <v>5194</v>
      </c>
      <c r="I60" s="115">
        <v>-319</v>
      </c>
      <c r="J60" s="116">
        <v>-6.1417019638043895</v>
      </c>
    </row>
    <row r="61" spans="1:16" s="110" customFormat="1" ht="14.45" customHeight="1" x14ac:dyDescent="0.2">
      <c r="A61" s="118"/>
      <c r="B61" s="121" t="s">
        <v>110</v>
      </c>
      <c r="C61" s="113">
        <v>23.342637822749477</v>
      </c>
      <c r="D61" s="115">
        <v>2676</v>
      </c>
      <c r="E61" s="114">
        <v>2760</v>
      </c>
      <c r="F61" s="114">
        <v>2828</v>
      </c>
      <c r="G61" s="114">
        <v>2879</v>
      </c>
      <c r="H61" s="140">
        <v>2875</v>
      </c>
      <c r="I61" s="115">
        <v>-199</v>
      </c>
      <c r="J61" s="116">
        <v>-6.9217391304347826</v>
      </c>
    </row>
    <row r="62" spans="1:16" s="110" customFormat="1" ht="14.45" customHeight="1" x14ac:dyDescent="0.2">
      <c r="A62" s="120"/>
      <c r="B62" s="121" t="s">
        <v>111</v>
      </c>
      <c r="C62" s="113">
        <v>19.705163991625959</v>
      </c>
      <c r="D62" s="115">
        <v>2259</v>
      </c>
      <c r="E62" s="114">
        <v>2335</v>
      </c>
      <c r="F62" s="114">
        <v>2408</v>
      </c>
      <c r="G62" s="114">
        <v>2357</v>
      </c>
      <c r="H62" s="140">
        <v>2193</v>
      </c>
      <c r="I62" s="115">
        <v>66</v>
      </c>
      <c r="J62" s="116">
        <v>3.0095759233926129</v>
      </c>
    </row>
    <row r="63" spans="1:16" s="110" customFormat="1" ht="14.45" customHeight="1" x14ac:dyDescent="0.2">
      <c r="A63" s="120"/>
      <c r="B63" s="121" t="s">
        <v>112</v>
      </c>
      <c r="C63" s="113">
        <v>2.6605024424284718</v>
      </c>
      <c r="D63" s="115">
        <v>305</v>
      </c>
      <c r="E63" s="114">
        <v>323</v>
      </c>
      <c r="F63" s="114">
        <v>336</v>
      </c>
      <c r="G63" s="114">
        <v>300</v>
      </c>
      <c r="H63" s="140">
        <v>280</v>
      </c>
      <c r="I63" s="115">
        <v>25</v>
      </c>
      <c r="J63" s="116">
        <v>8.9285714285714288</v>
      </c>
    </row>
    <row r="64" spans="1:16" s="110" customFormat="1" ht="14.45" customHeight="1" x14ac:dyDescent="0.2">
      <c r="A64" s="120" t="s">
        <v>113</v>
      </c>
      <c r="B64" s="119" t="s">
        <v>116</v>
      </c>
      <c r="C64" s="113">
        <v>96.807397069085837</v>
      </c>
      <c r="D64" s="115">
        <v>11098</v>
      </c>
      <c r="E64" s="114">
        <v>11596</v>
      </c>
      <c r="F64" s="114">
        <v>11618</v>
      </c>
      <c r="G64" s="114">
        <v>11819</v>
      </c>
      <c r="H64" s="140">
        <v>11421</v>
      </c>
      <c r="I64" s="115">
        <v>-323</v>
      </c>
      <c r="J64" s="116">
        <v>-2.8281236319061378</v>
      </c>
    </row>
    <row r="65" spans="1:10" s="110" customFormat="1" ht="14.45" customHeight="1" x14ac:dyDescent="0.2">
      <c r="A65" s="123"/>
      <c r="B65" s="124" t="s">
        <v>117</v>
      </c>
      <c r="C65" s="125">
        <v>3.1315422191207256</v>
      </c>
      <c r="D65" s="143">
        <v>359</v>
      </c>
      <c r="E65" s="144">
        <v>417</v>
      </c>
      <c r="F65" s="144">
        <v>403</v>
      </c>
      <c r="G65" s="144">
        <v>431</v>
      </c>
      <c r="H65" s="145">
        <v>395</v>
      </c>
      <c r="I65" s="143">
        <v>-36</v>
      </c>
      <c r="J65" s="146">
        <v>-9.113924050632912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10808</v>
      </c>
      <c r="G11" s="114">
        <v>11370</v>
      </c>
      <c r="H11" s="114">
        <v>11508</v>
      </c>
      <c r="I11" s="114">
        <v>11645</v>
      </c>
      <c r="J11" s="140">
        <v>11043</v>
      </c>
      <c r="K11" s="114">
        <v>-235</v>
      </c>
      <c r="L11" s="116">
        <v>-2.1280449153309791</v>
      </c>
    </row>
    <row r="12" spans="1:17" s="110" customFormat="1" ht="24" customHeight="1" x14ac:dyDescent="0.2">
      <c r="A12" s="604" t="s">
        <v>185</v>
      </c>
      <c r="B12" s="605"/>
      <c r="C12" s="605"/>
      <c r="D12" s="606"/>
      <c r="E12" s="113">
        <v>45.63286454478164</v>
      </c>
      <c r="F12" s="115">
        <v>4932</v>
      </c>
      <c r="G12" s="114">
        <v>5066</v>
      </c>
      <c r="H12" s="114">
        <v>5170</v>
      </c>
      <c r="I12" s="114">
        <v>5279</v>
      </c>
      <c r="J12" s="140">
        <v>5085</v>
      </c>
      <c r="K12" s="114">
        <v>-153</v>
      </c>
      <c r="L12" s="116">
        <v>-3.0088495575221237</v>
      </c>
    </row>
    <row r="13" spans="1:17" s="110" customFormat="1" ht="15" customHeight="1" x14ac:dyDescent="0.2">
      <c r="A13" s="120"/>
      <c r="B13" s="612" t="s">
        <v>107</v>
      </c>
      <c r="C13" s="612"/>
      <c r="E13" s="113">
        <v>54.36713545521836</v>
      </c>
      <c r="F13" s="115">
        <v>5876</v>
      </c>
      <c r="G13" s="114">
        <v>6304</v>
      </c>
      <c r="H13" s="114">
        <v>6338</v>
      </c>
      <c r="I13" s="114">
        <v>6366</v>
      </c>
      <c r="J13" s="140">
        <v>5958</v>
      </c>
      <c r="K13" s="114">
        <v>-82</v>
      </c>
      <c r="L13" s="116">
        <v>-1.3763007720711649</v>
      </c>
    </row>
    <row r="14" spans="1:17" s="110" customFormat="1" ht="22.5" customHeight="1" x14ac:dyDescent="0.2">
      <c r="A14" s="604" t="s">
        <v>186</v>
      </c>
      <c r="B14" s="605"/>
      <c r="C14" s="605"/>
      <c r="D14" s="606"/>
      <c r="E14" s="113">
        <v>14.202442635085122</v>
      </c>
      <c r="F14" s="115">
        <v>1535</v>
      </c>
      <c r="G14" s="114">
        <v>1710</v>
      </c>
      <c r="H14" s="114">
        <v>1647</v>
      </c>
      <c r="I14" s="114">
        <v>1788</v>
      </c>
      <c r="J14" s="140">
        <v>1462</v>
      </c>
      <c r="K14" s="114">
        <v>73</v>
      </c>
      <c r="L14" s="116">
        <v>4.9931600547195618</v>
      </c>
    </row>
    <row r="15" spans="1:17" s="110" customFormat="1" ht="15" customHeight="1" x14ac:dyDescent="0.2">
      <c r="A15" s="120"/>
      <c r="B15" s="119"/>
      <c r="C15" s="258" t="s">
        <v>106</v>
      </c>
      <c r="E15" s="113">
        <v>40.651465798045599</v>
      </c>
      <c r="F15" s="115">
        <v>624</v>
      </c>
      <c r="G15" s="114">
        <v>679</v>
      </c>
      <c r="H15" s="114">
        <v>668</v>
      </c>
      <c r="I15" s="114">
        <v>734</v>
      </c>
      <c r="J15" s="140">
        <v>605</v>
      </c>
      <c r="K15" s="114">
        <v>19</v>
      </c>
      <c r="L15" s="116">
        <v>3.1404958677685952</v>
      </c>
    </row>
    <row r="16" spans="1:17" s="110" customFormat="1" ht="15" customHeight="1" x14ac:dyDescent="0.2">
      <c r="A16" s="120"/>
      <c r="B16" s="119"/>
      <c r="C16" s="258" t="s">
        <v>107</v>
      </c>
      <c r="E16" s="113">
        <v>59.348534201954401</v>
      </c>
      <c r="F16" s="115">
        <v>911</v>
      </c>
      <c r="G16" s="114">
        <v>1031</v>
      </c>
      <c r="H16" s="114">
        <v>979</v>
      </c>
      <c r="I16" s="114">
        <v>1054</v>
      </c>
      <c r="J16" s="140">
        <v>857</v>
      </c>
      <c r="K16" s="114">
        <v>54</v>
      </c>
      <c r="L16" s="116">
        <v>6.3010501750291716</v>
      </c>
    </row>
    <row r="17" spans="1:12" s="110" customFormat="1" ht="15" customHeight="1" x14ac:dyDescent="0.2">
      <c r="A17" s="120"/>
      <c r="B17" s="121" t="s">
        <v>109</v>
      </c>
      <c r="C17" s="258"/>
      <c r="E17" s="113">
        <v>42.792376017764617</v>
      </c>
      <c r="F17" s="115">
        <v>4625</v>
      </c>
      <c r="G17" s="114">
        <v>4870</v>
      </c>
      <c r="H17" s="114">
        <v>4919</v>
      </c>
      <c r="I17" s="114">
        <v>4955</v>
      </c>
      <c r="J17" s="140">
        <v>4851</v>
      </c>
      <c r="K17" s="114">
        <v>-226</v>
      </c>
      <c r="L17" s="116">
        <v>-4.6588332302618021</v>
      </c>
    </row>
    <row r="18" spans="1:12" s="110" customFormat="1" ht="15" customHeight="1" x14ac:dyDescent="0.2">
      <c r="A18" s="120"/>
      <c r="B18" s="119"/>
      <c r="C18" s="258" t="s">
        <v>106</v>
      </c>
      <c r="E18" s="113">
        <v>42.832432432432434</v>
      </c>
      <c r="F18" s="115">
        <v>1981</v>
      </c>
      <c r="G18" s="114">
        <v>2037</v>
      </c>
      <c r="H18" s="114">
        <v>2056</v>
      </c>
      <c r="I18" s="114">
        <v>2079</v>
      </c>
      <c r="J18" s="140">
        <v>2091</v>
      </c>
      <c r="K18" s="114">
        <v>-110</v>
      </c>
      <c r="L18" s="116">
        <v>-5.2606408417025348</v>
      </c>
    </row>
    <row r="19" spans="1:12" s="110" customFormat="1" ht="15" customHeight="1" x14ac:dyDescent="0.2">
      <c r="A19" s="120"/>
      <c r="B19" s="119"/>
      <c r="C19" s="258" t="s">
        <v>107</v>
      </c>
      <c r="E19" s="113">
        <v>57.167567567567566</v>
      </c>
      <c r="F19" s="115">
        <v>2644</v>
      </c>
      <c r="G19" s="114">
        <v>2833</v>
      </c>
      <c r="H19" s="114">
        <v>2863</v>
      </c>
      <c r="I19" s="114">
        <v>2876</v>
      </c>
      <c r="J19" s="140">
        <v>2760</v>
      </c>
      <c r="K19" s="114">
        <v>-116</v>
      </c>
      <c r="L19" s="116">
        <v>-4.2028985507246377</v>
      </c>
    </row>
    <row r="20" spans="1:12" s="110" customFormat="1" ht="15" customHeight="1" x14ac:dyDescent="0.2">
      <c r="A20" s="120"/>
      <c r="B20" s="121" t="s">
        <v>110</v>
      </c>
      <c r="C20" s="258"/>
      <c r="E20" s="113">
        <v>23.73242042931162</v>
      </c>
      <c r="F20" s="115">
        <v>2565</v>
      </c>
      <c r="G20" s="114">
        <v>2615</v>
      </c>
      <c r="H20" s="114">
        <v>2692</v>
      </c>
      <c r="I20" s="114">
        <v>2700</v>
      </c>
      <c r="J20" s="140">
        <v>2693</v>
      </c>
      <c r="K20" s="114">
        <v>-128</v>
      </c>
      <c r="L20" s="116">
        <v>-4.753063497957668</v>
      </c>
    </row>
    <row r="21" spans="1:12" s="110" customFormat="1" ht="15" customHeight="1" x14ac:dyDescent="0.2">
      <c r="A21" s="120"/>
      <c r="B21" s="119"/>
      <c r="C21" s="258" t="s">
        <v>106</v>
      </c>
      <c r="E21" s="113">
        <v>44.717348927875243</v>
      </c>
      <c r="F21" s="115">
        <v>1147</v>
      </c>
      <c r="G21" s="114">
        <v>1121</v>
      </c>
      <c r="H21" s="114">
        <v>1176</v>
      </c>
      <c r="I21" s="114">
        <v>1206</v>
      </c>
      <c r="J21" s="140">
        <v>1199</v>
      </c>
      <c r="K21" s="114">
        <v>-52</v>
      </c>
      <c r="L21" s="116">
        <v>-4.3369474562135109</v>
      </c>
    </row>
    <row r="22" spans="1:12" s="110" customFormat="1" ht="15" customHeight="1" x14ac:dyDescent="0.2">
      <c r="A22" s="120"/>
      <c r="B22" s="119"/>
      <c r="C22" s="258" t="s">
        <v>107</v>
      </c>
      <c r="E22" s="113">
        <v>55.282651072124757</v>
      </c>
      <c r="F22" s="115">
        <v>1418</v>
      </c>
      <c r="G22" s="114">
        <v>1494</v>
      </c>
      <c r="H22" s="114">
        <v>1516</v>
      </c>
      <c r="I22" s="114">
        <v>1494</v>
      </c>
      <c r="J22" s="140">
        <v>1494</v>
      </c>
      <c r="K22" s="114">
        <v>-76</v>
      </c>
      <c r="L22" s="116">
        <v>-5.0870147255689426</v>
      </c>
    </row>
    <row r="23" spans="1:12" s="110" customFormat="1" ht="15" customHeight="1" x14ac:dyDescent="0.2">
      <c r="A23" s="120"/>
      <c r="B23" s="121" t="s">
        <v>111</v>
      </c>
      <c r="C23" s="258"/>
      <c r="E23" s="113">
        <v>19.272760917838639</v>
      </c>
      <c r="F23" s="115">
        <v>2083</v>
      </c>
      <c r="G23" s="114">
        <v>2175</v>
      </c>
      <c r="H23" s="114">
        <v>2250</v>
      </c>
      <c r="I23" s="114">
        <v>2202</v>
      </c>
      <c r="J23" s="140">
        <v>2037</v>
      </c>
      <c r="K23" s="114">
        <v>46</v>
      </c>
      <c r="L23" s="116">
        <v>2.2582228767795778</v>
      </c>
    </row>
    <row r="24" spans="1:12" s="110" customFormat="1" ht="15" customHeight="1" x14ac:dyDescent="0.2">
      <c r="A24" s="120"/>
      <c r="B24" s="119"/>
      <c r="C24" s="258" t="s">
        <v>106</v>
      </c>
      <c r="E24" s="113">
        <v>56.649063850216038</v>
      </c>
      <c r="F24" s="115">
        <v>1180</v>
      </c>
      <c r="G24" s="114">
        <v>1229</v>
      </c>
      <c r="H24" s="114">
        <v>1270</v>
      </c>
      <c r="I24" s="114">
        <v>1260</v>
      </c>
      <c r="J24" s="140">
        <v>1190</v>
      </c>
      <c r="K24" s="114">
        <v>-10</v>
      </c>
      <c r="L24" s="116">
        <v>-0.84033613445378152</v>
      </c>
    </row>
    <row r="25" spans="1:12" s="110" customFormat="1" ht="15" customHeight="1" x14ac:dyDescent="0.2">
      <c r="A25" s="120"/>
      <c r="B25" s="119"/>
      <c r="C25" s="258" t="s">
        <v>107</v>
      </c>
      <c r="E25" s="113">
        <v>43.350936149783962</v>
      </c>
      <c r="F25" s="115">
        <v>903</v>
      </c>
      <c r="G25" s="114">
        <v>946</v>
      </c>
      <c r="H25" s="114">
        <v>980</v>
      </c>
      <c r="I25" s="114">
        <v>942</v>
      </c>
      <c r="J25" s="140">
        <v>847</v>
      </c>
      <c r="K25" s="114">
        <v>56</v>
      </c>
      <c r="L25" s="116">
        <v>6.6115702479338845</v>
      </c>
    </row>
    <row r="26" spans="1:12" s="110" customFormat="1" ht="15" customHeight="1" x14ac:dyDescent="0.2">
      <c r="A26" s="120"/>
      <c r="C26" s="121" t="s">
        <v>187</v>
      </c>
      <c r="D26" s="110" t="s">
        <v>188</v>
      </c>
      <c r="E26" s="113">
        <v>2.4888971132494451</v>
      </c>
      <c r="F26" s="115">
        <v>269</v>
      </c>
      <c r="G26" s="114">
        <v>297</v>
      </c>
      <c r="H26" s="114">
        <v>318</v>
      </c>
      <c r="I26" s="114">
        <v>297</v>
      </c>
      <c r="J26" s="140">
        <v>273</v>
      </c>
      <c r="K26" s="114">
        <v>-4</v>
      </c>
      <c r="L26" s="116">
        <v>-1.4652014652014651</v>
      </c>
    </row>
    <row r="27" spans="1:12" s="110" customFormat="1" ht="15" customHeight="1" x14ac:dyDescent="0.2">
      <c r="A27" s="120"/>
      <c r="B27" s="119"/>
      <c r="D27" s="259" t="s">
        <v>106</v>
      </c>
      <c r="E27" s="113">
        <v>50.557620817843869</v>
      </c>
      <c r="F27" s="115">
        <v>136</v>
      </c>
      <c r="G27" s="114">
        <v>159</v>
      </c>
      <c r="H27" s="114">
        <v>171</v>
      </c>
      <c r="I27" s="114">
        <v>162</v>
      </c>
      <c r="J27" s="140">
        <v>147</v>
      </c>
      <c r="K27" s="114">
        <v>-11</v>
      </c>
      <c r="L27" s="116">
        <v>-7.4829931972789119</v>
      </c>
    </row>
    <row r="28" spans="1:12" s="110" customFormat="1" ht="15" customHeight="1" x14ac:dyDescent="0.2">
      <c r="A28" s="120"/>
      <c r="B28" s="119"/>
      <c r="D28" s="259" t="s">
        <v>107</v>
      </c>
      <c r="E28" s="113">
        <v>49.442379182156131</v>
      </c>
      <c r="F28" s="115">
        <v>133</v>
      </c>
      <c r="G28" s="114">
        <v>138</v>
      </c>
      <c r="H28" s="114">
        <v>147</v>
      </c>
      <c r="I28" s="114">
        <v>135</v>
      </c>
      <c r="J28" s="140">
        <v>126</v>
      </c>
      <c r="K28" s="114">
        <v>7</v>
      </c>
      <c r="L28" s="116">
        <v>5.5555555555555554</v>
      </c>
    </row>
    <row r="29" spans="1:12" s="110" customFormat="1" ht="24" customHeight="1" x14ac:dyDescent="0.2">
      <c r="A29" s="604" t="s">
        <v>189</v>
      </c>
      <c r="B29" s="605"/>
      <c r="C29" s="605"/>
      <c r="D29" s="606"/>
      <c r="E29" s="113">
        <v>94.559585492227981</v>
      </c>
      <c r="F29" s="115">
        <v>10220</v>
      </c>
      <c r="G29" s="114">
        <v>10678</v>
      </c>
      <c r="H29" s="114">
        <v>10730</v>
      </c>
      <c r="I29" s="114">
        <v>10907</v>
      </c>
      <c r="J29" s="140">
        <v>10466</v>
      </c>
      <c r="K29" s="114">
        <v>-246</v>
      </c>
      <c r="L29" s="116">
        <v>-2.3504681826867952</v>
      </c>
    </row>
    <row r="30" spans="1:12" s="110" customFormat="1" ht="15" customHeight="1" x14ac:dyDescent="0.2">
      <c r="A30" s="120"/>
      <c r="B30" s="119"/>
      <c r="C30" s="258" t="s">
        <v>106</v>
      </c>
      <c r="E30" s="113">
        <v>45.782778864970645</v>
      </c>
      <c r="F30" s="115">
        <v>4679</v>
      </c>
      <c r="G30" s="114">
        <v>4771</v>
      </c>
      <c r="H30" s="114">
        <v>4833</v>
      </c>
      <c r="I30" s="114">
        <v>4967</v>
      </c>
      <c r="J30" s="140">
        <v>4818</v>
      </c>
      <c r="K30" s="114">
        <v>-139</v>
      </c>
      <c r="L30" s="116">
        <v>-2.8850145288501454</v>
      </c>
    </row>
    <row r="31" spans="1:12" s="110" customFormat="1" ht="15" customHeight="1" x14ac:dyDescent="0.2">
      <c r="A31" s="120"/>
      <c r="B31" s="119"/>
      <c r="C31" s="258" t="s">
        <v>107</v>
      </c>
      <c r="E31" s="113">
        <v>54.217221135029355</v>
      </c>
      <c r="F31" s="115">
        <v>5541</v>
      </c>
      <c r="G31" s="114">
        <v>5907</v>
      </c>
      <c r="H31" s="114">
        <v>5897</v>
      </c>
      <c r="I31" s="114">
        <v>5940</v>
      </c>
      <c r="J31" s="140">
        <v>5648</v>
      </c>
      <c r="K31" s="114">
        <v>-107</v>
      </c>
      <c r="L31" s="116">
        <v>-1.8944759206798867</v>
      </c>
    </row>
    <row r="32" spans="1:12" s="110" customFormat="1" ht="15" customHeight="1" x14ac:dyDescent="0.2">
      <c r="A32" s="120"/>
      <c r="B32" s="119" t="s">
        <v>117</v>
      </c>
      <c r="C32" s="258"/>
      <c r="E32" s="113">
        <v>5.3293856402664694</v>
      </c>
      <c r="F32" s="114">
        <v>576</v>
      </c>
      <c r="G32" s="114">
        <v>676</v>
      </c>
      <c r="H32" s="114">
        <v>761</v>
      </c>
      <c r="I32" s="114">
        <v>721</v>
      </c>
      <c r="J32" s="140">
        <v>557</v>
      </c>
      <c r="K32" s="114">
        <v>19</v>
      </c>
      <c r="L32" s="116">
        <v>3.4111310592459607</v>
      </c>
    </row>
    <row r="33" spans="1:12" s="110" customFormat="1" ht="15" customHeight="1" x14ac:dyDescent="0.2">
      <c r="A33" s="120"/>
      <c r="B33" s="119"/>
      <c r="C33" s="258" t="s">
        <v>106</v>
      </c>
      <c r="E33" s="113">
        <v>42.708333333333336</v>
      </c>
      <c r="F33" s="114">
        <v>246</v>
      </c>
      <c r="G33" s="114">
        <v>285</v>
      </c>
      <c r="H33" s="114">
        <v>327</v>
      </c>
      <c r="I33" s="114">
        <v>303</v>
      </c>
      <c r="J33" s="140">
        <v>259</v>
      </c>
      <c r="K33" s="114">
        <v>-13</v>
      </c>
      <c r="L33" s="116">
        <v>-5.019305019305019</v>
      </c>
    </row>
    <row r="34" spans="1:12" s="110" customFormat="1" ht="15" customHeight="1" x14ac:dyDescent="0.2">
      <c r="A34" s="120"/>
      <c r="B34" s="119"/>
      <c r="C34" s="258" t="s">
        <v>107</v>
      </c>
      <c r="E34" s="113">
        <v>57.291666666666664</v>
      </c>
      <c r="F34" s="114">
        <v>330</v>
      </c>
      <c r="G34" s="114">
        <v>391</v>
      </c>
      <c r="H34" s="114">
        <v>434</v>
      </c>
      <c r="I34" s="114">
        <v>418</v>
      </c>
      <c r="J34" s="140">
        <v>298</v>
      </c>
      <c r="K34" s="114">
        <v>32</v>
      </c>
      <c r="L34" s="116">
        <v>10.738255033557047</v>
      </c>
    </row>
    <row r="35" spans="1:12" s="110" customFormat="1" ht="24" customHeight="1" x14ac:dyDescent="0.2">
      <c r="A35" s="604" t="s">
        <v>192</v>
      </c>
      <c r="B35" s="605"/>
      <c r="C35" s="605"/>
      <c r="D35" s="606"/>
      <c r="E35" s="113">
        <v>15.349740932642487</v>
      </c>
      <c r="F35" s="114">
        <v>1659</v>
      </c>
      <c r="G35" s="114">
        <v>1785</v>
      </c>
      <c r="H35" s="114">
        <v>1728</v>
      </c>
      <c r="I35" s="114">
        <v>1889</v>
      </c>
      <c r="J35" s="114">
        <v>1639</v>
      </c>
      <c r="K35" s="318">
        <v>20</v>
      </c>
      <c r="L35" s="319">
        <v>1.2202562538133008</v>
      </c>
    </row>
    <row r="36" spans="1:12" s="110" customFormat="1" ht="15" customHeight="1" x14ac:dyDescent="0.2">
      <c r="A36" s="120"/>
      <c r="B36" s="119"/>
      <c r="C36" s="258" t="s">
        <v>106</v>
      </c>
      <c r="E36" s="113">
        <v>42.25437010247137</v>
      </c>
      <c r="F36" s="114">
        <v>701</v>
      </c>
      <c r="G36" s="114">
        <v>738</v>
      </c>
      <c r="H36" s="114">
        <v>740</v>
      </c>
      <c r="I36" s="114">
        <v>811</v>
      </c>
      <c r="J36" s="114">
        <v>709</v>
      </c>
      <c r="K36" s="318">
        <v>-8</v>
      </c>
      <c r="L36" s="116">
        <v>-1.1283497884344147</v>
      </c>
    </row>
    <row r="37" spans="1:12" s="110" customFormat="1" ht="15" customHeight="1" x14ac:dyDescent="0.2">
      <c r="A37" s="120"/>
      <c r="B37" s="119"/>
      <c r="C37" s="258" t="s">
        <v>107</v>
      </c>
      <c r="E37" s="113">
        <v>57.74562989752863</v>
      </c>
      <c r="F37" s="114">
        <v>958</v>
      </c>
      <c r="G37" s="114">
        <v>1047</v>
      </c>
      <c r="H37" s="114">
        <v>988</v>
      </c>
      <c r="I37" s="114">
        <v>1078</v>
      </c>
      <c r="J37" s="140">
        <v>930</v>
      </c>
      <c r="K37" s="114">
        <v>28</v>
      </c>
      <c r="L37" s="116">
        <v>3.010752688172043</v>
      </c>
    </row>
    <row r="38" spans="1:12" s="110" customFormat="1" ht="15" customHeight="1" x14ac:dyDescent="0.2">
      <c r="A38" s="120"/>
      <c r="B38" s="119" t="s">
        <v>329</v>
      </c>
      <c r="C38" s="258"/>
      <c r="E38" s="113">
        <v>59.113619541080681</v>
      </c>
      <c r="F38" s="114">
        <v>6389</v>
      </c>
      <c r="G38" s="114">
        <v>6618</v>
      </c>
      <c r="H38" s="114">
        <v>6642</v>
      </c>
      <c r="I38" s="114">
        <v>6647</v>
      </c>
      <c r="J38" s="140">
        <v>6442</v>
      </c>
      <c r="K38" s="114">
        <v>-53</v>
      </c>
      <c r="L38" s="116">
        <v>-0.82272586153368521</v>
      </c>
    </row>
    <row r="39" spans="1:12" s="110" customFormat="1" ht="15" customHeight="1" x14ac:dyDescent="0.2">
      <c r="A39" s="120"/>
      <c r="B39" s="119"/>
      <c r="C39" s="258" t="s">
        <v>106</v>
      </c>
      <c r="E39" s="113">
        <v>45.703552981687274</v>
      </c>
      <c r="F39" s="115">
        <v>2920</v>
      </c>
      <c r="G39" s="114">
        <v>2961</v>
      </c>
      <c r="H39" s="114">
        <v>3008</v>
      </c>
      <c r="I39" s="114">
        <v>3051</v>
      </c>
      <c r="J39" s="140">
        <v>2992</v>
      </c>
      <c r="K39" s="114">
        <v>-72</v>
      </c>
      <c r="L39" s="116">
        <v>-2.4064171122994651</v>
      </c>
    </row>
    <row r="40" spans="1:12" s="110" customFormat="1" ht="15" customHeight="1" x14ac:dyDescent="0.2">
      <c r="A40" s="120"/>
      <c r="B40" s="119"/>
      <c r="C40" s="258" t="s">
        <v>107</v>
      </c>
      <c r="E40" s="113">
        <v>54.296447018312726</v>
      </c>
      <c r="F40" s="115">
        <v>3469</v>
      </c>
      <c r="G40" s="114">
        <v>3657</v>
      </c>
      <c r="H40" s="114">
        <v>3634</v>
      </c>
      <c r="I40" s="114">
        <v>3596</v>
      </c>
      <c r="J40" s="140">
        <v>3450</v>
      </c>
      <c r="K40" s="114">
        <v>19</v>
      </c>
      <c r="L40" s="116">
        <v>0.55072463768115942</v>
      </c>
    </row>
    <row r="41" spans="1:12" s="110" customFormat="1" ht="15" customHeight="1" x14ac:dyDescent="0.2">
      <c r="A41" s="120"/>
      <c r="B41" s="320" t="s">
        <v>516</v>
      </c>
      <c r="C41" s="258"/>
      <c r="E41" s="113">
        <v>8.9100666173205028</v>
      </c>
      <c r="F41" s="115">
        <v>963</v>
      </c>
      <c r="G41" s="114">
        <v>1015</v>
      </c>
      <c r="H41" s="114">
        <v>1013</v>
      </c>
      <c r="I41" s="114">
        <v>1029</v>
      </c>
      <c r="J41" s="140">
        <v>976</v>
      </c>
      <c r="K41" s="114">
        <v>-13</v>
      </c>
      <c r="L41" s="116">
        <v>-1.3319672131147542</v>
      </c>
    </row>
    <row r="42" spans="1:12" s="110" customFormat="1" ht="15" customHeight="1" x14ac:dyDescent="0.2">
      <c r="A42" s="120"/>
      <c r="B42" s="119"/>
      <c r="C42" s="268" t="s">
        <v>106</v>
      </c>
      <c r="D42" s="182"/>
      <c r="E42" s="113">
        <v>47.559709241952234</v>
      </c>
      <c r="F42" s="115">
        <v>458</v>
      </c>
      <c r="G42" s="114">
        <v>475</v>
      </c>
      <c r="H42" s="114">
        <v>470</v>
      </c>
      <c r="I42" s="114">
        <v>481</v>
      </c>
      <c r="J42" s="140">
        <v>455</v>
      </c>
      <c r="K42" s="114">
        <v>3</v>
      </c>
      <c r="L42" s="116">
        <v>0.65934065934065933</v>
      </c>
    </row>
    <row r="43" spans="1:12" s="110" customFormat="1" ht="15" customHeight="1" x14ac:dyDescent="0.2">
      <c r="A43" s="120"/>
      <c r="B43" s="119"/>
      <c r="C43" s="268" t="s">
        <v>107</v>
      </c>
      <c r="D43" s="182"/>
      <c r="E43" s="113">
        <v>52.440290758047766</v>
      </c>
      <c r="F43" s="115">
        <v>505</v>
      </c>
      <c r="G43" s="114">
        <v>540</v>
      </c>
      <c r="H43" s="114">
        <v>543</v>
      </c>
      <c r="I43" s="114">
        <v>548</v>
      </c>
      <c r="J43" s="140">
        <v>521</v>
      </c>
      <c r="K43" s="114">
        <v>-16</v>
      </c>
      <c r="L43" s="116">
        <v>-3.0710172744721689</v>
      </c>
    </row>
    <row r="44" spans="1:12" s="110" customFormat="1" ht="15" customHeight="1" x14ac:dyDescent="0.2">
      <c r="A44" s="120"/>
      <c r="B44" s="119" t="s">
        <v>205</v>
      </c>
      <c r="C44" s="268"/>
      <c r="D44" s="182"/>
      <c r="E44" s="113">
        <v>16.62657290895633</v>
      </c>
      <c r="F44" s="115">
        <v>1797</v>
      </c>
      <c r="G44" s="114">
        <v>1952</v>
      </c>
      <c r="H44" s="114">
        <v>2125</v>
      </c>
      <c r="I44" s="114">
        <v>2080</v>
      </c>
      <c r="J44" s="140">
        <v>1986</v>
      </c>
      <c r="K44" s="114">
        <v>-189</v>
      </c>
      <c r="L44" s="116">
        <v>-9.5166163141993962</v>
      </c>
    </row>
    <row r="45" spans="1:12" s="110" customFormat="1" ht="15" customHeight="1" x14ac:dyDescent="0.2">
      <c r="A45" s="120"/>
      <c r="B45" s="119"/>
      <c r="C45" s="268" t="s">
        <v>106</v>
      </c>
      <c r="D45" s="182"/>
      <c r="E45" s="113">
        <v>47.468002225932111</v>
      </c>
      <c r="F45" s="115">
        <v>853</v>
      </c>
      <c r="G45" s="114">
        <v>892</v>
      </c>
      <c r="H45" s="114">
        <v>952</v>
      </c>
      <c r="I45" s="114">
        <v>936</v>
      </c>
      <c r="J45" s="140">
        <v>929</v>
      </c>
      <c r="K45" s="114">
        <v>-76</v>
      </c>
      <c r="L45" s="116">
        <v>-8.1808396124865439</v>
      </c>
    </row>
    <row r="46" spans="1:12" s="110" customFormat="1" ht="15" customHeight="1" x14ac:dyDescent="0.2">
      <c r="A46" s="123"/>
      <c r="B46" s="124"/>
      <c r="C46" s="260" t="s">
        <v>107</v>
      </c>
      <c r="D46" s="261"/>
      <c r="E46" s="125">
        <v>52.531997774067889</v>
      </c>
      <c r="F46" s="143">
        <v>944</v>
      </c>
      <c r="G46" s="144">
        <v>1060</v>
      </c>
      <c r="H46" s="144">
        <v>1173</v>
      </c>
      <c r="I46" s="144">
        <v>1144</v>
      </c>
      <c r="J46" s="145">
        <v>1057</v>
      </c>
      <c r="K46" s="144">
        <v>-113</v>
      </c>
      <c r="L46" s="146">
        <v>-10.690633869441816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10808</v>
      </c>
      <c r="E11" s="114">
        <v>11370</v>
      </c>
      <c r="F11" s="114">
        <v>11508</v>
      </c>
      <c r="G11" s="114">
        <v>11645</v>
      </c>
      <c r="H11" s="140">
        <v>11043</v>
      </c>
      <c r="I11" s="115">
        <v>-235</v>
      </c>
      <c r="J11" s="116">
        <v>-2.1280449153309791</v>
      </c>
    </row>
    <row r="12" spans="1:15" s="110" customFormat="1" ht="24.95" customHeight="1" x14ac:dyDescent="0.2">
      <c r="A12" s="193" t="s">
        <v>132</v>
      </c>
      <c r="B12" s="194" t="s">
        <v>133</v>
      </c>
      <c r="C12" s="113">
        <v>3.2753515914137674</v>
      </c>
      <c r="D12" s="115">
        <v>354</v>
      </c>
      <c r="E12" s="114">
        <v>381</v>
      </c>
      <c r="F12" s="114">
        <v>383</v>
      </c>
      <c r="G12" s="114">
        <v>369</v>
      </c>
      <c r="H12" s="140">
        <v>411</v>
      </c>
      <c r="I12" s="115">
        <v>-57</v>
      </c>
      <c r="J12" s="116">
        <v>-13.868613138686131</v>
      </c>
    </row>
    <row r="13" spans="1:15" s="110" customFormat="1" ht="24.95" customHeight="1" x14ac:dyDescent="0.2">
      <c r="A13" s="193" t="s">
        <v>134</v>
      </c>
      <c r="B13" s="199" t="s">
        <v>214</v>
      </c>
      <c r="C13" s="113">
        <v>0.56439674315321986</v>
      </c>
      <c r="D13" s="115">
        <v>61</v>
      </c>
      <c r="E13" s="114">
        <v>65</v>
      </c>
      <c r="F13" s="114">
        <v>62</v>
      </c>
      <c r="G13" s="114">
        <v>59</v>
      </c>
      <c r="H13" s="140">
        <v>54</v>
      </c>
      <c r="I13" s="115">
        <v>7</v>
      </c>
      <c r="J13" s="116">
        <v>12.962962962962964</v>
      </c>
    </row>
    <row r="14" spans="1:15" s="287" customFormat="1" ht="24.95" customHeight="1" x14ac:dyDescent="0.2">
      <c r="A14" s="193" t="s">
        <v>215</v>
      </c>
      <c r="B14" s="199" t="s">
        <v>137</v>
      </c>
      <c r="C14" s="113">
        <v>3.2568467801628422</v>
      </c>
      <c r="D14" s="115">
        <v>352</v>
      </c>
      <c r="E14" s="114">
        <v>343</v>
      </c>
      <c r="F14" s="114">
        <v>343</v>
      </c>
      <c r="G14" s="114">
        <v>331</v>
      </c>
      <c r="H14" s="140">
        <v>348</v>
      </c>
      <c r="I14" s="115">
        <v>4</v>
      </c>
      <c r="J14" s="116">
        <v>1.1494252873563218</v>
      </c>
      <c r="K14" s="110"/>
      <c r="L14" s="110"/>
      <c r="M14" s="110"/>
      <c r="N14" s="110"/>
      <c r="O14" s="110"/>
    </row>
    <row r="15" spans="1:15" s="110" customFormat="1" ht="24.95" customHeight="1" x14ac:dyDescent="0.2">
      <c r="A15" s="193" t="s">
        <v>216</v>
      </c>
      <c r="B15" s="199" t="s">
        <v>217</v>
      </c>
      <c r="C15" s="113">
        <v>1.1658031088082901</v>
      </c>
      <c r="D15" s="115">
        <v>126</v>
      </c>
      <c r="E15" s="114">
        <v>129</v>
      </c>
      <c r="F15" s="114">
        <v>127</v>
      </c>
      <c r="G15" s="114">
        <v>118</v>
      </c>
      <c r="H15" s="140">
        <v>119</v>
      </c>
      <c r="I15" s="115">
        <v>7</v>
      </c>
      <c r="J15" s="116">
        <v>5.882352941176471</v>
      </c>
    </row>
    <row r="16" spans="1:15" s="287" customFormat="1" ht="24.95" customHeight="1" x14ac:dyDescent="0.2">
      <c r="A16" s="193" t="s">
        <v>218</v>
      </c>
      <c r="B16" s="199" t="s">
        <v>141</v>
      </c>
      <c r="C16" s="113">
        <v>1.6099185788304959</v>
      </c>
      <c r="D16" s="115">
        <v>174</v>
      </c>
      <c r="E16" s="114">
        <v>165</v>
      </c>
      <c r="F16" s="114">
        <v>170</v>
      </c>
      <c r="G16" s="114">
        <v>169</v>
      </c>
      <c r="H16" s="140">
        <v>175</v>
      </c>
      <c r="I16" s="115">
        <v>-1</v>
      </c>
      <c r="J16" s="116">
        <v>-0.5714285714285714</v>
      </c>
      <c r="K16" s="110"/>
      <c r="L16" s="110"/>
      <c r="M16" s="110"/>
      <c r="N16" s="110"/>
      <c r="O16" s="110"/>
    </row>
    <row r="17" spans="1:15" s="110" customFormat="1" ht="24.95" customHeight="1" x14ac:dyDescent="0.2">
      <c r="A17" s="193" t="s">
        <v>142</v>
      </c>
      <c r="B17" s="199" t="s">
        <v>220</v>
      </c>
      <c r="C17" s="113">
        <v>0.48112509252405627</v>
      </c>
      <c r="D17" s="115">
        <v>52</v>
      </c>
      <c r="E17" s="114">
        <v>49</v>
      </c>
      <c r="F17" s="114">
        <v>46</v>
      </c>
      <c r="G17" s="114">
        <v>44</v>
      </c>
      <c r="H17" s="140">
        <v>54</v>
      </c>
      <c r="I17" s="115">
        <v>-2</v>
      </c>
      <c r="J17" s="116">
        <v>-3.7037037037037037</v>
      </c>
    </row>
    <row r="18" spans="1:15" s="287" customFormat="1" ht="24.95" customHeight="1" x14ac:dyDescent="0.2">
      <c r="A18" s="201" t="s">
        <v>144</v>
      </c>
      <c r="B18" s="202" t="s">
        <v>145</v>
      </c>
      <c r="C18" s="113">
        <v>4.9870466321243523</v>
      </c>
      <c r="D18" s="115">
        <v>539</v>
      </c>
      <c r="E18" s="114">
        <v>500</v>
      </c>
      <c r="F18" s="114">
        <v>536</v>
      </c>
      <c r="G18" s="114">
        <v>524</v>
      </c>
      <c r="H18" s="140">
        <v>515</v>
      </c>
      <c r="I18" s="115">
        <v>24</v>
      </c>
      <c r="J18" s="116">
        <v>4.6601941747572813</v>
      </c>
      <c r="K18" s="110"/>
      <c r="L18" s="110"/>
      <c r="M18" s="110"/>
      <c r="N18" s="110"/>
      <c r="O18" s="110"/>
    </row>
    <row r="19" spans="1:15" s="110" customFormat="1" ht="24.95" customHeight="1" x14ac:dyDescent="0.2">
      <c r="A19" s="193" t="s">
        <v>146</v>
      </c>
      <c r="B19" s="199" t="s">
        <v>147</v>
      </c>
      <c r="C19" s="113">
        <v>14.877868245743894</v>
      </c>
      <c r="D19" s="115">
        <v>1608</v>
      </c>
      <c r="E19" s="114">
        <v>1658</v>
      </c>
      <c r="F19" s="114">
        <v>1629</v>
      </c>
      <c r="G19" s="114">
        <v>1693</v>
      </c>
      <c r="H19" s="140">
        <v>1641</v>
      </c>
      <c r="I19" s="115">
        <v>-33</v>
      </c>
      <c r="J19" s="116">
        <v>-2.0109689213893969</v>
      </c>
    </row>
    <row r="20" spans="1:15" s="287" customFormat="1" ht="24.95" customHeight="1" x14ac:dyDescent="0.2">
      <c r="A20" s="193" t="s">
        <v>148</v>
      </c>
      <c r="B20" s="199" t="s">
        <v>149</v>
      </c>
      <c r="C20" s="113">
        <v>5.4219096965210953</v>
      </c>
      <c r="D20" s="115">
        <v>586</v>
      </c>
      <c r="E20" s="114">
        <v>595</v>
      </c>
      <c r="F20" s="114">
        <v>626</v>
      </c>
      <c r="G20" s="114">
        <v>623</v>
      </c>
      <c r="H20" s="140">
        <v>615</v>
      </c>
      <c r="I20" s="115">
        <v>-29</v>
      </c>
      <c r="J20" s="116">
        <v>-4.7154471544715451</v>
      </c>
      <c r="K20" s="110"/>
      <c r="L20" s="110"/>
      <c r="M20" s="110"/>
      <c r="N20" s="110"/>
      <c r="O20" s="110"/>
    </row>
    <row r="21" spans="1:15" s="110" customFormat="1" ht="24.95" customHeight="1" x14ac:dyDescent="0.2">
      <c r="A21" s="201" t="s">
        <v>150</v>
      </c>
      <c r="B21" s="202" t="s">
        <v>151</v>
      </c>
      <c r="C21" s="113">
        <v>15.562546262028127</v>
      </c>
      <c r="D21" s="115">
        <v>1682</v>
      </c>
      <c r="E21" s="114">
        <v>1924</v>
      </c>
      <c r="F21" s="114">
        <v>2044</v>
      </c>
      <c r="G21" s="114">
        <v>2051</v>
      </c>
      <c r="H21" s="140">
        <v>1788</v>
      </c>
      <c r="I21" s="115">
        <v>-106</v>
      </c>
      <c r="J21" s="116">
        <v>-5.9284116331096195</v>
      </c>
    </row>
    <row r="22" spans="1:15" s="110" customFormat="1" ht="24.95" customHeight="1" x14ac:dyDescent="0.2">
      <c r="A22" s="201" t="s">
        <v>152</v>
      </c>
      <c r="B22" s="199" t="s">
        <v>153</v>
      </c>
      <c r="C22" s="113">
        <v>0.85122131754256103</v>
      </c>
      <c r="D22" s="115">
        <v>92</v>
      </c>
      <c r="E22" s="114">
        <v>107</v>
      </c>
      <c r="F22" s="114">
        <v>91</v>
      </c>
      <c r="G22" s="114">
        <v>83</v>
      </c>
      <c r="H22" s="140">
        <v>89</v>
      </c>
      <c r="I22" s="115">
        <v>3</v>
      </c>
      <c r="J22" s="116">
        <v>3.3707865168539324</v>
      </c>
    </row>
    <row r="23" spans="1:15" s="110" customFormat="1" ht="24.95" customHeight="1" x14ac:dyDescent="0.2">
      <c r="A23" s="193" t="s">
        <v>154</v>
      </c>
      <c r="B23" s="199" t="s">
        <v>155</v>
      </c>
      <c r="C23" s="113">
        <v>0.99925980754996302</v>
      </c>
      <c r="D23" s="115">
        <v>108</v>
      </c>
      <c r="E23" s="114">
        <v>110</v>
      </c>
      <c r="F23" s="114">
        <v>104</v>
      </c>
      <c r="G23" s="114">
        <v>101</v>
      </c>
      <c r="H23" s="140">
        <v>106</v>
      </c>
      <c r="I23" s="115">
        <v>2</v>
      </c>
      <c r="J23" s="116">
        <v>1.8867924528301887</v>
      </c>
    </row>
    <row r="24" spans="1:15" s="110" customFormat="1" ht="24.95" customHeight="1" x14ac:dyDescent="0.2">
      <c r="A24" s="193" t="s">
        <v>156</v>
      </c>
      <c r="B24" s="199" t="s">
        <v>221</v>
      </c>
      <c r="C24" s="113">
        <v>7.6609918578830491</v>
      </c>
      <c r="D24" s="115">
        <v>828</v>
      </c>
      <c r="E24" s="114">
        <v>879</v>
      </c>
      <c r="F24" s="114">
        <v>840</v>
      </c>
      <c r="G24" s="114">
        <v>914</v>
      </c>
      <c r="H24" s="140">
        <v>853</v>
      </c>
      <c r="I24" s="115">
        <v>-25</v>
      </c>
      <c r="J24" s="116">
        <v>-2.9308323563892147</v>
      </c>
    </row>
    <row r="25" spans="1:15" s="110" customFormat="1" ht="24.95" customHeight="1" x14ac:dyDescent="0.2">
      <c r="A25" s="193" t="s">
        <v>222</v>
      </c>
      <c r="B25" s="204" t="s">
        <v>159</v>
      </c>
      <c r="C25" s="113">
        <v>11.398963730569948</v>
      </c>
      <c r="D25" s="115">
        <v>1232</v>
      </c>
      <c r="E25" s="114">
        <v>1261</v>
      </c>
      <c r="F25" s="114">
        <v>1330</v>
      </c>
      <c r="G25" s="114">
        <v>1315</v>
      </c>
      <c r="H25" s="140">
        <v>1238</v>
      </c>
      <c r="I25" s="115">
        <v>-6</v>
      </c>
      <c r="J25" s="116">
        <v>-0.48465266558966075</v>
      </c>
    </row>
    <row r="26" spans="1:15" s="110" customFormat="1" ht="24.95" customHeight="1" x14ac:dyDescent="0.2">
      <c r="A26" s="201">
        <v>782.78300000000002</v>
      </c>
      <c r="B26" s="203" t="s">
        <v>160</v>
      </c>
      <c r="C26" s="113">
        <v>0.36084381939304216</v>
      </c>
      <c r="D26" s="115">
        <v>39</v>
      </c>
      <c r="E26" s="114">
        <v>45</v>
      </c>
      <c r="F26" s="114">
        <v>42</v>
      </c>
      <c r="G26" s="114">
        <v>40</v>
      </c>
      <c r="H26" s="140">
        <v>37</v>
      </c>
      <c r="I26" s="115">
        <v>2</v>
      </c>
      <c r="J26" s="116">
        <v>5.4054054054054053</v>
      </c>
    </row>
    <row r="27" spans="1:15" s="110" customFormat="1" ht="24.95" customHeight="1" x14ac:dyDescent="0.2">
      <c r="A27" s="193" t="s">
        <v>161</v>
      </c>
      <c r="B27" s="199" t="s">
        <v>162</v>
      </c>
      <c r="C27" s="113">
        <v>2.6091783863804587</v>
      </c>
      <c r="D27" s="115">
        <v>282</v>
      </c>
      <c r="E27" s="114">
        <v>306</v>
      </c>
      <c r="F27" s="114">
        <v>315</v>
      </c>
      <c r="G27" s="114">
        <v>334</v>
      </c>
      <c r="H27" s="140">
        <v>294</v>
      </c>
      <c r="I27" s="115">
        <v>-12</v>
      </c>
      <c r="J27" s="116">
        <v>-4.0816326530612246</v>
      </c>
    </row>
    <row r="28" spans="1:15" s="110" customFormat="1" ht="24.95" customHeight="1" x14ac:dyDescent="0.2">
      <c r="A28" s="193" t="s">
        <v>163</v>
      </c>
      <c r="B28" s="199" t="s">
        <v>164</v>
      </c>
      <c r="C28" s="113">
        <v>4.4966691339748337</v>
      </c>
      <c r="D28" s="115">
        <v>486</v>
      </c>
      <c r="E28" s="114">
        <v>492</v>
      </c>
      <c r="F28" s="114">
        <v>480</v>
      </c>
      <c r="G28" s="114">
        <v>477</v>
      </c>
      <c r="H28" s="140">
        <v>464</v>
      </c>
      <c r="I28" s="115">
        <v>22</v>
      </c>
      <c r="J28" s="116">
        <v>4.7413793103448274</v>
      </c>
    </row>
    <row r="29" spans="1:15" s="110" customFormat="1" ht="24.95" customHeight="1" x14ac:dyDescent="0.2">
      <c r="A29" s="193">
        <v>86</v>
      </c>
      <c r="B29" s="199" t="s">
        <v>165</v>
      </c>
      <c r="C29" s="113">
        <v>8.5492227979274613</v>
      </c>
      <c r="D29" s="115">
        <v>924</v>
      </c>
      <c r="E29" s="114">
        <v>958</v>
      </c>
      <c r="F29" s="114">
        <v>916</v>
      </c>
      <c r="G29" s="114">
        <v>929</v>
      </c>
      <c r="H29" s="140">
        <v>882</v>
      </c>
      <c r="I29" s="115">
        <v>42</v>
      </c>
      <c r="J29" s="116">
        <v>4.7619047619047619</v>
      </c>
    </row>
    <row r="30" spans="1:15" s="110" customFormat="1" ht="24.95" customHeight="1" x14ac:dyDescent="0.2">
      <c r="A30" s="193">
        <v>87.88</v>
      </c>
      <c r="B30" s="204" t="s">
        <v>166</v>
      </c>
      <c r="C30" s="113">
        <v>5.1443375277572168</v>
      </c>
      <c r="D30" s="115">
        <v>556</v>
      </c>
      <c r="E30" s="114">
        <v>566</v>
      </c>
      <c r="F30" s="114">
        <v>561</v>
      </c>
      <c r="G30" s="114">
        <v>570</v>
      </c>
      <c r="H30" s="140">
        <v>576</v>
      </c>
      <c r="I30" s="115">
        <v>-20</v>
      </c>
      <c r="J30" s="116">
        <v>-3.4722222222222223</v>
      </c>
    </row>
    <row r="31" spans="1:15" s="110" customFormat="1" ht="24.95" customHeight="1" x14ac:dyDescent="0.2">
      <c r="A31" s="193" t="s">
        <v>167</v>
      </c>
      <c r="B31" s="199" t="s">
        <v>168</v>
      </c>
      <c r="C31" s="113">
        <v>9.9833456698741667</v>
      </c>
      <c r="D31" s="115">
        <v>1079</v>
      </c>
      <c r="E31" s="114">
        <v>1180</v>
      </c>
      <c r="F31" s="114">
        <v>1206</v>
      </c>
      <c r="G31" s="114">
        <v>1232</v>
      </c>
      <c r="H31" s="140">
        <v>1132</v>
      </c>
      <c r="I31" s="115">
        <v>-53</v>
      </c>
      <c r="J31" s="116">
        <v>-4.6819787985865728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3.2753515914137674</v>
      </c>
      <c r="D34" s="115">
        <v>354</v>
      </c>
      <c r="E34" s="114">
        <v>381</v>
      </c>
      <c r="F34" s="114">
        <v>383</v>
      </c>
      <c r="G34" s="114">
        <v>369</v>
      </c>
      <c r="H34" s="140">
        <v>411</v>
      </c>
      <c r="I34" s="115">
        <v>-57</v>
      </c>
      <c r="J34" s="116">
        <v>-13.868613138686131</v>
      </c>
    </row>
    <row r="35" spans="1:10" s="110" customFormat="1" ht="24.95" customHeight="1" x14ac:dyDescent="0.2">
      <c r="A35" s="292" t="s">
        <v>171</v>
      </c>
      <c r="B35" s="293" t="s">
        <v>172</v>
      </c>
      <c r="C35" s="113">
        <v>8.8082901554404138</v>
      </c>
      <c r="D35" s="115">
        <v>952</v>
      </c>
      <c r="E35" s="114">
        <v>908</v>
      </c>
      <c r="F35" s="114">
        <v>941</v>
      </c>
      <c r="G35" s="114">
        <v>914</v>
      </c>
      <c r="H35" s="140">
        <v>917</v>
      </c>
      <c r="I35" s="115">
        <v>35</v>
      </c>
      <c r="J35" s="116">
        <v>3.8167938931297711</v>
      </c>
    </row>
    <row r="36" spans="1:10" s="110" customFormat="1" ht="24.95" customHeight="1" x14ac:dyDescent="0.2">
      <c r="A36" s="294" t="s">
        <v>173</v>
      </c>
      <c r="B36" s="295" t="s">
        <v>174</v>
      </c>
      <c r="C36" s="125">
        <v>87.916358253145816</v>
      </c>
      <c r="D36" s="143">
        <v>9502</v>
      </c>
      <c r="E36" s="144">
        <v>10081</v>
      </c>
      <c r="F36" s="144">
        <v>10184</v>
      </c>
      <c r="G36" s="144">
        <v>10362</v>
      </c>
      <c r="H36" s="145">
        <v>9715</v>
      </c>
      <c r="I36" s="143">
        <v>-213</v>
      </c>
      <c r="J36" s="146">
        <v>-2.1924858466289243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10808</v>
      </c>
      <c r="F11" s="264">
        <v>11370</v>
      </c>
      <c r="G11" s="264">
        <v>11508</v>
      </c>
      <c r="H11" s="264">
        <v>11645</v>
      </c>
      <c r="I11" s="265">
        <v>11043</v>
      </c>
      <c r="J11" s="263">
        <v>-235</v>
      </c>
      <c r="K11" s="266">
        <v>-2.1280449153309791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39.831606217616581</v>
      </c>
      <c r="E13" s="115">
        <v>4305</v>
      </c>
      <c r="F13" s="114">
        <v>4588</v>
      </c>
      <c r="G13" s="114">
        <v>4702</v>
      </c>
      <c r="H13" s="114">
        <v>4748</v>
      </c>
      <c r="I13" s="140">
        <v>4353</v>
      </c>
      <c r="J13" s="115">
        <v>-48</v>
      </c>
      <c r="K13" s="116">
        <v>-1.1026878015161958</v>
      </c>
    </row>
    <row r="14" spans="1:15" ht="15.95" customHeight="1" x14ac:dyDescent="0.2">
      <c r="A14" s="306" t="s">
        <v>230</v>
      </c>
      <c r="B14" s="307"/>
      <c r="C14" s="308"/>
      <c r="D14" s="113">
        <v>47.44633604737232</v>
      </c>
      <c r="E14" s="115">
        <v>5128</v>
      </c>
      <c r="F14" s="114">
        <v>5401</v>
      </c>
      <c r="G14" s="114">
        <v>5417</v>
      </c>
      <c r="H14" s="114">
        <v>5515</v>
      </c>
      <c r="I14" s="140">
        <v>5337</v>
      </c>
      <c r="J14" s="115">
        <v>-209</v>
      </c>
      <c r="K14" s="116">
        <v>-3.9160577103241523</v>
      </c>
    </row>
    <row r="15" spans="1:15" ht="15.95" customHeight="1" x14ac:dyDescent="0.2">
      <c r="A15" s="306" t="s">
        <v>231</v>
      </c>
      <c r="B15" s="307"/>
      <c r="C15" s="308"/>
      <c r="D15" s="113">
        <v>5.4034048852701702</v>
      </c>
      <c r="E15" s="115">
        <v>584</v>
      </c>
      <c r="F15" s="114">
        <v>574</v>
      </c>
      <c r="G15" s="114">
        <v>582</v>
      </c>
      <c r="H15" s="114">
        <v>578</v>
      </c>
      <c r="I15" s="140">
        <v>552</v>
      </c>
      <c r="J15" s="115">
        <v>32</v>
      </c>
      <c r="K15" s="116">
        <v>5.7971014492753623</v>
      </c>
    </row>
    <row r="16" spans="1:15" ht="15.95" customHeight="1" x14ac:dyDescent="0.2">
      <c r="A16" s="306" t="s">
        <v>232</v>
      </c>
      <c r="B16" s="307"/>
      <c r="C16" s="308"/>
      <c r="D16" s="113">
        <v>4.2746113989637307</v>
      </c>
      <c r="E16" s="115">
        <v>462</v>
      </c>
      <c r="F16" s="114">
        <v>461</v>
      </c>
      <c r="G16" s="114">
        <v>457</v>
      </c>
      <c r="H16" s="114">
        <v>450</v>
      </c>
      <c r="I16" s="140">
        <v>472</v>
      </c>
      <c r="J16" s="115">
        <v>-10</v>
      </c>
      <c r="K16" s="116">
        <v>-2.1186440677966103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2.4148778682457439</v>
      </c>
      <c r="E18" s="115">
        <v>261</v>
      </c>
      <c r="F18" s="114">
        <v>277</v>
      </c>
      <c r="G18" s="114">
        <v>291</v>
      </c>
      <c r="H18" s="114">
        <v>282</v>
      </c>
      <c r="I18" s="140">
        <v>302</v>
      </c>
      <c r="J18" s="115">
        <v>-41</v>
      </c>
      <c r="K18" s="116">
        <v>-13.576158940397351</v>
      </c>
    </row>
    <row r="19" spans="1:11" ht="14.1" customHeight="1" x14ac:dyDescent="0.2">
      <c r="A19" s="306" t="s">
        <v>235</v>
      </c>
      <c r="B19" s="307" t="s">
        <v>236</v>
      </c>
      <c r="C19" s="308"/>
      <c r="D19" s="113">
        <v>1.6931902294596595</v>
      </c>
      <c r="E19" s="115">
        <v>183</v>
      </c>
      <c r="F19" s="114">
        <v>196</v>
      </c>
      <c r="G19" s="114">
        <v>205</v>
      </c>
      <c r="H19" s="114">
        <v>195</v>
      </c>
      <c r="I19" s="140">
        <v>195</v>
      </c>
      <c r="J19" s="115">
        <v>-12</v>
      </c>
      <c r="K19" s="116">
        <v>-6.1538461538461542</v>
      </c>
    </row>
    <row r="20" spans="1:11" ht="14.1" customHeight="1" x14ac:dyDescent="0.2">
      <c r="A20" s="306">
        <v>12</v>
      </c>
      <c r="B20" s="307" t="s">
        <v>237</v>
      </c>
      <c r="C20" s="308"/>
      <c r="D20" s="113">
        <v>1.4803849000740192</v>
      </c>
      <c r="E20" s="115">
        <v>160</v>
      </c>
      <c r="F20" s="114">
        <v>165</v>
      </c>
      <c r="G20" s="114">
        <v>177</v>
      </c>
      <c r="H20" s="114">
        <v>182</v>
      </c>
      <c r="I20" s="140">
        <v>175</v>
      </c>
      <c r="J20" s="115">
        <v>-15</v>
      </c>
      <c r="K20" s="116">
        <v>-8.5714285714285712</v>
      </c>
    </row>
    <row r="21" spans="1:11" ht="14.1" customHeight="1" x14ac:dyDescent="0.2">
      <c r="A21" s="306">
        <v>21</v>
      </c>
      <c r="B21" s="307" t="s">
        <v>238</v>
      </c>
      <c r="C21" s="308"/>
      <c r="D21" s="113">
        <v>0.11102886750555144</v>
      </c>
      <c r="E21" s="115">
        <v>12</v>
      </c>
      <c r="F21" s="114">
        <v>13</v>
      </c>
      <c r="G21" s="114">
        <v>10</v>
      </c>
      <c r="H21" s="114">
        <v>11</v>
      </c>
      <c r="I21" s="140">
        <v>10</v>
      </c>
      <c r="J21" s="115">
        <v>2</v>
      </c>
      <c r="K21" s="116">
        <v>20</v>
      </c>
    </row>
    <row r="22" spans="1:11" ht="14.1" customHeight="1" x14ac:dyDescent="0.2">
      <c r="A22" s="306">
        <v>22</v>
      </c>
      <c r="B22" s="307" t="s">
        <v>239</v>
      </c>
      <c r="C22" s="308"/>
      <c r="D22" s="113">
        <v>0.43486306439674316</v>
      </c>
      <c r="E22" s="115">
        <v>47</v>
      </c>
      <c r="F22" s="114">
        <v>45</v>
      </c>
      <c r="G22" s="114">
        <v>44</v>
      </c>
      <c r="H22" s="114">
        <v>43</v>
      </c>
      <c r="I22" s="140">
        <v>46</v>
      </c>
      <c r="J22" s="115">
        <v>1</v>
      </c>
      <c r="K22" s="116">
        <v>2.1739130434782608</v>
      </c>
    </row>
    <row r="23" spans="1:11" ht="14.1" customHeight="1" x14ac:dyDescent="0.2">
      <c r="A23" s="306">
        <v>23</v>
      </c>
      <c r="B23" s="307" t="s">
        <v>240</v>
      </c>
      <c r="C23" s="308"/>
      <c r="D23" s="113">
        <v>0.12953367875647667</v>
      </c>
      <c r="E23" s="115">
        <v>14</v>
      </c>
      <c r="F23" s="114">
        <v>16</v>
      </c>
      <c r="G23" s="114">
        <v>18</v>
      </c>
      <c r="H23" s="114">
        <v>16</v>
      </c>
      <c r="I23" s="140">
        <v>18</v>
      </c>
      <c r="J23" s="115">
        <v>-4</v>
      </c>
      <c r="K23" s="116">
        <v>-22.222222222222221</v>
      </c>
    </row>
    <row r="24" spans="1:11" ht="14.1" customHeight="1" x14ac:dyDescent="0.2">
      <c r="A24" s="306">
        <v>24</v>
      </c>
      <c r="B24" s="307" t="s">
        <v>241</v>
      </c>
      <c r="C24" s="308"/>
      <c r="D24" s="113">
        <v>0.41635825314581792</v>
      </c>
      <c r="E24" s="115">
        <v>45</v>
      </c>
      <c r="F24" s="114">
        <v>43</v>
      </c>
      <c r="G24" s="114">
        <v>44</v>
      </c>
      <c r="H24" s="114">
        <v>43</v>
      </c>
      <c r="I24" s="140">
        <v>44</v>
      </c>
      <c r="J24" s="115">
        <v>1</v>
      </c>
      <c r="K24" s="116">
        <v>2.2727272727272729</v>
      </c>
    </row>
    <row r="25" spans="1:11" ht="14.1" customHeight="1" x14ac:dyDescent="0.2">
      <c r="A25" s="306">
        <v>25</v>
      </c>
      <c r="B25" s="307" t="s">
        <v>242</v>
      </c>
      <c r="C25" s="308"/>
      <c r="D25" s="113">
        <v>1.0640266469282014</v>
      </c>
      <c r="E25" s="115">
        <v>115</v>
      </c>
      <c r="F25" s="114">
        <v>126</v>
      </c>
      <c r="G25" s="114">
        <v>123</v>
      </c>
      <c r="H25" s="114">
        <v>112</v>
      </c>
      <c r="I25" s="140">
        <v>118</v>
      </c>
      <c r="J25" s="115">
        <v>-3</v>
      </c>
      <c r="K25" s="116">
        <v>-2.5423728813559321</v>
      </c>
    </row>
    <row r="26" spans="1:11" ht="14.1" customHeight="1" x14ac:dyDescent="0.2">
      <c r="A26" s="306">
        <v>26</v>
      </c>
      <c r="B26" s="307" t="s">
        <v>243</v>
      </c>
      <c r="C26" s="308"/>
      <c r="D26" s="113">
        <v>0.64766839378238339</v>
      </c>
      <c r="E26" s="115">
        <v>70</v>
      </c>
      <c r="F26" s="114">
        <v>67</v>
      </c>
      <c r="G26" s="114">
        <v>70</v>
      </c>
      <c r="H26" s="114">
        <v>70</v>
      </c>
      <c r="I26" s="140">
        <v>67</v>
      </c>
      <c r="J26" s="115">
        <v>3</v>
      </c>
      <c r="K26" s="116">
        <v>4.4776119402985071</v>
      </c>
    </row>
    <row r="27" spans="1:11" ht="14.1" customHeight="1" x14ac:dyDescent="0.2">
      <c r="A27" s="306">
        <v>27</v>
      </c>
      <c r="B27" s="307" t="s">
        <v>244</v>
      </c>
      <c r="C27" s="308"/>
      <c r="D27" s="113">
        <v>0.38860103626943004</v>
      </c>
      <c r="E27" s="115">
        <v>42</v>
      </c>
      <c r="F27" s="114">
        <v>43</v>
      </c>
      <c r="G27" s="114">
        <v>44</v>
      </c>
      <c r="H27" s="114">
        <v>42</v>
      </c>
      <c r="I27" s="140">
        <v>38</v>
      </c>
      <c r="J27" s="115">
        <v>4</v>
      </c>
      <c r="K27" s="116">
        <v>10.526315789473685</v>
      </c>
    </row>
    <row r="28" spans="1:11" ht="14.1" customHeight="1" x14ac:dyDescent="0.2">
      <c r="A28" s="306">
        <v>28</v>
      </c>
      <c r="B28" s="307" t="s">
        <v>245</v>
      </c>
      <c r="C28" s="308"/>
      <c r="D28" s="113">
        <v>0.30532938564026646</v>
      </c>
      <c r="E28" s="115">
        <v>33</v>
      </c>
      <c r="F28" s="114">
        <v>36</v>
      </c>
      <c r="G28" s="114">
        <v>36</v>
      </c>
      <c r="H28" s="114">
        <v>32</v>
      </c>
      <c r="I28" s="140">
        <v>30</v>
      </c>
      <c r="J28" s="115">
        <v>3</v>
      </c>
      <c r="K28" s="116">
        <v>10</v>
      </c>
    </row>
    <row r="29" spans="1:11" ht="14.1" customHeight="1" x14ac:dyDescent="0.2">
      <c r="A29" s="306">
        <v>29</v>
      </c>
      <c r="B29" s="307" t="s">
        <v>246</v>
      </c>
      <c r="C29" s="308"/>
      <c r="D29" s="113">
        <v>4.0710584752035528</v>
      </c>
      <c r="E29" s="115">
        <v>440</v>
      </c>
      <c r="F29" s="114">
        <v>483</v>
      </c>
      <c r="G29" s="114">
        <v>503</v>
      </c>
      <c r="H29" s="114">
        <v>521</v>
      </c>
      <c r="I29" s="140">
        <v>501</v>
      </c>
      <c r="J29" s="115">
        <v>-61</v>
      </c>
      <c r="K29" s="116">
        <v>-12.17564870259481</v>
      </c>
    </row>
    <row r="30" spans="1:11" ht="14.1" customHeight="1" x14ac:dyDescent="0.2">
      <c r="A30" s="306" t="s">
        <v>247</v>
      </c>
      <c r="B30" s="307" t="s">
        <v>248</v>
      </c>
      <c r="C30" s="308"/>
      <c r="D30" s="113">
        <v>0.32383419689119169</v>
      </c>
      <c r="E30" s="115">
        <v>35</v>
      </c>
      <c r="F30" s="114">
        <v>31</v>
      </c>
      <c r="G30" s="114">
        <v>30</v>
      </c>
      <c r="H30" s="114">
        <v>28</v>
      </c>
      <c r="I30" s="140">
        <v>36</v>
      </c>
      <c r="J30" s="115">
        <v>-1</v>
      </c>
      <c r="K30" s="116">
        <v>-2.7777777777777777</v>
      </c>
    </row>
    <row r="31" spans="1:11" ht="14.1" customHeight="1" x14ac:dyDescent="0.2">
      <c r="A31" s="306" t="s">
        <v>249</v>
      </c>
      <c r="B31" s="307" t="s">
        <v>250</v>
      </c>
      <c r="C31" s="308"/>
      <c r="D31" s="113">
        <v>3.7472242783123613</v>
      </c>
      <c r="E31" s="115">
        <v>405</v>
      </c>
      <c r="F31" s="114">
        <v>452</v>
      </c>
      <c r="G31" s="114">
        <v>473</v>
      </c>
      <c r="H31" s="114">
        <v>493</v>
      </c>
      <c r="I31" s="140">
        <v>465</v>
      </c>
      <c r="J31" s="115">
        <v>-60</v>
      </c>
      <c r="K31" s="116">
        <v>-12.903225806451612</v>
      </c>
    </row>
    <row r="32" spans="1:11" ht="14.1" customHeight="1" x14ac:dyDescent="0.2">
      <c r="A32" s="306">
        <v>31</v>
      </c>
      <c r="B32" s="307" t="s">
        <v>251</v>
      </c>
      <c r="C32" s="308"/>
      <c r="D32" s="113">
        <v>0.27757216876387864</v>
      </c>
      <c r="E32" s="115">
        <v>30</v>
      </c>
      <c r="F32" s="114">
        <v>28</v>
      </c>
      <c r="G32" s="114">
        <v>29</v>
      </c>
      <c r="H32" s="114">
        <v>25</v>
      </c>
      <c r="I32" s="140">
        <v>23</v>
      </c>
      <c r="J32" s="115">
        <v>7</v>
      </c>
      <c r="K32" s="116">
        <v>30.434782608695652</v>
      </c>
    </row>
    <row r="33" spans="1:11" ht="14.1" customHeight="1" x14ac:dyDescent="0.2">
      <c r="A33" s="306">
        <v>32</v>
      </c>
      <c r="B33" s="307" t="s">
        <v>252</v>
      </c>
      <c r="C33" s="308"/>
      <c r="D33" s="113">
        <v>1.0917838638045891</v>
      </c>
      <c r="E33" s="115">
        <v>118</v>
      </c>
      <c r="F33" s="114">
        <v>104</v>
      </c>
      <c r="G33" s="114">
        <v>112</v>
      </c>
      <c r="H33" s="114">
        <v>99</v>
      </c>
      <c r="I33" s="140">
        <v>99</v>
      </c>
      <c r="J33" s="115">
        <v>19</v>
      </c>
      <c r="K33" s="116">
        <v>19.19191919191919</v>
      </c>
    </row>
    <row r="34" spans="1:11" ht="14.1" customHeight="1" x14ac:dyDescent="0.2">
      <c r="A34" s="306">
        <v>33</v>
      </c>
      <c r="B34" s="307" t="s">
        <v>253</v>
      </c>
      <c r="C34" s="308"/>
      <c r="D34" s="113">
        <v>0.59215396002960774</v>
      </c>
      <c r="E34" s="115">
        <v>64</v>
      </c>
      <c r="F34" s="114">
        <v>59</v>
      </c>
      <c r="G34" s="114">
        <v>65</v>
      </c>
      <c r="H34" s="114">
        <v>65</v>
      </c>
      <c r="I34" s="140">
        <v>63</v>
      </c>
      <c r="J34" s="115">
        <v>1</v>
      </c>
      <c r="K34" s="116">
        <v>1.5873015873015872</v>
      </c>
    </row>
    <row r="35" spans="1:11" ht="14.1" customHeight="1" x14ac:dyDescent="0.2">
      <c r="A35" s="306">
        <v>34</v>
      </c>
      <c r="B35" s="307" t="s">
        <v>254</v>
      </c>
      <c r="C35" s="308"/>
      <c r="D35" s="113">
        <v>6.5136935603256845</v>
      </c>
      <c r="E35" s="115">
        <v>704</v>
      </c>
      <c r="F35" s="114">
        <v>744</v>
      </c>
      <c r="G35" s="114">
        <v>761</v>
      </c>
      <c r="H35" s="114">
        <v>781</v>
      </c>
      <c r="I35" s="140">
        <v>770</v>
      </c>
      <c r="J35" s="115">
        <v>-66</v>
      </c>
      <c r="K35" s="116">
        <v>-8.5714285714285712</v>
      </c>
    </row>
    <row r="36" spans="1:11" ht="14.1" customHeight="1" x14ac:dyDescent="0.2">
      <c r="A36" s="306">
        <v>41</v>
      </c>
      <c r="B36" s="307" t="s">
        <v>255</v>
      </c>
      <c r="C36" s="308"/>
      <c r="D36" s="113">
        <v>0.32383419689119169</v>
      </c>
      <c r="E36" s="115">
        <v>35</v>
      </c>
      <c r="F36" s="114">
        <v>38</v>
      </c>
      <c r="G36" s="114">
        <v>41</v>
      </c>
      <c r="H36" s="114">
        <v>35</v>
      </c>
      <c r="I36" s="140">
        <v>35</v>
      </c>
      <c r="J36" s="115">
        <v>0</v>
      </c>
      <c r="K36" s="116">
        <v>0</v>
      </c>
    </row>
    <row r="37" spans="1:11" ht="14.1" customHeight="1" x14ac:dyDescent="0.2">
      <c r="A37" s="306">
        <v>42</v>
      </c>
      <c r="B37" s="307" t="s">
        <v>256</v>
      </c>
      <c r="C37" s="308"/>
      <c r="D37" s="113">
        <v>9.2524056254626202E-2</v>
      </c>
      <c r="E37" s="115">
        <v>10</v>
      </c>
      <c r="F37" s="114">
        <v>10</v>
      </c>
      <c r="G37" s="114">
        <v>7</v>
      </c>
      <c r="H37" s="114">
        <v>6</v>
      </c>
      <c r="I37" s="140" t="s">
        <v>514</v>
      </c>
      <c r="J37" s="115" t="s">
        <v>514</v>
      </c>
      <c r="K37" s="116" t="s">
        <v>514</v>
      </c>
    </row>
    <row r="38" spans="1:11" ht="14.1" customHeight="1" x14ac:dyDescent="0.2">
      <c r="A38" s="306">
        <v>43</v>
      </c>
      <c r="B38" s="307" t="s">
        <v>257</v>
      </c>
      <c r="C38" s="308"/>
      <c r="D38" s="113">
        <v>0.24981495188749075</v>
      </c>
      <c r="E38" s="115">
        <v>27</v>
      </c>
      <c r="F38" s="114">
        <v>26</v>
      </c>
      <c r="G38" s="114">
        <v>19</v>
      </c>
      <c r="H38" s="114">
        <v>15</v>
      </c>
      <c r="I38" s="140">
        <v>15</v>
      </c>
      <c r="J38" s="115">
        <v>12</v>
      </c>
      <c r="K38" s="116">
        <v>80</v>
      </c>
    </row>
    <row r="39" spans="1:11" ht="14.1" customHeight="1" x14ac:dyDescent="0.2">
      <c r="A39" s="306">
        <v>51</v>
      </c>
      <c r="B39" s="307" t="s">
        <v>258</v>
      </c>
      <c r="C39" s="308"/>
      <c r="D39" s="113">
        <v>5.0240562546262026</v>
      </c>
      <c r="E39" s="115">
        <v>543</v>
      </c>
      <c r="F39" s="114">
        <v>546</v>
      </c>
      <c r="G39" s="114">
        <v>578</v>
      </c>
      <c r="H39" s="114">
        <v>606</v>
      </c>
      <c r="I39" s="140">
        <v>596</v>
      </c>
      <c r="J39" s="115">
        <v>-53</v>
      </c>
      <c r="K39" s="116">
        <v>-8.8926174496644297</v>
      </c>
    </row>
    <row r="40" spans="1:11" ht="14.1" customHeight="1" x14ac:dyDescent="0.2">
      <c r="A40" s="306" t="s">
        <v>259</v>
      </c>
      <c r="B40" s="307" t="s">
        <v>260</v>
      </c>
      <c r="C40" s="308"/>
      <c r="D40" s="113">
        <v>4.5336787564766841</v>
      </c>
      <c r="E40" s="115">
        <v>490</v>
      </c>
      <c r="F40" s="114">
        <v>496</v>
      </c>
      <c r="G40" s="114">
        <v>517</v>
      </c>
      <c r="H40" s="114">
        <v>548</v>
      </c>
      <c r="I40" s="140">
        <v>546</v>
      </c>
      <c r="J40" s="115">
        <v>-56</v>
      </c>
      <c r="K40" s="116">
        <v>-10.256410256410257</v>
      </c>
    </row>
    <row r="41" spans="1:11" ht="14.1" customHeight="1" x14ac:dyDescent="0.2">
      <c r="A41" s="306"/>
      <c r="B41" s="307" t="s">
        <v>261</v>
      </c>
      <c r="C41" s="308"/>
      <c r="D41" s="113">
        <v>1.3415988156920799</v>
      </c>
      <c r="E41" s="115">
        <v>145</v>
      </c>
      <c r="F41" s="114">
        <v>142</v>
      </c>
      <c r="G41" s="114">
        <v>151</v>
      </c>
      <c r="H41" s="114">
        <v>177</v>
      </c>
      <c r="I41" s="140">
        <v>178</v>
      </c>
      <c r="J41" s="115">
        <v>-33</v>
      </c>
      <c r="K41" s="116">
        <v>-18.539325842696631</v>
      </c>
    </row>
    <row r="42" spans="1:11" ht="14.1" customHeight="1" x14ac:dyDescent="0.2">
      <c r="A42" s="306">
        <v>52</v>
      </c>
      <c r="B42" s="307" t="s">
        <v>262</v>
      </c>
      <c r="C42" s="308"/>
      <c r="D42" s="113">
        <v>4.3578830495928944</v>
      </c>
      <c r="E42" s="115">
        <v>471</v>
      </c>
      <c r="F42" s="114">
        <v>455</v>
      </c>
      <c r="G42" s="114">
        <v>457</v>
      </c>
      <c r="H42" s="114">
        <v>454</v>
      </c>
      <c r="I42" s="140">
        <v>466</v>
      </c>
      <c r="J42" s="115">
        <v>5</v>
      </c>
      <c r="K42" s="116">
        <v>1.0729613733905579</v>
      </c>
    </row>
    <row r="43" spans="1:11" ht="14.1" customHeight="1" x14ac:dyDescent="0.2">
      <c r="A43" s="306" t="s">
        <v>263</v>
      </c>
      <c r="B43" s="307" t="s">
        <v>264</v>
      </c>
      <c r="C43" s="308"/>
      <c r="D43" s="113">
        <v>4.0618060695780906</v>
      </c>
      <c r="E43" s="115">
        <v>439</v>
      </c>
      <c r="F43" s="114">
        <v>420</v>
      </c>
      <c r="G43" s="114">
        <v>429</v>
      </c>
      <c r="H43" s="114">
        <v>427</v>
      </c>
      <c r="I43" s="140">
        <v>424</v>
      </c>
      <c r="J43" s="115">
        <v>15</v>
      </c>
      <c r="K43" s="116">
        <v>3.5377358490566038</v>
      </c>
    </row>
    <row r="44" spans="1:11" ht="14.1" customHeight="1" x14ac:dyDescent="0.2">
      <c r="A44" s="306">
        <v>53</v>
      </c>
      <c r="B44" s="307" t="s">
        <v>265</v>
      </c>
      <c r="C44" s="308"/>
      <c r="D44" s="113">
        <v>2.1188008882309401</v>
      </c>
      <c r="E44" s="115">
        <v>229</v>
      </c>
      <c r="F44" s="114">
        <v>225</v>
      </c>
      <c r="G44" s="114">
        <v>263</v>
      </c>
      <c r="H44" s="114">
        <v>270</v>
      </c>
      <c r="I44" s="140">
        <v>244</v>
      </c>
      <c r="J44" s="115">
        <v>-15</v>
      </c>
      <c r="K44" s="116">
        <v>-6.1475409836065573</v>
      </c>
    </row>
    <row r="45" spans="1:11" ht="14.1" customHeight="1" x14ac:dyDescent="0.2">
      <c r="A45" s="306" t="s">
        <v>266</v>
      </c>
      <c r="B45" s="307" t="s">
        <v>267</v>
      </c>
      <c r="C45" s="308"/>
      <c r="D45" s="113">
        <v>2.1095484826054776</v>
      </c>
      <c r="E45" s="115">
        <v>228</v>
      </c>
      <c r="F45" s="114">
        <v>224</v>
      </c>
      <c r="G45" s="114">
        <v>262</v>
      </c>
      <c r="H45" s="114">
        <v>269</v>
      </c>
      <c r="I45" s="140">
        <v>243</v>
      </c>
      <c r="J45" s="115">
        <v>-15</v>
      </c>
      <c r="K45" s="116">
        <v>-6.1728395061728394</v>
      </c>
    </row>
    <row r="46" spans="1:11" ht="14.1" customHeight="1" x14ac:dyDescent="0.2">
      <c r="A46" s="306">
        <v>54</v>
      </c>
      <c r="B46" s="307" t="s">
        <v>268</v>
      </c>
      <c r="C46" s="308"/>
      <c r="D46" s="113">
        <v>12.213175425610659</v>
      </c>
      <c r="E46" s="115">
        <v>1320</v>
      </c>
      <c r="F46" s="114">
        <v>1370</v>
      </c>
      <c r="G46" s="114">
        <v>1439</v>
      </c>
      <c r="H46" s="114">
        <v>1372</v>
      </c>
      <c r="I46" s="140">
        <v>1293</v>
      </c>
      <c r="J46" s="115">
        <v>27</v>
      </c>
      <c r="K46" s="116">
        <v>2.0881670533642693</v>
      </c>
    </row>
    <row r="47" spans="1:11" ht="14.1" customHeight="1" x14ac:dyDescent="0.2">
      <c r="A47" s="306">
        <v>61</v>
      </c>
      <c r="B47" s="307" t="s">
        <v>269</v>
      </c>
      <c r="C47" s="308"/>
      <c r="D47" s="113">
        <v>0.62916358253145821</v>
      </c>
      <c r="E47" s="115">
        <v>68</v>
      </c>
      <c r="F47" s="114">
        <v>63</v>
      </c>
      <c r="G47" s="114">
        <v>66</v>
      </c>
      <c r="H47" s="114">
        <v>66</v>
      </c>
      <c r="I47" s="140">
        <v>62</v>
      </c>
      <c r="J47" s="115">
        <v>6</v>
      </c>
      <c r="K47" s="116">
        <v>9.67741935483871</v>
      </c>
    </row>
    <row r="48" spans="1:11" ht="14.1" customHeight="1" x14ac:dyDescent="0.2">
      <c r="A48" s="306">
        <v>62</v>
      </c>
      <c r="B48" s="307" t="s">
        <v>270</v>
      </c>
      <c r="C48" s="308"/>
      <c r="D48" s="113">
        <v>10.445965951147299</v>
      </c>
      <c r="E48" s="115">
        <v>1129</v>
      </c>
      <c r="F48" s="114">
        <v>1214</v>
      </c>
      <c r="G48" s="114">
        <v>1160</v>
      </c>
      <c r="H48" s="114">
        <v>1206</v>
      </c>
      <c r="I48" s="140">
        <v>1116</v>
      </c>
      <c r="J48" s="115">
        <v>13</v>
      </c>
      <c r="K48" s="116">
        <v>1.1648745519713262</v>
      </c>
    </row>
    <row r="49" spans="1:11" ht="14.1" customHeight="1" x14ac:dyDescent="0.2">
      <c r="A49" s="306">
        <v>63</v>
      </c>
      <c r="B49" s="307" t="s">
        <v>271</v>
      </c>
      <c r="C49" s="308"/>
      <c r="D49" s="113">
        <v>9.3264248704663206</v>
      </c>
      <c r="E49" s="115">
        <v>1008</v>
      </c>
      <c r="F49" s="114">
        <v>1237</v>
      </c>
      <c r="G49" s="114">
        <v>1304</v>
      </c>
      <c r="H49" s="114">
        <v>1358</v>
      </c>
      <c r="I49" s="140">
        <v>1149</v>
      </c>
      <c r="J49" s="115">
        <v>-141</v>
      </c>
      <c r="K49" s="116">
        <v>-12.271540469973891</v>
      </c>
    </row>
    <row r="50" spans="1:11" ht="14.1" customHeight="1" x14ac:dyDescent="0.2">
      <c r="A50" s="306" t="s">
        <v>272</v>
      </c>
      <c r="B50" s="307" t="s">
        <v>273</v>
      </c>
      <c r="C50" s="308"/>
      <c r="D50" s="113">
        <v>0.93449296817172467</v>
      </c>
      <c r="E50" s="115">
        <v>101</v>
      </c>
      <c r="F50" s="114">
        <v>154</v>
      </c>
      <c r="G50" s="114">
        <v>187</v>
      </c>
      <c r="H50" s="114">
        <v>203</v>
      </c>
      <c r="I50" s="140">
        <v>156</v>
      </c>
      <c r="J50" s="115">
        <v>-55</v>
      </c>
      <c r="K50" s="116">
        <v>-35.256410256410255</v>
      </c>
    </row>
    <row r="51" spans="1:11" ht="14.1" customHeight="1" x14ac:dyDescent="0.2">
      <c r="A51" s="306" t="s">
        <v>274</v>
      </c>
      <c r="B51" s="307" t="s">
        <v>275</v>
      </c>
      <c r="C51" s="308"/>
      <c r="D51" s="113">
        <v>7.9200592153960025</v>
      </c>
      <c r="E51" s="115">
        <v>856</v>
      </c>
      <c r="F51" s="114">
        <v>1018</v>
      </c>
      <c r="G51" s="114">
        <v>1053</v>
      </c>
      <c r="H51" s="114">
        <v>1095</v>
      </c>
      <c r="I51" s="140">
        <v>931</v>
      </c>
      <c r="J51" s="115">
        <v>-75</v>
      </c>
      <c r="K51" s="116">
        <v>-8.0558539205155739</v>
      </c>
    </row>
    <row r="52" spans="1:11" ht="14.1" customHeight="1" x14ac:dyDescent="0.2">
      <c r="A52" s="306">
        <v>71</v>
      </c>
      <c r="B52" s="307" t="s">
        <v>276</v>
      </c>
      <c r="C52" s="308"/>
      <c r="D52" s="113">
        <v>15.74759437453738</v>
      </c>
      <c r="E52" s="115">
        <v>1702</v>
      </c>
      <c r="F52" s="114">
        <v>1801</v>
      </c>
      <c r="G52" s="114">
        <v>1709</v>
      </c>
      <c r="H52" s="114">
        <v>1803</v>
      </c>
      <c r="I52" s="140">
        <v>1700</v>
      </c>
      <c r="J52" s="115">
        <v>2</v>
      </c>
      <c r="K52" s="116">
        <v>0.11764705882352941</v>
      </c>
    </row>
    <row r="53" spans="1:11" ht="14.1" customHeight="1" x14ac:dyDescent="0.2">
      <c r="A53" s="306" t="s">
        <v>277</v>
      </c>
      <c r="B53" s="307" t="s">
        <v>278</v>
      </c>
      <c r="C53" s="308"/>
      <c r="D53" s="113">
        <v>1.0455218356772762</v>
      </c>
      <c r="E53" s="115">
        <v>113</v>
      </c>
      <c r="F53" s="114">
        <v>111</v>
      </c>
      <c r="G53" s="114">
        <v>106</v>
      </c>
      <c r="H53" s="114">
        <v>104</v>
      </c>
      <c r="I53" s="140">
        <v>104</v>
      </c>
      <c r="J53" s="115">
        <v>9</v>
      </c>
      <c r="K53" s="116">
        <v>8.6538461538461533</v>
      </c>
    </row>
    <row r="54" spans="1:11" ht="14.1" customHeight="1" x14ac:dyDescent="0.2">
      <c r="A54" s="306" t="s">
        <v>279</v>
      </c>
      <c r="B54" s="307" t="s">
        <v>280</v>
      </c>
      <c r="C54" s="308"/>
      <c r="D54" s="113">
        <v>13.536269430051814</v>
      </c>
      <c r="E54" s="115">
        <v>1463</v>
      </c>
      <c r="F54" s="114">
        <v>1553</v>
      </c>
      <c r="G54" s="114">
        <v>1463</v>
      </c>
      <c r="H54" s="114">
        <v>1541</v>
      </c>
      <c r="I54" s="140">
        <v>1437</v>
      </c>
      <c r="J54" s="115">
        <v>26</v>
      </c>
      <c r="K54" s="116">
        <v>1.8093249826026443</v>
      </c>
    </row>
    <row r="55" spans="1:11" ht="14.1" customHeight="1" x14ac:dyDescent="0.2">
      <c r="A55" s="306">
        <v>72</v>
      </c>
      <c r="B55" s="307" t="s">
        <v>281</v>
      </c>
      <c r="C55" s="308"/>
      <c r="D55" s="113">
        <v>1.6746854182087343</v>
      </c>
      <c r="E55" s="115">
        <v>181</v>
      </c>
      <c r="F55" s="114">
        <v>176</v>
      </c>
      <c r="G55" s="114">
        <v>170</v>
      </c>
      <c r="H55" s="114">
        <v>171</v>
      </c>
      <c r="I55" s="140">
        <v>169</v>
      </c>
      <c r="J55" s="115">
        <v>12</v>
      </c>
      <c r="K55" s="116">
        <v>7.1005917159763312</v>
      </c>
    </row>
    <row r="56" spans="1:11" ht="14.1" customHeight="1" x14ac:dyDescent="0.2">
      <c r="A56" s="306" t="s">
        <v>282</v>
      </c>
      <c r="B56" s="307" t="s">
        <v>283</v>
      </c>
      <c r="C56" s="308"/>
      <c r="D56" s="113">
        <v>0.24981495188749075</v>
      </c>
      <c r="E56" s="115">
        <v>27</v>
      </c>
      <c r="F56" s="114">
        <v>25</v>
      </c>
      <c r="G56" s="114">
        <v>24</v>
      </c>
      <c r="H56" s="114">
        <v>22</v>
      </c>
      <c r="I56" s="140">
        <v>20</v>
      </c>
      <c r="J56" s="115">
        <v>7</v>
      </c>
      <c r="K56" s="116">
        <v>35</v>
      </c>
    </row>
    <row r="57" spans="1:11" ht="14.1" customHeight="1" x14ac:dyDescent="0.2">
      <c r="A57" s="306" t="s">
        <v>284</v>
      </c>
      <c r="B57" s="307" t="s">
        <v>285</v>
      </c>
      <c r="C57" s="308"/>
      <c r="D57" s="113">
        <v>1.239822353811991</v>
      </c>
      <c r="E57" s="115">
        <v>134</v>
      </c>
      <c r="F57" s="114">
        <v>131</v>
      </c>
      <c r="G57" s="114">
        <v>126</v>
      </c>
      <c r="H57" s="114">
        <v>128</v>
      </c>
      <c r="I57" s="140">
        <v>127</v>
      </c>
      <c r="J57" s="115">
        <v>7</v>
      </c>
      <c r="K57" s="116">
        <v>5.5118110236220472</v>
      </c>
    </row>
    <row r="58" spans="1:11" ht="14.1" customHeight="1" x14ac:dyDescent="0.2">
      <c r="A58" s="306">
        <v>73</v>
      </c>
      <c r="B58" s="307" t="s">
        <v>286</v>
      </c>
      <c r="C58" s="308"/>
      <c r="D58" s="113">
        <v>1.6191709844559585</v>
      </c>
      <c r="E58" s="115">
        <v>175</v>
      </c>
      <c r="F58" s="114">
        <v>177</v>
      </c>
      <c r="G58" s="114">
        <v>176</v>
      </c>
      <c r="H58" s="114">
        <v>177</v>
      </c>
      <c r="I58" s="140">
        <v>170</v>
      </c>
      <c r="J58" s="115">
        <v>5</v>
      </c>
      <c r="K58" s="116">
        <v>2.9411764705882355</v>
      </c>
    </row>
    <row r="59" spans="1:11" ht="14.1" customHeight="1" x14ac:dyDescent="0.2">
      <c r="A59" s="306" t="s">
        <v>287</v>
      </c>
      <c r="B59" s="307" t="s">
        <v>288</v>
      </c>
      <c r="C59" s="308"/>
      <c r="D59" s="113">
        <v>1.2860843819393042</v>
      </c>
      <c r="E59" s="115">
        <v>139</v>
      </c>
      <c r="F59" s="114">
        <v>141</v>
      </c>
      <c r="G59" s="114">
        <v>140</v>
      </c>
      <c r="H59" s="114">
        <v>140</v>
      </c>
      <c r="I59" s="140">
        <v>132</v>
      </c>
      <c r="J59" s="115">
        <v>7</v>
      </c>
      <c r="K59" s="116">
        <v>5.3030303030303028</v>
      </c>
    </row>
    <row r="60" spans="1:11" ht="14.1" customHeight="1" x14ac:dyDescent="0.2">
      <c r="A60" s="306">
        <v>81</v>
      </c>
      <c r="B60" s="307" t="s">
        <v>289</v>
      </c>
      <c r="C60" s="308"/>
      <c r="D60" s="113">
        <v>5.1998519615099923</v>
      </c>
      <c r="E60" s="115">
        <v>562</v>
      </c>
      <c r="F60" s="114">
        <v>556</v>
      </c>
      <c r="G60" s="114">
        <v>540</v>
      </c>
      <c r="H60" s="114">
        <v>530</v>
      </c>
      <c r="I60" s="140">
        <v>506</v>
      </c>
      <c r="J60" s="115">
        <v>56</v>
      </c>
      <c r="K60" s="116">
        <v>11.067193675889328</v>
      </c>
    </row>
    <row r="61" spans="1:11" ht="14.1" customHeight="1" x14ac:dyDescent="0.2">
      <c r="A61" s="306" t="s">
        <v>290</v>
      </c>
      <c r="B61" s="307" t="s">
        <v>291</v>
      </c>
      <c r="C61" s="308"/>
      <c r="D61" s="113">
        <v>1.0547742413027388</v>
      </c>
      <c r="E61" s="115">
        <v>114</v>
      </c>
      <c r="F61" s="114">
        <v>114</v>
      </c>
      <c r="G61" s="114">
        <v>114</v>
      </c>
      <c r="H61" s="114">
        <v>109</v>
      </c>
      <c r="I61" s="140">
        <v>109</v>
      </c>
      <c r="J61" s="115">
        <v>5</v>
      </c>
      <c r="K61" s="116">
        <v>4.5871559633027523</v>
      </c>
    </row>
    <row r="62" spans="1:11" ht="14.1" customHeight="1" x14ac:dyDescent="0.2">
      <c r="A62" s="306" t="s">
        <v>292</v>
      </c>
      <c r="B62" s="307" t="s">
        <v>293</v>
      </c>
      <c r="C62" s="308"/>
      <c r="D62" s="113">
        <v>2.747964470762398</v>
      </c>
      <c r="E62" s="115">
        <v>297</v>
      </c>
      <c r="F62" s="114">
        <v>292</v>
      </c>
      <c r="G62" s="114">
        <v>285</v>
      </c>
      <c r="H62" s="114">
        <v>284</v>
      </c>
      <c r="I62" s="140">
        <v>261</v>
      </c>
      <c r="J62" s="115">
        <v>36</v>
      </c>
      <c r="K62" s="116">
        <v>13.793103448275861</v>
      </c>
    </row>
    <row r="63" spans="1:11" ht="14.1" customHeight="1" x14ac:dyDescent="0.2">
      <c r="A63" s="306"/>
      <c r="B63" s="307" t="s">
        <v>294</v>
      </c>
      <c r="C63" s="308"/>
      <c r="D63" s="113">
        <v>2.368615840118431</v>
      </c>
      <c r="E63" s="115">
        <v>256</v>
      </c>
      <c r="F63" s="114">
        <v>250</v>
      </c>
      <c r="G63" s="114">
        <v>242</v>
      </c>
      <c r="H63" s="114">
        <v>235</v>
      </c>
      <c r="I63" s="140">
        <v>220</v>
      </c>
      <c r="J63" s="115">
        <v>36</v>
      </c>
      <c r="K63" s="116">
        <v>16.363636363636363</v>
      </c>
    </row>
    <row r="64" spans="1:11" ht="14.1" customHeight="1" x14ac:dyDescent="0.2">
      <c r="A64" s="306" t="s">
        <v>295</v>
      </c>
      <c r="B64" s="307" t="s">
        <v>296</v>
      </c>
      <c r="C64" s="308"/>
      <c r="D64" s="113">
        <v>0.23131014063656552</v>
      </c>
      <c r="E64" s="115">
        <v>25</v>
      </c>
      <c r="F64" s="114">
        <v>26</v>
      </c>
      <c r="G64" s="114">
        <v>27</v>
      </c>
      <c r="H64" s="114">
        <v>24</v>
      </c>
      <c r="I64" s="140">
        <v>24</v>
      </c>
      <c r="J64" s="115">
        <v>1</v>
      </c>
      <c r="K64" s="116">
        <v>4.166666666666667</v>
      </c>
    </row>
    <row r="65" spans="1:11" ht="14.1" customHeight="1" x14ac:dyDescent="0.2">
      <c r="A65" s="306" t="s">
        <v>297</v>
      </c>
      <c r="B65" s="307" t="s">
        <v>298</v>
      </c>
      <c r="C65" s="308"/>
      <c r="D65" s="113">
        <v>0.64766839378238339</v>
      </c>
      <c r="E65" s="115">
        <v>70</v>
      </c>
      <c r="F65" s="114">
        <v>65</v>
      </c>
      <c r="G65" s="114">
        <v>64</v>
      </c>
      <c r="H65" s="114">
        <v>59</v>
      </c>
      <c r="I65" s="140">
        <v>54</v>
      </c>
      <c r="J65" s="115">
        <v>16</v>
      </c>
      <c r="K65" s="116">
        <v>29.62962962962963</v>
      </c>
    </row>
    <row r="66" spans="1:11" ht="14.1" customHeight="1" x14ac:dyDescent="0.2">
      <c r="A66" s="306">
        <v>82</v>
      </c>
      <c r="B66" s="307" t="s">
        <v>299</v>
      </c>
      <c r="C66" s="308"/>
      <c r="D66" s="113">
        <v>1.9337527757216877</v>
      </c>
      <c r="E66" s="115">
        <v>209</v>
      </c>
      <c r="F66" s="114">
        <v>220</v>
      </c>
      <c r="G66" s="114">
        <v>218</v>
      </c>
      <c r="H66" s="114">
        <v>209</v>
      </c>
      <c r="I66" s="140">
        <v>221</v>
      </c>
      <c r="J66" s="115">
        <v>-12</v>
      </c>
      <c r="K66" s="116">
        <v>-5.4298642533936654</v>
      </c>
    </row>
    <row r="67" spans="1:11" ht="14.1" customHeight="1" x14ac:dyDescent="0.2">
      <c r="A67" s="306" t="s">
        <v>300</v>
      </c>
      <c r="B67" s="307" t="s">
        <v>301</v>
      </c>
      <c r="C67" s="308"/>
      <c r="D67" s="113">
        <v>1.0455218356772762</v>
      </c>
      <c r="E67" s="115">
        <v>113</v>
      </c>
      <c r="F67" s="114">
        <v>115</v>
      </c>
      <c r="G67" s="114">
        <v>108</v>
      </c>
      <c r="H67" s="114">
        <v>106</v>
      </c>
      <c r="I67" s="140">
        <v>109</v>
      </c>
      <c r="J67" s="115">
        <v>4</v>
      </c>
      <c r="K67" s="116">
        <v>3.669724770642202</v>
      </c>
    </row>
    <row r="68" spans="1:11" ht="14.1" customHeight="1" x14ac:dyDescent="0.2">
      <c r="A68" s="306" t="s">
        <v>302</v>
      </c>
      <c r="B68" s="307" t="s">
        <v>303</v>
      </c>
      <c r="C68" s="308"/>
      <c r="D68" s="113">
        <v>0.36084381939304216</v>
      </c>
      <c r="E68" s="115">
        <v>39</v>
      </c>
      <c r="F68" s="114">
        <v>42</v>
      </c>
      <c r="G68" s="114">
        <v>42</v>
      </c>
      <c r="H68" s="114">
        <v>38</v>
      </c>
      <c r="I68" s="140">
        <v>43</v>
      </c>
      <c r="J68" s="115">
        <v>-4</v>
      </c>
      <c r="K68" s="116">
        <v>-9.3023255813953494</v>
      </c>
    </row>
    <row r="69" spans="1:11" ht="14.1" customHeight="1" x14ac:dyDescent="0.2">
      <c r="A69" s="306">
        <v>83</v>
      </c>
      <c r="B69" s="307" t="s">
        <v>304</v>
      </c>
      <c r="C69" s="308"/>
      <c r="D69" s="113">
        <v>3.3308660251665434</v>
      </c>
      <c r="E69" s="115">
        <v>360</v>
      </c>
      <c r="F69" s="114">
        <v>359</v>
      </c>
      <c r="G69" s="114">
        <v>374</v>
      </c>
      <c r="H69" s="114">
        <v>377</v>
      </c>
      <c r="I69" s="140">
        <v>358</v>
      </c>
      <c r="J69" s="115">
        <v>2</v>
      </c>
      <c r="K69" s="116">
        <v>0.55865921787709494</v>
      </c>
    </row>
    <row r="70" spans="1:11" ht="14.1" customHeight="1" x14ac:dyDescent="0.2">
      <c r="A70" s="306" t="s">
        <v>305</v>
      </c>
      <c r="B70" s="307" t="s">
        <v>306</v>
      </c>
      <c r="C70" s="308"/>
      <c r="D70" s="113">
        <v>1.7394522575869726</v>
      </c>
      <c r="E70" s="115">
        <v>188</v>
      </c>
      <c r="F70" s="114">
        <v>182</v>
      </c>
      <c r="G70" s="114">
        <v>188</v>
      </c>
      <c r="H70" s="114">
        <v>191</v>
      </c>
      <c r="I70" s="140">
        <v>190</v>
      </c>
      <c r="J70" s="115">
        <v>-2</v>
      </c>
      <c r="K70" s="116">
        <v>-1.0526315789473684</v>
      </c>
    </row>
    <row r="71" spans="1:11" ht="14.1" customHeight="1" x14ac:dyDescent="0.2">
      <c r="A71" s="306"/>
      <c r="B71" s="307" t="s">
        <v>307</v>
      </c>
      <c r="C71" s="308"/>
      <c r="D71" s="113">
        <v>0.67542561065877127</v>
      </c>
      <c r="E71" s="115">
        <v>73</v>
      </c>
      <c r="F71" s="114">
        <v>76</v>
      </c>
      <c r="G71" s="114">
        <v>81</v>
      </c>
      <c r="H71" s="114">
        <v>81</v>
      </c>
      <c r="I71" s="140">
        <v>81</v>
      </c>
      <c r="J71" s="115">
        <v>-8</v>
      </c>
      <c r="K71" s="116">
        <v>-9.8765432098765427</v>
      </c>
    </row>
    <row r="72" spans="1:11" ht="14.1" customHeight="1" x14ac:dyDescent="0.2">
      <c r="A72" s="306">
        <v>84</v>
      </c>
      <c r="B72" s="307" t="s">
        <v>308</v>
      </c>
      <c r="C72" s="308"/>
      <c r="D72" s="113">
        <v>1.1935603256846781</v>
      </c>
      <c r="E72" s="115">
        <v>129</v>
      </c>
      <c r="F72" s="114">
        <v>128</v>
      </c>
      <c r="G72" s="114">
        <v>139</v>
      </c>
      <c r="H72" s="114">
        <v>119</v>
      </c>
      <c r="I72" s="140">
        <v>131</v>
      </c>
      <c r="J72" s="115">
        <v>-2</v>
      </c>
      <c r="K72" s="116">
        <v>-1.5267175572519085</v>
      </c>
    </row>
    <row r="73" spans="1:11" ht="14.1" customHeight="1" x14ac:dyDescent="0.2">
      <c r="A73" s="306" t="s">
        <v>309</v>
      </c>
      <c r="B73" s="307" t="s">
        <v>310</v>
      </c>
      <c r="C73" s="308"/>
      <c r="D73" s="113">
        <v>0.37934863064396745</v>
      </c>
      <c r="E73" s="115">
        <v>41</v>
      </c>
      <c r="F73" s="114">
        <v>37</v>
      </c>
      <c r="G73" s="114">
        <v>35</v>
      </c>
      <c r="H73" s="114">
        <v>20</v>
      </c>
      <c r="I73" s="140">
        <v>36</v>
      </c>
      <c r="J73" s="115">
        <v>5</v>
      </c>
      <c r="K73" s="116">
        <v>13.888888888888889</v>
      </c>
    </row>
    <row r="74" spans="1:11" ht="14.1" customHeight="1" x14ac:dyDescent="0.2">
      <c r="A74" s="306" t="s">
        <v>311</v>
      </c>
      <c r="B74" s="307" t="s">
        <v>312</v>
      </c>
      <c r="C74" s="308"/>
      <c r="D74" s="113">
        <v>6.4766839378238336E-2</v>
      </c>
      <c r="E74" s="115">
        <v>7</v>
      </c>
      <c r="F74" s="114">
        <v>8</v>
      </c>
      <c r="G74" s="114">
        <v>9</v>
      </c>
      <c r="H74" s="114">
        <v>7</v>
      </c>
      <c r="I74" s="140">
        <v>8</v>
      </c>
      <c r="J74" s="115">
        <v>-1</v>
      </c>
      <c r="K74" s="116">
        <v>-12.5</v>
      </c>
    </row>
    <row r="75" spans="1:11" ht="14.1" customHeight="1" x14ac:dyDescent="0.2">
      <c r="A75" s="306" t="s">
        <v>313</v>
      </c>
      <c r="B75" s="307" t="s">
        <v>314</v>
      </c>
      <c r="C75" s="308"/>
      <c r="D75" s="113">
        <v>0.15729089563286455</v>
      </c>
      <c r="E75" s="115">
        <v>17</v>
      </c>
      <c r="F75" s="114">
        <v>20</v>
      </c>
      <c r="G75" s="114">
        <v>21</v>
      </c>
      <c r="H75" s="114">
        <v>22</v>
      </c>
      <c r="I75" s="140">
        <v>30</v>
      </c>
      <c r="J75" s="115">
        <v>-13</v>
      </c>
      <c r="K75" s="116">
        <v>-43.333333333333336</v>
      </c>
    </row>
    <row r="76" spans="1:11" ht="14.1" customHeight="1" x14ac:dyDescent="0.2">
      <c r="A76" s="306">
        <v>91</v>
      </c>
      <c r="B76" s="307" t="s">
        <v>315</v>
      </c>
      <c r="C76" s="308"/>
      <c r="D76" s="113">
        <v>0.21280532938564026</v>
      </c>
      <c r="E76" s="115">
        <v>23</v>
      </c>
      <c r="F76" s="114">
        <v>19</v>
      </c>
      <c r="G76" s="114">
        <v>18</v>
      </c>
      <c r="H76" s="114">
        <v>18</v>
      </c>
      <c r="I76" s="140">
        <v>20</v>
      </c>
      <c r="J76" s="115">
        <v>3</v>
      </c>
      <c r="K76" s="116">
        <v>15</v>
      </c>
    </row>
    <row r="77" spans="1:11" ht="14.1" customHeight="1" x14ac:dyDescent="0.2">
      <c r="A77" s="306">
        <v>92</v>
      </c>
      <c r="B77" s="307" t="s">
        <v>316</v>
      </c>
      <c r="C77" s="308"/>
      <c r="D77" s="113">
        <v>0.29607698001480387</v>
      </c>
      <c r="E77" s="115">
        <v>32</v>
      </c>
      <c r="F77" s="114">
        <v>33</v>
      </c>
      <c r="G77" s="114">
        <v>36</v>
      </c>
      <c r="H77" s="114">
        <v>29</v>
      </c>
      <c r="I77" s="140">
        <v>30</v>
      </c>
      <c r="J77" s="115">
        <v>2</v>
      </c>
      <c r="K77" s="116">
        <v>6.666666666666667</v>
      </c>
    </row>
    <row r="78" spans="1:11" ht="14.1" customHeight="1" x14ac:dyDescent="0.2">
      <c r="A78" s="306">
        <v>93</v>
      </c>
      <c r="B78" s="307" t="s">
        <v>317</v>
      </c>
      <c r="C78" s="308"/>
      <c r="D78" s="113">
        <v>0.14803849000740193</v>
      </c>
      <c r="E78" s="115">
        <v>16</v>
      </c>
      <c r="F78" s="114">
        <v>14</v>
      </c>
      <c r="G78" s="114">
        <v>13</v>
      </c>
      <c r="H78" s="114">
        <v>37</v>
      </c>
      <c r="I78" s="140">
        <v>27</v>
      </c>
      <c r="J78" s="115">
        <v>-11</v>
      </c>
      <c r="K78" s="116">
        <v>-40.74074074074074</v>
      </c>
    </row>
    <row r="79" spans="1:11" ht="14.1" customHeight="1" x14ac:dyDescent="0.2">
      <c r="A79" s="306">
        <v>94</v>
      </c>
      <c r="B79" s="307" t="s">
        <v>318</v>
      </c>
      <c r="C79" s="308"/>
      <c r="D79" s="113">
        <v>0.87897853441894891</v>
      </c>
      <c r="E79" s="115">
        <v>95</v>
      </c>
      <c r="F79" s="114">
        <v>108</v>
      </c>
      <c r="G79" s="114">
        <v>104</v>
      </c>
      <c r="H79" s="114">
        <v>109</v>
      </c>
      <c r="I79" s="140">
        <v>96</v>
      </c>
      <c r="J79" s="115">
        <v>-1</v>
      </c>
      <c r="K79" s="116">
        <v>-1.0416666666666667</v>
      </c>
    </row>
    <row r="80" spans="1:11" ht="14.1" customHeight="1" x14ac:dyDescent="0.2">
      <c r="A80" s="306" t="s">
        <v>319</v>
      </c>
      <c r="B80" s="307" t="s">
        <v>320</v>
      </c>
      <c r="C80" s="308"/>
      <c r="D80" s="113">
        <v>0</v>
      </c>
      <c r="E80" s="115">
        <v>0</v>
      </c>
      <c r="F80" s="114">
        <v>0</v>
      </c>
      <c r="G80" s="114">
        <v>0</v>
      </c>
      <c r="H80" s="114">
        <v>0</v>
      </c>
      <c r="I80" s="140" t="s">
        <v>514</v>
      </c>
      <c r="J80" s="115" t="s">
        <v>514</v>
      </c>
      <c r="K80" s="116" t="s">
        <v>514</v>
      </c>
    </row>
    <row r="81" spans="1:11" ht="14.1" customHeight="1" x14ac:dyDescent="0.2">
      <c r="A81" s="310" t="s">
        <v>321</v>
      </c>
      <c r="B81" s="311" t="s">
        <v>334</v>
      </c>
      <c r="C81" s="312"/>
      <c r="D81" s="125">
        <v>3.0440414507772022</v>
      </c>
      <c r="E81" s="143">
        <v>329</v>
      </c>
      <c r="F81" s="144">
        <v>346</v>
      </c>
      <c r="G81" s="144">
        <v>350</v>
      </c>
      <c r="H81" s="144">
        <v>354</v>
      </c>
      <c r="I81" s="145">
        <v>329</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6350</v>
      </c>
      <c r="G12" s="536">
        <v>4266</v>
      </c>
      <c r="H12" s="536">
        <v>7649</v>
      </c>
      <c r="I12" s="536">
        <v>7147</v>
      </c>
      <c r="J12" s="537">
        <v>6436</v>
      </c>
      <c r="K12" s="538">
        <v>-86</v>
      </c>
      <c r="L12" s="349">
        <v>-1.3362336855189558</v>
      </c>
    </row>
    <row r="13" spans="1:17" s="110" customFormat="1" ht="15" customHeight="1" x14ac:dyDescent="0.2">
      <c r="A13" s="350" t="s">
        <v>345</v>
      </c>
      <c r="B13" s="351" t="s">
        <v>346</v>
      </c>
      <c r="C13" s="347"/>
      <c r="D13" s="347"/>
      <c r="E13" s="348"/>
      <c r="F13" s="536">
        <v>3294</v>
      </c>
      <c r="G13" s="536">
        <v>2092</v>
      </c>
      <c r="H13" s="536">
        <v>3972</v>
      </c>
      <c r="I13" s="536">
        <v>3731</v>
      </c>
      <c r="J13" s="537">
        <v>3472</v>
      </c>
      <c r="K13" s="538">
        <v>-178</v>
      </c>
      <c r="L13" s="349">
        <v>-5.1267281105990783</v>
      </c>
    </row>
    <row r="14" spans="1:17" s="110" customFormat="1" ht="22.5" customHeight="1" x14ac:dyDescent="0.2">
      <c r="A14" s="350"/>
      <c r="B14" s="351" t="s">
        <v>347</v>
      </c>
      <c r="C14" s="347"/>
      <c r="D14" s="347"/>
      <c r="E14" s="348"/>
      <c r="F14" s="536">
        <v>3056</v>
      </c>
      <c r="G14" s="536">
        <v>2174</v>
      </c>
      <c r="H14" s="536">
        <v>3677</v>
      </c>
      <c r="I14" s="536">
        <v>3416</v>
      </c>
      <c r="J14" s="537">
        <v>2964</v>
      </c>
      <c r="K14" s="538">
        <v>92</v>
      </c>
      <c r="L14" s="349">
        <v>3.1039136302294197</v>
      </c>
    </row>
    <row r="15" spans="1:17" s="110" customFormat="1" ht="15" customHeight="1" x14ac:dyDescent="0.2">
      <c r="A15" s="350" t="s">
        <v>348</v>
      </c>
      <c r="B15" s="351" t="s">
        <v>108</v>
      </c>
      <c r="C15" s="347"/>
      <c r="D15" s="347"/>
      <c r="E15" s="348"/>
      <c r="F15" s="536">
        <v>907</v>
      </c>
      <c r="G15" s="536">
        <v>762</v>
      </c>
      <c r="H15" s="536">
        <v>2739</v>
      </c>
      <c r="I15" s="536">
        <v>1007</v>
      </c>
      <c r="J15" s="537">
        <v>872</v>
      </c>
      <c r="K15" s="538">
        <v>35</v>
      </c>
      <c r="L15" s="349">
        <v>4.0137614678899078</v>
      </c>
    </row>
    <row r="16" spans="1:17" s="110" customFormat="1" ht="15" customHeight="1" x14ac:dyDescent="0.2">
      <c r="A16" s="350"/>
      <c r="B16" s="351" t="s">
        <v>109</v>
      </c>
      <c r="C16" s="347"/>
      <c r="D16" s="347"/>
      <c r="E16" s="348"/>
      <c r="F16" s="536">
        <v>4457</v>
      </c>
      <c r="G16" s="536">
        <v>3007</v>
      </c>
      <c r="H16" s="536">
        <v>4195</v>
      </c>
      <c r="I16" s="536">
        <v>4993</v>
      </c>
      <c r="J16" s="537">
        <v>4521</v>
      </c>
      <c r="K16" s="538">
        <v>-64</v>
      </c>
      <c r="L16" s="349">
        <v>-1.4156160141561602</v>
      </c>
    </row>
    <row r="17" spans="1:12" s="110" customFormat="1" ht="15" customHeight="1" x14ac:dyDescent="0.2">
      <c r="A17" s="350"/>
      <c r="B17" s="351" t="s">
        <v>110</v>
      </c>
      <c r="C17" s="347"/>
      <c r="D17" s="347"/>
      <c r="E17" s="348"/>
      <c r="F17" s="536">
        <v>911</v>
      </c>
      <c r="G17" s="536">
        <v>426</v>
      </c>
      <c r="H17" s="536">
        <v>630</v>
      </c>
      <c r="I17" s="536">
        <v>1057</v>
      </c>
      <c r="J17" s="537">
        <v>964</v>
      </c>
      <c r="K17" s="538">
        <v>-53</v>
      </c>
      <c r="L17" s="349">
        <v>-5.4979253112033195</v>
      </c>
    </row>
    <row r="18" spans="1:12" s="110" customFormat="1" ht="15" customHeight="1" x14ac:dyDescent="0.2">
      <c r="A18" s="350"/>
      <c r="B18" s="351" t="s">
        <v>111</v>
      </c>
      <c r="C18" s="347"/>
      <c r="D18" s="347"/>
      <c r="E18" s="348"/>
      <c r="F18" s="536">
        <v>75</v>
      </c>
      <c r="G18" s="536">
        <v>71</v>
      </c>
      <c r="H18" s="536">
        <v>85</v>
      </c>
      <c r="I18" s="536">
        <v>90</v>
      </c>
      <c r="J18" s="537">
        <v>79</v>
      </c>
      <c r="K18" s="538">
        <v>-4</v>
      </c>
      <c r="L18" s="349">
        <v>-5.0632911392405067</v>
      </c>
    </row>
    <row r="19" spans="1:12" s="110" customFormat="1" ht="15" customHeight="1" x14ac:dyDescent="0.2">
      <c r="A19" s="118" t="s">
        <v>113</v>
      </c>
      <c r="B19" s="119" t="s">
        <v>181</v>
      </c>
      <c r="C19" s="347"/>
      <c r="D19" s="347"/>
      <c r="E19" s="348"/>
      <c r="F19" s="536">
        <v>3810</v>
      </c>
      <c r="G19" s="536">
        <v>2328</v>
      </c>
      <c r="H19" s="536">
        <v>5056</v>
      </c>
      <c r="I19" s="536">
        <v>4183</v>
      </c>
      <c r="J19" s="537">
        <v>4069</v>
      </c>
      <c r="K19" s="538">
        <v>-259</v>
      </c>
      <c r="L19" s="349">
        <v>-6.3652002949127553</v>
      </c>
    </row>
    <row r="20" spans="1:12" s="110" customFormat="1" ht="15" customHeight="1" x14ac:dyDescent="0.2">
      <c r="A20" s="118"/>
      <c r="B20" s="119" t="s">
        <v>182</v>
      </c>
      <c r="C20" s="347"/>
      <c r="D20" s="347"/>
      <c r="E20" s="348"/>
      <c r="F20" s="536">
        <v>2540</v>
      </c>
      <c r="G20" s="536">
        <v>1938</v>
      </c>
      <c r="H20" s="536">
        <v>2593</v>
      </c>
      <c r="I20" s="536">
        <v>2964</v>
      </c>
      <c r="J20" s="537">
        <v>2367</v>
      </c>
      <c r="K20" s="538">
        <v>173</v>
      </c>
      <c r="L20" s="349">
        <v>7.3088297422898183</v>
      </c>
    </row>
    <row r="21" spans="1:12" s="110" customFormat="1" ht="15" customHeight="1" x14ac:dyDescent="0.2">
      <c r="A21" s="118" t="s">
        <v>113</v>
      </c>
      <c r="B21" s="119" t="s">
        <v>116</v>
      </c>
      <c r="C21" s="347"/>
      <c r="D21" s="347"/>
      <c r="E21" s="348"/>
      <c r="F21" s="536">
        <v>5644</v>
      </c>
      <c r="G21" s="536">
        <v>3613</v>
      </c>
      <c r="H21" s="536">
        <v>6673</v>
      </c>
      <c r="I21" s="536">
        <v>5999</v>
      </c>
      <c r="J21" s="537">
        <v>5588</v>
      </c>
      <c r="K21" s="538">
        <v>56</v>
      </c>
      <c r="L21" s="349">
        <v>1.0021474588403723</v>
      </c>
    </row>
    <row r="22" spans="1:12" s="110" customFormat="1" ht="15" customHeight="1" x14ac:dyDescent="0.2">
      <c r="A22" s="118"/>
      <c r="B22" s="119" t="s">
        <v>117</v>
      </c>
      <c r="C22" s="347"/>
      <c r="D22" s="347"/>
      <c r="E22" s="348"/>
      <c r="F22" s="536">
        <v>702</v>
      </c>
      <c r="G22" s="536">
        <v>649</v>
      </c>
      <c r="H22" s="536">
        <v>968</v>
      </c>
      <c r="I22" s="536">
        <v>1143</v>
      </c>
      <c r="J22" s="537">
        <v>845</v>
      </c>
      <c r="K22" s="538">
        <v>-143</v>
      </c>
      <c r="L22" s="349">
        <v>-16.923076923076923</v>
      </c>
    </row>
    <row r="23" spans="1:12" s="110" customFormat="1" ht="15" customHeight="1" x14ac:dyDescent="0.2">
      <c r="A23" s="352" t="s">
        <v>348</v>
      </c>
      <c r="B23" s="353" t="s">
        <v>193</v>
      </c>
      <c r="C23" s="354"/>
      <c r="D23" s="354"/>
      <c r="E23" s="355"/>
      <c r="F23" s="539">
        <v>76</v>
      </c>
      <c r="G23" s="539">
        <v>124</v>
      </c>
      <c r="H23" s="539">
        <v>1273</v>
      </c>
      <c r="I23" s="539">
        <v>67</v>
      </c>
      <c r="J23" s="540">
        <v>117</v>
      </c>
      <c r="K23" s="541">
        <v>-41</v>
      </c>
      <c r="L23" s="356">
        <v>-35.042735042735046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32.700000000000003</v>
      </c>
      <c r="G25" s="542">
        <v>39.200000000000003</v>
      </c>
      <c r="H25" s="542">
        <v>41.2</v>
      </c>
      <c r="I25" s="542">
        <v>38.9</v>
      </c>
      <c r="J25" s="542">
        <v>36.1</v>
      </c>
      <c r="K25" s="543" t="s">
        <v>350</v>
      </c>
      <c r="L25" s="364">
        <v>-3.3999999999999986</v>
      </c>
    </row>
    <row r="26" spans="1:12" s="110" customFormat="1" ht="15" customHeight="1" x14ac:dyDescent="0.2">
      <c r="A26" s="365" t="s">
        <v>105</v>
      </c>
      <c r="B26" s="366" t="s">
        <v>346</v>
      </c>
      <c r="C26" s="362"/>
      <c r="D26" s="362"/>
      <c r="E26" s="363"/>
      <c r="F26" s="542">
        <v>29.9</v>
      </c>
      <c r="G26" s="542">
        <v>36.1</v>
      </c>
      <c r="H26" s="542">
        <v>37.700000000000003</v>
      </c>
      <c r="I26" s="542">
        <v>35.4</v>
      </c>
      <c r="J26" s="544">
        <v>33.700000000000003</v>
      </c>
      <c r="K26" s="543" t="s">
        <v>350</v>
      </c>
      <c r="L26" s="364">
        <v>-3.8000000000000043</v>
      </c>
    </row>
    <row r="27" spans="1:12" s="110" customFormat="1" ht="15" customHeight="1" x14ac:dyDescent="0.2">
      <c r="A27" s="365"/>
      <c r="B27" s="366" t="s">
        <v>347</v>
      </c>
      <c r="C27" s="362"/>
      <c r="D27" s="362"/>
      <c r="E27" s="363"/>
      <c r="F27" s="542">
        <v>35.6</v>
      </c>
      <c r="G27" s="542">
        <v>42.1</v>
      </c>
      <c r="H27" s="542">
        <v>44.8</v>
      </c>
      <c r="I27" s="542">
        <v>42.7</v>
      </c>
      <c r="J27" s="542">
        <v>38.799999999999997</v>
      </c>
      <c r="K27" s="543" t="s">
        <v>350</v>
      </c>
      <c r="L27" s="364">
        <v>-3.1999999999999957</v>
      </c>
    </row>
    <row r="28" spans="1:12" s="110" customFormat="1" ht="15" customHeight="1" x14ac:dyDescent="0.2">
      <c r="A28" s="365" t="s">
        <v>113</v>
      </c>
      <c r="B28" s="366" t="s">
        <v>108</v>
      </c>
      <c r="C28" s="362"/>
      <c r="D28" s="362"/>
      <c r="E28" s="363"/>
      <c r="F28" s="542">
        <v>41.4</v>
      </c>
      <c r="G28" s="542">
        <v>46.1</v>
      </c>
      <c r="H28" s="542">
        <v>47.8</v>
      </c>
      <c r="I28" s="542">
        <v>49.7</v>
      </c>
      <c r="J28" s="542">
        <v>43.4</v>
      </c>
      <c r="K28" s="543" t="s">
        <v>350</v>
      </c>
      <c r="L28" s="364">
        <v>-2</v>
      </c>
    </row>
    <row r="29" spans="1:12" s="110" customFormat="1" ht="11.25" x14ac:dyDescent="0.2">
      <c r="A29" s="365"/>
      <c r="B29" s="366" t="s">
        <v>109</v>
      </c>
      <c r="C29" s="362"/>
      <c r="D29" s="362"/>
      <c r="E29" s="363"/>
      <c r="F29" s="542">
        <v>32.200000000000003</v>
      </c>
      <c r="G29" s="542">
        <v>38.700000000000003</v>
      </c>
      <c r="H29" s="542">
        <v>39.200000000000003</v>
      </c>
      <c r="I29" s="542">
        <v>37.200000000000003</v>
      </c>
      <c r="J29" s="544">
        <v>36.1</v>
      </c>
      <c r="K29" s="543" t="s">
        <v>350</v>
      </c>
      <c r="L29" s="364">
        <v>-3.8999999999999986</v>
      </c>
    </row>
    <row r="30" spans="1:12" s="110" customFormat="1" ht="15" customHeight="1" x14ac:dyDescent="0.2">
      <c r="A30" s="365"/>
      <c r="B30" s="366" t="s">
        <v>110</v>
      </c>
      <c r="C30" s="362"/>
      <c r="D30" s="362"/>
      <c r="E30" s="363"/>
      <c r="F30" s="542">
        <v>25.7</v>
      </c>
      <c r="G30" s="542">
        <v>29.4</v>
      </c>
      <c r="H30" s="542">
        <v>38.6</v>
      </c>
      <c r="I30" s="542">
        <v>35.700000000000003</v>
      </c>
      <c r="J30" s="542">
        <v>29.7</v>
      </c>
      <c r="K30" s="543" t="s">
        <v>350</v>
      </c>
      <c r="L30" s="364">
        <v>-4</v>
      </c>
    </row>
    <row r="31" spans="1:12" s="110" customFormat="1" ht="15" customHeight="1" x14ac:dyDescent="0.2">
      <c r="A31" s="365"/>
      <c r="B31" s="366" t="s">
        <v>111</v>
      </c>
      <c r="C31" s="362"/>
      <c r="D31" s="362"/>
      <c r="E31" s="363"/>
      <c r="F31" s="542">
        <v>45.9</v>
      </c>
      <c r="G31" s="542">
        <v>60</v>
      </c>
      <c r="H31" s="542">
        <v>61.2</v>
      </c>
      <c r="I31" s="542">
        <v>54.4</v>
      </c>
      <c r="J31" s="542">
        <v>44.3</v>
      </c>
      <c r="K31" s="543" t="s">
        <v>350</v>
      </c>
      <c r="L31" s="364">
        <v>1.6000000000000014</v>
      </c>
    </row>
    <row r="32" spans="1:12" s="110" customFormat="1" ht="15" customHeight="1" x14ac:dyDescent="0.2">
      <c r="A32" s="367" t="s">
        <v>113</v>
      </c>
      <c r="B32" s="368" t="s">
        <v>181</v>
      </c>
      <c r="C32" s="362"/>
      <c r="D32" s="362"/>
      <c r="E32" s="363"/>
      <c r="F32" s="542">
        <v>25.9</v>
      </c>
      <c r="G32" s="542">
        <v>30.1</v>
      </c>
      <c r="H32" s="542">
        <v>33.200000000000003</v>
      </c>
      <c r="I32" s="542">
        <v>32.6</v>
      </c>
      <c r="J32" s="544">
        <v>31.6</v>
      </c>
      <c r="K32" s="543" t="s">
        <v>350</v>
      </c>
      <c r="L32" s="364">
        <v>-5.7000000000000028</v>
      </c>
    </row>
    <row r="33" spans="1:12" s="110" customFormat="1" ht="15" customHeight="1" x14ac:dyDescent="0.2">
      <c r="A33" s="367"/>
      <c r="B33" s="368" t="s">
        <v>182</v>
      </c>
      <c r="C33" s="362"/>
      <c r="D33" s="362"/>
      <c r="E33" s="363"/>
      <c r="F33" s="542">
        <v>42.6</v>
      </c>
      <c r="G33" s="542">
        <v>49.5</v>
      </c>
      <c r="H33" s="542">
        <v>52</v>
      </c>
      <c r="I33" s="542">
        <v>47.7</v>
      </c>
      <c r="J33" s="542">
        <v>43.7</v>
      </c>
      <c r="K33" s="543" t="s">
        <v>350</v>
      </c>
      <c r="L33" s="364">
        <v>-1.1000000000000014</v>
      </c>
    </row>
    <row r="34" spans="1:12" s="369" customFormat="1" ht="15" customHeight="1" x14ac:dyDescent="0.2">
      <c r="A34" s="367" t="s">
        <v>113</v>
      </c>
      <c r="B34" s="368" t="s">
        <v>116</v>
      </c>
      <c r="C34" s="362"/>
      <c r="D34" s="362"/>
      <c r="E34" s="363"/>
      <c r="F34" s="542">
        <v>32.1</v>
      </c>
      <c r="G34" s="542">
        <v>39.6</v>
      </c>
      <c r="H34" s="542">
        <v>41.1</v>
      </c>
      <c r="I34" s="542">
        <v>38.1</v>
      </c>
      <c r="J34" s="542">
        <v>35.1</v>
      </c>
      <c r="K34" s="543" t="s">
        <v>350</v>
      </c>
      <c r="L34" s="364">
        <v>-3</v>
      </c>
    </row>
    <row r="35" spans="1:12" s="369" customFormat="1" ht="11.25" x14ac:dyDescent="0.2">
      <c r="A35" s="370"/>
      <c r="B35" s="371" t="s">
        <v>117</v>
      </c>
      <c r="C35" s="372"/>
      <c r="D35" s="372"/>
      <c r="E35" s="373"/>
      <c r="F35" s="545">
        <v>37.299999999999997</v>
      </c>
      <c r="G35" s="545">
        <v>37.200000000000003</v>
      </c>
      <c r="H35" s="545">
        <v>41.4</v>
      </c>
      <c r="I35" s="545">
        <v>43.1</v>
      </c>
      <c r="J35" s="546">
        <v>42.4</v>
      </c>
      <c r="K35" s="547" t="s">
        <v>350</v>
      </c>
      <c r="L35" s="374">
        <v>-5.1000000000000014</v>
      </c>
    </row>
    <row r="36" spans="1:12" s="369" customFormat="1" ht="15.95" customHeight="1" x14ac:dyDescent="0.2">
      <c r="A36" s="375" t="s">
        <v>351</v>
      </c>
      <c r="B36" s="376"/>
      <c r="C36" s="377"/>
      <c r="D36" s="376"/>
      <c r="E36" s="378"/>
      <c r="F36" s="548">
        <v>6164</v>
      </c>
      <c r="G36" s="548">
        <v>4019</v>
      </c>
      <c r="H36" s="548">
        <v>5897</v>
      </c>
      <c r="I36" s="548">
        <v>6967</v>
      </c>
      <c r="J36" s="548">
        <v>6188</v>
      </c>
      <c r="K36" s="549">
        <v>-24</v>
      </c>
      <c r="L36" s="380">
        <v>-0.38784744667097609</v>
      </c>
    </row>
    <row r="37" spans="1:12" s="369" customFormat="1" ht="15.95" customHeight="1" x14ac:dyDescent="0.2">
      <c r="A37" s="381"/>
      <c r="B37" s="382" t="s">
        <v>113</v>
      </c>
      <c r="C37" s="382" t="s">
        <v>352</v>
      </c>
      <c r="D37" s="382"/>
      <c r="E37" s="383"/>
      <c r="F37" s="548">
        <v>2013</v>
      </c>
      <c r="G37" s="548">
        <v>1575</v>
      </c>
      <c r="H37" s="548">
        <v>2427</v>
      </c>
      <c r="I37" s="548">
        <v>2708</v>
      </c>
      <c r="J37" s="548">
        <v>2233</v>
      </c>
      <c r="K37" s="549">
        <v>-220</v>
      </c>
      <c r="L37" s="380">
        <v>-9.8522167487684733</v>
      </c>
    </row>
    <row r="38" spans="1:12" s="369" customFormat="1" ht="15.95" customHeight="1" x14ac:dyDescent="0.2">
      <c r="A38" s="381"/>
      <c r="B38" s="384" t="s">
        <v>105</v>
      </c>
      <c r="C38" s="384" t="s">
        <v>106</v>
      </c>
      <c r="D38" s="385"/>
      <c r="E38" s="383"/>
      <c r="F38" s="548">
        <v>3205</v>
      </c>
      <c r="G38" s="548">
        <v>1952</v>
      </c>
      <c r="H38" s="548">
        <v>3029</v>
      </c>
      <c r="I38" s="548">
        <v>3648</v>
      </c>
      <c r="J38" s="550">
        <v>3337</v>
      </c>
      <c r="K38" s="549">
        <v>-132</v>
      </c>
      <c r="L38" s="380">
        <v>-3.9556487863350314</v>
      </c>
    </row>
    <row r="39" spans="1:12" s="369" customFormat="1" ht="15.95" customHeight="1" x14ac:dyDescent="0.2">
      <c r="A39" s="381"/>
      <c r="B39" s="385"/>
      <c r="C39" s="382" t="s">
        <v>353</v>
      </c>
      <c r="D39" s="385"/>
      <c r="E39" s="383"/>
      <c r="F39" s="548">
        <v>959</v>
      </c>
      <c r="G39" s="548">
        <v>705</v>
      </c>
      <c r="H39" s="548">
        <v>1143</v>
      </c>
      <c r="I39" s="548">
        <v>1290</v>
      </c>
      <c r="J39" s="548">
        <v>1126</v>
      </c>
      <c r="K39" s="549">
        <v>-167</v>
      </c>
      <c r="L39" s="380">
        <v>-14.831261101243339</v>
      </c>
    </row>
    <row r="40" spans="1:12" s="369" customFormat="1" ht="15.95" customHeight="1" x14ac:dyDescent="0.2">
      <c r="A40" s="381"/>
      <c r="B40" s="384"/>
      <c r="C40" s="384" t="s">
        <v>107</v>
      </c>
      <c r="D40" s="385"/>
      <c r="E40" s="383"/>
      <c r="F40" s="548">
        <v>2959</v>
      </c>
      <c r="G40" s="548">
        <v>2067</v>
      </c>
      <c r="H40" s="548">
        <v>2868</v>
      </c>
      <c r="I40" s="548">
        <v>3319</v>
      </c>
      <c r="J40" s="548">
        <v>2851</v>
      </c>
      <c r="K40" s="549">
        <v>108</v>
      </c>
      <c r="L40" s="380">
        <v>3.7881445106980007</v>
      </c>
    </row>
    <row r="41" spans="1:12" s="369" customFormat="1" ht="24" customHeight="1" x14ac:dyDescent="0.2">
      <c r="A41" s="381"/>
      <c r="B41" s="385"/>
      <c r="C41" s="382" t="s">
        <v>353</v>
      </c>
      <c r="D41" s="385"/>
      <c r="E41" s="383"/>
      <c r="F41" s="548">
        <v>1054</v>
      </c>
      <c r="G41" s="548">
        <v>870</v>
      </c>
      <c r="H41" s="548">
        <v>1284</v>
      </c>
      <c r="I41" s="548">
        <v>1418</v>
      </c>
      <c r="J41" s="550">
        <v>1107</v>
      </c>
      <c r="K41" s="549">
        <v>-53</v>
      </c>
      <c r="L41" s="380">
        <v>-4.7877145438121049</v>
      </c>
    </row>
    <row r="42" spans="1:12" s="110" customFormat="1" ht="15" customHeight="1" x14ac:dyDescent="0.2">
      <c r="A42" s="381"/>
      <c r="B42" s="384" t="s">
        <v>113</v>
      </c>
      <c r="C42" s="384" t="s">
        <v>354</v>
      </c>
      <c r="D42" s="385"/>
      <c r="E42" s="383"/>
      <c r="F42" s="548">
        <v>805</v>
      </c>
      <c r="G42" s="548">
        <v>588</v>
      </c>
      <c r="H42" s="548">
        <v>1183</v>
      </c>
      <c r="I42" s="548">
        <v>926</v>
      </c>
      <c r="J42" s="548">
        <v>719</v>
      </c>
      <c r="K42" s="549">
        <v>86</v>
      </c>
      <c r="L42" s="380">
        <v>11.961057023643949</v>
      </c>
    </row>
    <row r="43" spans="1:12" s="110" customFormat="1" ht="15" customHeight="1" x14ac:dyDescent="0.2">
      <c r="A43" s="381"/>
      <c r="B43" s="385"/>
      <c r="C43" s="382" t="s">
        <v>353</v>
      </c>
      <c r="D43" s="385"/>
      <c r="E43" s="383"/>
      <c r="F43" s="548">
        <v>333</v>
      </c>
      <c r="G43" s="548">
        <v>271</v>
      </c>
      <c r="H43" s="548">
        <v>565</v>
      </c>
      <c r="I43" s="548">
        <v>460</v>
      </c>
      <c r="J43" s="548">
        <v>312</v>
      </c>
      <c r="K43" s="549">
        <v>21</v>
      </c>
      <c r="L43" s="380">
        <v>6.7307692307692308</v>
      </c>
    </row>
    <row r="44" spans="1:12" s="110" customFormat="1" ht="15" customHeight="1" x14ac:dyDescent="0.2">
      <c r="A44" s="381"/>
      <c r="B44" s="384"/>
      <c r="C44" s="366" t="s">
        <v>109</v>
      </c>
      <c r="D44" s="385"/>
      <c r="E44" s="383"/>
      <c r="F44" s="548">
        <v>4394</v>
      </c>
      <c r="G44" s="548">
        <v>2949</v>
      </c>
      <c r="H44" s="548">
        <v>4015</v>
      </c>
      <c r="I44" s="548">
        <v>4921</v>
      </c>
      <c r="J44" s="550">
        <v>4453</v>
      </c>
      <c r="K44" s="549">
        <v>-59</v>
      </c>
      <c r="L44" s="380">
        <v>-1.3249494722658881</v>
      </c>
    </row>
    <row r="45" spans="1:12" s="110" customFormat="1" ht="15" customHeight="1" x14ac:dyDescent="0.2">
      <c r="A45" s="381"/>
      <c r="B45" s="385"/>
      <c r="C45" s="382" t="s">
        <v>353</v>
      </c>
      <c r="D45" s="385"/>
      <c r="E45" s="383"/>
      <c r="F45" s="548">
        <v>1417</v>
      </c>
      <c r="G45" s="548">
        <v>1141</v>
      </c>
      <c r="H45" s="548">
        <v>1573</v>
      </c>
      <c r="I45" s="548">
        <v>1831</v>
      </c>
      <c r="J45" s="548">
        <v>1608</v>
      </c>
      <c r="K45" s="549">
        <v>-191</v>
      </c>
      <c r="L45" s="380">
        <v>-11.878109452736318</v>
      </c>
    </row>
    <row r="46" spans="1:12" s="110" customFormat="1" ht="15" customHeight="1" x14ac:dyDescent="0.2">
      <c r="A46" s="381"/>
      <c r="B46" s="384"/>
      <c r="C46" s="366" t="s">
        <v>110</v>
      </c>
      <c r="D46" s="385"/>
      <c r="E46" s="383"/>
      <c r="F46" s="548">
        <v>891</v>
      </c>
      <c r="G46" s="548">
        <v>412</v>
      </c>
      <c r="H46" s="548">
        <v>614</v>
      </c>
      <c r="I46" s="548">
        <v>1030</v>
      </c>
      <c r="J46" s="548">
        <v>937</v>
      </c>
      <c r="K46" s="549">
        <v>-46</v>
      </c>
      <c r="L46" s="380">
        <v>-4.909284951974386</v>
      </c>
    </row>
    <row r="47" spans="1:12" s="110" customFormat="1" ht="15" customHeight="1" x14ac:dyDescent="0.2">
      <c r="A47" s="381"/>
      <c r="B47" s="385"/>
      <c r="C47" s="382" t="s">
        <v>353</v>
      </c>
      <c r="D47" s="385"/>
      <c r="E47" s="383"/>
      <c r="F47" s="548">
        <v>229</v>
      </c>
      <c r="G47" s="548">
        <v>121</v>
      </c>
      <c r="H47" s="548">
        <v>237</v>
      </c>
      <c r="I47" s="548">
        <v>368</v>
      </c>
      <c r="J47" s="550">
        <v>278</v>
      </c>
      <c r="K47" s="549">
        <v>-49</v>
      </c>
      <c r="L47" s="380">
        <v>-17.625899280575538</v>
      </c>
    </row>
    <row r="48" spans="1:12" s="110" customFormat="1" ht="15" customHeight="1" x14ac:dyDescent="0.2">
      <c r="A48" s="381"/>
      <c r="B48" s="385"/>
      <c r="C48" s="366" t="s">
        <v>111</v>
      </c>
      <c r="D48" s="386"/>
      <c r="E48" s="387"/>
      <c r="F48" s="548">
        <v>74</v>
      </c>
      <c r="G48" s="548">
        <v>70</v>
      </c>
      <c r="H48" s="548">
        <v>85</v>
      </c>
      <c r="I48" s="548">
        <v>90</v>
      </c>
      <c r="J48" s="548">
        <v>79</v>
      </c>
      <c r="K48" s="549">
        <v>-5</v>
      </c>
      <c r="L48" s="380">
        <v>-6.3291139240506329</v>
      </c>
    </row>
    <row r="49" spans="1:12" s="110" customFormat="1" ht="15" customHeight="1" x14ac:dyDescent="0.2">
      <c r="A49" s="381"/>
      <c r="B49" s="385"/>
      <c r="C49" s="382" t="s">
        <v>353</v>
      </c>
      <c r="D49" s="385"/>
      <c r="E49" s="383"/>
      <c r="F49" s="548">
        <v>34</v>
      </c>
      <c r="G49" s="548">
        <v>42</v>
      </c>
      <c r="H49" s="548">
        <v>52</v>
      </c>
      <c r="I49" s="548">
        <v>49</v>
      </c>
      <c r="J49" s="548">
        <v>35</v>
      </c>
      <c r="K49" s="549">
        <v>-1</v>
      </c>
      <c r="L49" s="380">
        <v>-2.8571428571428572</v>
      </c>
    </row>
    <row r="50" spans="1:12" s="110" customFormat="1" ht="15" customHeight="1" x14ac:dyDescent="0.2">
      <c r="A50" s="381"/>
      <c r="B50" s="384" t="s">
        <v>113</v>
      </c>
      <c r="C50" s="382" t="s">
        <v>181</v>
      </c>
      <c r="D50" s="385"/>
      <c r="E50" s="383"/>
      <c r="F50" s="548">
        <v>3683</v>
      </c>
      <c r="G50" s="548">
        <v>2129</v>
      </c>
      <c r="H50" s="548">
        <v>3387</v>
      </c>
      <c r="I50" s="548">
        <v>4085</v>
      </c>
      <c r="J50" s="550">
        <v>3888</v>
      </c>
      <c r="K50" s="549">
        <v>-205</v>
      </c>
      <c r="L50" s="380">
        <v>-5.272633744855967</v>
      </c>
    </row>
    <row r="51" spans="1:12" s="110" customFormat="1" ht="15" customHeight="1" x14ac:dyDescent="0.2">
      <c r="A51" s="381"/>
      <c r="B51" s="385"/>
      <c r="C51" s="382" t="s">
        <v>353</v>
      </c>
      <c r="D51" s="385"/>
      <c r="E51" s="383"/>
      <c r="F51" s="548">
        <v>955</v>
      </c>
      <c r="G51" s="548">
        <v>640</v>
      </c>
      <c r="H51" s="548">
        <v>1123</v>
      </c>
      <c r="I51" s="548">
        <v>1332</v>
      </c>
      <c r="J51" s="548">
        <v>1228</v>
      </c>
      <c r="K51" s="549">
        <v>-273</v>
      </c>
      <c r="L51" s="380">
        <v>-22.23127035830619</v>
      </c>
    </row>
    <row r="52" spans="1:12" s="110" customFormat="1" ht="15" customHeight="1" x14ac:dyDescent="0.2">
      <c r="A52" s="381"/>
      <c r="B52" s="384"/>
      <c r="C52" s="382" t="s">
        <v>182</v>
      </c>
      <c r="D52" s="385"/>
      <c r="E52" s="383"/>
      <c r="F52" s="548">
        <v>2481</v>
      </c>
      <c r="G52" s="548">
        <v>1890</v>
      </c>
      <c r="H52" s="548">
        <v>2510</v>
      </c>
      <c r="I52" s="548">
        <v>2882</v>
      </c>
      <c r="J52" s="548">
        <v>2300</v>
      </c>
      <c r="K52" s="549">
        <v>181</v>
      </c>
      <c r="L52" s="380">
        <v>7.8695652173913047</v>
      </c>
    </row>
    <row r="53" spans="1:12" s="269" customFormat="1" ht="11.25" customHeight="1" x14ac:dyDescent="0.2">
      <c r="A53" s="381"/>
      <c r="B53" s="385"/>
      <c r="C53" s="382" t="s">
        <v>353</v>
      </c>
      <c r="D53" s="385"/>
      <c r="E53" s="383"/>
      <c r="F53" s="548">
        <v>1058</v>
      </c>
      <c r="G53" s="548">
        <v>935</v>
      </c>
      <c r="H53" s="548">
        <v>1304</v>
      </c>
      <c r="I53" s="548">
        <v>1376</v>
      </c>
      <c r="J53" s="550">
        <v>1005</v>
      </c>
      <c r="K53" s="549">
        <v>53</v>
      </c>
      <c r="L53" s="380">
        <v>5.2736318407960203</v>
      </c>
    </row>
    <row r="54" spans="1:12" s="151" customFormat="1" ht="12.75" customHeight="1" x14ac:dyDescent="0.2">
      <c r="A54" s="381"/>
      <c r="B54" s="384" t="s">
        <v>113</v>
      </c>
      <c r="C54" s="384" t="s">
        <v>116</v>
      </c>
      <c r="D54" s="385"/>
      <c r="E54" s="383"/>
      <c r="F54" s="548">
        <v>5475</v>
      </c>
      <c r="G54" s="548">
        <v>3400</v>
      </c>
      <c r="H54" s="548">
        <v>4981</v>
      </c>
      <c r="I54" s="548">
        <v>5831</v>
      </c>
      <c r="J54" s="548">
        <v>5367</v>
      </c>
      <c r="K54" s="549">
        <v>108</v>
      </c>
      <c r="L54" s="380">
        <v>2.0122973728339857</v>
      </c>
    </row>
    <row r="55" spans="1:12" ht="11.25" x14ac:dyDescent="0.2">
      <c r="A55" s="381"/>
      <c r="B55" s="385"/>
      <c r="C55" s="382" t="s">
        <v>353</v>
      </c>
      <c r="D55" s="385"/>
      <c r="E55" s="383"/>
      <c r="F55" s="548">
        <v>1757</v>
      </c>
      <c r="G55" s="548">
        <v>1346</v>
      </c>
      <c r="H55" s="548">
        <v>2047</v>
      </c>
      <c r="I55" s="548">
        <v>2219</v>
      </c>
      <c r="J55" s="548">
        <v>1885</v>
      </c>
      <c r="K55" s="549">
        <v>-128</v>
      </c>
      <c r="L55" s="380">
        <v>-6.7904509283819632</v>
      </c>
    </row>
    <row r="56" spans="1:12" ht="14.25" customHeight="1" x14ac:dyDescent="0.2">
      <c r="A56" s="381"/>
      <c r="B56" s="385"/>
      <c r="C56" s="384" t="s">
        <v>117</v>
      </c>
      <c r="D56" s="385"/>
      <c r="E56" s="383"/>
      <c r="F56" s="548">
        <v>686</v>
      </c>
      <c r="G56" s="548">
        <v>615</v>
      </c>
      <c r="H56" s="548">
        <v>911</v>
      </c>
      <c r="I56" s="548">
        <v>1131</v>
      </c>
      <c r="J56" s="548">
        <v>818</v>
      </c>
      <c r="K56" s="549">
        <v>-132</v>
      </c>
      <c r="L56" s="380">
        <v>-16.136919315403421</v>
      </c>
    </row>
    <row r="57" spans="1:12" ht="18.75" customHeight="1" x14ac:dyDescent="0.2">
      <c r="A57" s="388"/>
      <c r="B57" s="389"/>
      <c r="C57" s="390" t="s">
        <v>353</v>
      </c>
      <c r="D57" s="389"/>
      <c r="E57" s="391"/>
      <c r="F57" s="551">
        <v>256</v>
      </c>
      <c r="G57" s="552">
        <v>229</v>
      </c>
      <c r="H57" s="552">
        <v>377</v>
      </c>
      <c r="I57" s="552">
        <v>487</v>
      </c>
      <c r="J57" s="552">
        <v>347</v>
      </c>
      <c r="K57" s="553">
        <f t="shared" ref="K57" si="0">IF(OR(F57=".",J57=".")=TRUE,".",IF(OR(F57="*",J57="*")=TRUE,"*",IF(AND(F57="-",J57="-")=TRUE,"-",IF(AND(ISNUMBER(J57),ISNUMBER(F57))=TRUE,IF(F57-J57=0,0,F57-J57),IF(ISNUMBER(F57)=TRUE,F57,-J57)))))</f>
        <v>-91</v>
      </c>
      <c r="L57" s="392">
        <f t="shared" ref="L57" si="1">IF(K57 =".",".",IF(K57 ="*","*",IF(K57="-","-",IF(K57=0,0,IF(OR(J57="-",J57=".",F57="-",F57=".")=TRUE,"X",IF(J57=0,"0,0",IF(ABS(K57*100/J57)&gt;250,".X",(K57*100/J57))))))))</f>
        <v>-26.224783861671469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6350</v>
      </c>
      <c r="E11" s="114">
        <v>4266</v>
      </c>
      <c r="F11" s="114">
        <v>7649</v>
      </c>
      <c r="G11" s="114">
        <v>7147</v>
      </c>
      <c r="H11" s="140">
        <v>6436</v>
      </c>
      <c r="I11" s="115">
        <v>-86</v>
      </c>
      <c r="J11" s="116">
        <v>-1.3362336855189558</v>
      </c>
    </row>
    <row r="12" spans="1:15" s="110" customFormat="1" ht="24.95" customHeight="1" x14ac:dyDescent="0.2">
      <c r="A12" s="193" t="s">
        <v>132</v>
      </c>
      <c r="B12" s="194" t="s">
        <v>133</v>
      </c>
      <c r="C12" s="113">
        <v>4.4566929133858268</v>
      </c>
      <c r="D12" s="115">
        <v>283</v>
      </c>
      <c r="E12" s="114">
        <v>107</v>
      </c>
      <c r="F12" s="114">
        <v>237</v>
      </c>
      <c r="G12" s="114">
        <v>186</v>
      </c>
      <c r="H12" s="140">
        <v>303</v>
      </c>
      <c r="I12" s="115">
        <v>-20</v>
      </c>
      <c r="J12" s="116">
        <v>-6.6006600660066006</v>
      </c>
    </row>
    <row r="13" spans="1:15" s="110" customFormat="1" ht="24.95" customHeight="1" x14ac:dyDescent="0.2">
      <c r="A13" s="193" t="s">
        <v>134</v>
      </c>
      <c r="B13" s="199" t="s">
        <v>214</v>
      </c>
      <c r="C13" s="113">
        <v>1.2598425196850394</v>
      </c>
      <c r="D13" s="115">
        <v>80</v>
      </c>
      <c r="E13" s="114">
        <v>25</v>
      </c>
      <c r="F13" s="114">
        <v>68</v>
      </c>
      <c r="G13" s="114">
        <v>71</v>
      </c>
      <c r="H13" s="140">
        <v>111</v>
      </c>
      <c r="I13" s="115">
        <v>-31</v>
      </c>
      <c r="J13" s="116">
        <v>-27.927927927927929</v>
      </c>
    </row>
    <row r="14" spans="1:15" s="287" customFormat="1" ht="24.95" customHeight="1" x14ac:dyDescent="0.2">
      <c r="A14" s="193" t="s">
        <v>215</v>
      </c>
      <c r="B14" s="199" t="s">
        <v>137</v>
      </c>
      <c r="C14" s="113">
        <v>6.0314960629921259</v>
      </c>
      <c r="D14" s="115">
        <v>383</v>
      </c>
      <c r="E14" s="114">
        <v>245</v>
      </c>
      <c r="F14" s="114">
        <v>575</v>
      </c>
      <c r="G14" s="114">
        <v>497</v>
      </c>
      <c r="H14" s="140">
        <v>453</v>
      </c>
      <c r="I14" s="115">
        <v>-70</v>
      </c>
      <c r="J14" s="116">
        <v>-15.452538631346579</v>
      </c>
      <c r="K14" s="110"/>
      <c r="L14" s="110"/>
      <c r="M14" s="110"/>
      <c r="N14" s="110"/>
      <c r="O14" s="110"/>
    </row>
    <row r="15" spans="1:15" s="110" customFormat="1" ht="24.95" customHeight="1" x14ac:dyDescent="0.2">
      <c r="A15" s="193" t="s">
        <v>216</v>
      </c>
      <c r="B15" s="199" t="s">
        <v>217</v>
      </c>
      <c r="C15" s="113">
        <v>1.795275590551181</v>
      </c>
      <c r="D15" s="115">
        <v>114</v>
      </c>
      <c r="E15" s="114">
        <v>105</v>
      </c>
      <c r="F15" s="114">
        <v>268</v>
      </c>
      <c r="G15" s="114">
        <v>212</v>
      </c>
      <c r="H15" s="140">
        <v>111</v>
      </c>
      <c r="I15" s="115">
        <v>3</v>
      </c>
      <c r="J15" s="116">
        <v>2.7027027027027026</v>
      </c>
    </row>
    <row r="16" spans="1:15" s="287" customFormat="1" ht="24.95" customHeight="1" x14ac:dyDescent="0.2">
      <c r="A16" s="193" t="s">
        <v>218</v>
      </c>
      <c r="B16" s="199" t="s">
        <v>141</v>
      </c>
      <c r="C16" s="113">
        <v>3.826771653543307</v>
      </c>
      <c r="D16" s="115">
        <v>243</v>
      </c>
      <c r="E16" s="114">
        <v>117</v>
      </c>
      <c r="F16" s="114">
        <v>266</v>
      </c>
      <c r="G16" s="114">
        <v>228</v>
      </c>
      <c r="H16" s="140">
        <v>277</v>
      </c>
      <c r="I16" s="115">
        <v>-34</v>
      </c>
      <c r="J16" s="116">
        <v>-12.274368231046932</v>
      </c>
      <c r="K16" s="110"/>
      <c r="L16" s="110"/>
      <c r="M16" s="110"/>
      <c r="N16" s="110"/>
      <c r="O16" s="110"/>
    </row>
    <row r="17" spans="1:15" s="110" customFormat="1" ht="24.95" customHeight="1" x14ac:dyDescent="0.2">
      <c r="A17" s="193" t="s">
        <v>142</v>
      </c>
      <c r="B17" s="199" t="s">
        <v>220</v>
      </c>
      <c r="C17" s="113">
        <v>0.40944881889763779</v>
      </c>
      <c r="D17" s="115">
        <v>26</v>
      </c>
      <c r="E17" s="114">
        <v>23</v>
      </c>
      <c r="F17" s="114">
        <v>41</v>
      </c>
      <c r="G17" s="114">
        <v>57</v>
      </c>
      <c r="H17" s="140">
        <v>65</v>
      </c>
      <c r="I17" s="115">
        <v>-39</v>
      </c>
      <c r="J17" s="116">
        <v>-60</v>
      </c>
    </row>
    <row r="18" spans="1:15" s="287" customFormat="1" ht="24.95" customHeight="1" x14ac:dyDescent="0.2">
      <c r="A18" s="201" t="s">
        <v>144</v>
      </c>
      <c r="B18" s="202" t="s">
        <v>145</v>
      </c>
      <c r="C18" s="113">
        <v>7.1811023622047241</v>
      </c>
      <c r="D18" s="115">
        <v>456</v>
      </c>
      <c r="E18" s="114">
        <v>254</v>
      </c>
      <c r="F18" s="114">
        <v>514</v>
      </c>
      <c r="G18" s="114">
        <v>432</v>
      </c>
      <c r="H18" s="140">
        <v>538</v>
      </c>
      <c r="I18" s="115">
        <v>-82</v>
      </c>
      <c r="J18" s="116">
        <v>-15.241635687732343</v>
      </c>
      <c r="K18" s="110"/>
      <c r="L18" s="110"/>
      <c r="M18" s="110"/>
      <c r="N18" s="110"/>
      <c r="O18" s="110"/>
    </row>
    <row r="19" spans="1:15" s="110" customFormat="1" ht="24.95" customHeight="1" x14ac:dyDescent="0.2">
      <c r="A19" s="193" t="s">
        <v>146</v>
      </c>
      <c r="B19" s="199" t="s">
        <v>147</v>
      </c>
      <c r="C19" s="113">
        <v>12.377952755905511</v>
      </c>
      <c r="D19" s="115">
        <v>786</v>
      </c>
      <c r="E19" s="114">
        <v>510</v>
      </c>
      <c r="F19" s="114">
        <v>841</v>
      </c>
      <c r="G19" s="114">
        <v>974</v>
      </c>
      <c r="H19" s="140">
        <v>655</v>
      </c>
      <c r="I19" s="115">
        <v>131</v>
      </c>
      <c r="J19" s="116">
        <v>20</v>
      </c>
    </row>
    <row r="20" spans="1:15" s="287" customFormat="1" ht="24.95" customHeight="1" x14ac:dyDescent="0.2">
      <c r="A20" s="193" t="s">
        <v>148</v>
      </c>
      <c r="B20" s="199" t="s">
        <v>149</v>
      </c>
      <c r="C20" s="113">
        <v>3.8897637795275593</v>
      </c>
      <c r="D20" s="115">
        <v>247</v>
      </c>
      <c r="E20" s="114">
        <v>158</v>
      </c>
      <c r="F20" s="114">
        <v>210</v>
      </c>
      <c r="G20" s="114">
        <v>421</v>
      </c>
      <c r="H20" s="140">
        <v>345</v>
      </c>
      <c r="I20" s="115">
        <v>-98</v>
      </c>
      <c r="J20" s="116">
        <v>-28.405797101449274</v>
      </c>
      <c r="K20" s="110"/>
      <c r="L20" s="110"/>
      <c r="M20" s="110"/>
      <c r="N20" s="110"/>
      <c r="O20" s="110"/>
    </row>
    <row r="21" spans="1:15" s="110" customFormat="1" ht="24.95" customHeight="1" x14ac:dyDescent="0.2">
      <c r="A21" s="201" t="s">
        <v>150</v>
      </c>
      <c r="B21" s="202" t="s">
        <v>151</v>
      </c>
      <c r="C21" s="113">
        <v>12.51968503937008</v>
      </c>
      <c r="D21" s="115">
        <v>795</v>
      </c>
      <c r="E21" s="114">
        <v>573</v>
      </c>
      <c r="F21" s="114">
        <v>960</v>
      </c>
      <c r="G21" s="114">
        <v>1732</v>
      </c>
      <c r="H21" s="140">
        <v>940</v>
      </c>
      <c r="I21" s="115">
        <v>-145</v>
      </c>
      <c r="J21" s="116">
        <v>-15.425531914893616</v>
      </c>
    </row>
    <row r="22" spans="1:15" s="110" customFormat="1" ht="24.95" customHeight="1" x14ac:dyDescent="0.2">
      <c r="A22" s="201" t="s">
        <v>152</v>
      </c>
      <c r="B22" s="199" t="s">
        <v>153</v>
      </c>
      <c r="C22" s="113">
        <v>0.92913385826771655</v>
      </c>
      <c r="D22" s="115">
        <v>59</v>
      </c>
      <c r="E22" s="114">
        <v>40</v>
      </c>
      <c r="F22" s="114">
        <v>44</v>
      </c>
      <c r="G22" s="114">
        <v>48</v>
      </c>
      <c r="H22" s="140">
        <v>62</v>
      </c>
      <c r="I22" s="115">
        <v>-3</v>
      </c>
      <c r="J22" s="116">
        <v>-4.838709677419355</v>
      </c>
    </row>
    <row r="23" spans="1:15" s="110" customFormat="1" ht="24.95" customHeight="1" x14ac:dyDescent="0.2">
      <c r="A23" s="193" t="s">
        <v>154</v>
      </c>
      <c r="B23" s="199" t="s">
        <v>155</v>
      </c>
      <c r="C23" s="113">
        <v>0.51968503937007871</v>
      </c>
      <c r="D23" s="115">
        <v>33</v>
      </c>
      <c r="E23" s="114">
        <v>86</v>
      </c>
      <c r="F23" s="114">
        <v>49</v>
      </c>
      <c r="G23" s="114">
        <v>43</v>
      </c>
      <c r="H23" s="140">
        <v>49</v>
      </c>
      <c r="I23" s="115">
        <v>-16</v>
      </c>
      <c r="J23" s="116">
        <v>-32.653061224489797</v>
      </c>
    </row>
    <row r="24" spans="1:15" s="110" customFormat="1" ht="24.95" customHeight="1" x14ac:dyDescent="0.2">
      <c r="A24" s="193" t="s">
        <v>156</v>
      </c>
      <c r="B24" s="199" t="s">
        <v>221</v>
      </c>
      <c r="C24" s="113">
        <v>4.7401574803149602</v>
      </c>
      <c r="D24" s="115">
        <v>301</v>
      </c>
      <c r="E24" s="114">
        <v>216</v>
      </c>
      <c r="F24" s="114">
        <v>326</v>
      </c>
      <c r="G24" s="114">
        <v>304</v>
      </c>
      <c r="H24" s="140">
        <v>369</v>
      </c>
      <c r="I24" s="115">
        <v>-68</v>
      </c>
      <c r="J24" s="116">
        <v>-18.428184281842817</v>
      </c>
    </row>
    <row r="25" spans="1:15" s="110" customFormat="1" ht="24.95" customHeight="1" x14ac:dyDescent="0.2">
      <c r="A25" s="193" t="s">
        <v>222</v>
      </c>
      <c r="B25" s="204" t="s">
        <v>159</v>
      </c>
      <c r="C25" s="113">
        <v>6.9921259842519685</v>
      </c>
      <c r="D25" s="115">
        <v>444</v>
      </c>
      <c r="E25" s="114">
        <v>343</v>
      </c>
      <c r="F25" s="114">
        <v>484</v>
      </c>
      <c r="G25" s="114">
        <v>577</v>
      </c>
      <c r="H25" s="140">
        <v>583</v>
      </c>
      <c r="I25" s="115">
        <v>-139</v>
      </c>
      <c r="J25" s="116">
        <v>-23.842195540308747</v>
      </c>
    </row>
    <row r="26" spans="1:15" s="110" customFormat="1" ht="24.95" customHeight="1" x14ac:dyDescent="0.2">
      <c r="A26" s="201">
        <v>782.78300000000002</v>
      </c>
      <c r="B26" s="203" t="s">
        <v>160</v>
      </c>
      <c r="C26" s="113">
        <v>1.8425196850393701</v>
      </c>
      <c r="D26" s="115">
        <v>117</v>
      </c>
      <c r="E26" s="114">
        <v>105</v>
      </c>
      <c r="F26" s="114">
        <v>262</v>
      </c>
      <c r="G26" s="114">
        <v>210</v>
      </c>
      <c r="H26" s="140">
        <v>129</v>
      </c>
      <c r="I26" s="115">
        <v>-12</v>
      </c>
      <c r="J26" s="116">
        <v>-9.3023255813953494</v>
      </c>
    </row>
    <row r="27" spans="1:15" s="110" customFormat="1" ht="24.95" customHeight="1" x14ac:dyDescent="0.2">
      <c r="A27" s="193" t="s">
        <v>161</v>
      </c>
      <c r="B27" s="199" t="s">
        <v>162</v>
      </c>
      <c r="C27" s="113">
        <v>2.8661417322834644</v>
      </c>
      <c r="D27" s="115">
        <v>182</v>
      </c>
      <c r="E27" s="114">
        <v>132</v>
      </c>
      <c r="F27" s="114">
        <v>315</v>
      </c>
      <c r="G27" s="114">
        <v>156</v>
      </c>
      <c r="H27" s="140">
        <v>163</v>
      </c>
      <c r="I27" s="115">
        <v>19</v>
      </c>
      <c r="J27" s="116">
        <v>11.656441717791411</v>
      </c>
    </row>
    <row r="28" spans="1:15" s="110" customFormat="1" ht="24.95" customHeight="1" x14ac:dyDescent="0.2">
      <c r="A28" s="193" t="s">
        <v>163</v>
      </c>
      <c r="B28" s="199" t="s">
        <v>164</v>
      </c>
      <c r="C28" s="113">
        <v>3.622047244094488</v>
      </c>
      <c r="D28" s="115">
        <v>230</v>
      </c>
      <c r="E28" s="114">
        <v>219</v>
      </c>
      <c r="F28" s="114">
        <v>423</v>
      </c>
      <c r="G28" s="114">
        <v>238</v>
      </c>
      <c r="H28" s="140">
        <v>256</v>
      </c>
      <c r="I28" s="115">
        <v>-26</v>
      </c>
      <c r="J28" s="116">
        <v>-10.15625</v>
      </c>
    </row>
    <row r="29" spans="1:15" s="110" customFormat="1" ht="24.95" customHeight="1" x14ac:dyDescent="0.2">
      <c r="A29" s="193">
        <v>86</v>
      </c>
      <c r="B29" s="199" t="s">
        <v>165</v>
      </c>
      <c r="C29" s="113">
        <v>10.251968503937007</v>
      </c>
      <c r="D29" s="115">
        <v>651</v>
      </c>
      <c r="E29" s="114">
        <v>538</v>
      </c>
      <c r="F29" s="114">
        <v>1020</v>
      </c>
      <c r="G29" s="114">
        <v>515</v>
      </c>
      <c r="H29" s="140">
        <v>616</v>
      </c>
      <c r="I29" s="115">
        <v>35</v>
      </c>
      <c r="J29" s="116">
        <v>5.6818181818181817</v>
      </c>
    </row>
    <row r="30" spans="1:15" s="110" customFormat="1" ht="24.95" customHeight="1" x14ac:dyDescent="0.2">
      <c r="A30" s="193">
        <v>87.88</v>
      </c>
      <c r="B30" s="204" t="s">
        <v>166</v>
      </c>
      <c r="C30" s="113">
        <v>16.551181102362204</v>
      </c>
      <c r="D30" s="115">
        <v>1051</v>
      </c>
      <c r="E30" s="114">
        <v>522</v>
      </c>
      <c r="F30" s="114">
        <v>1007</v>
      </c>
      <c r="G30" s="114">
        <v>434</v>
      </c>
      <c r="H30" s="140">
        <v>537</v>
      </c>
      <c r="I30" s="115">
        <v>514</v>
      </c>
      <c r="J30" s="116">
        <v>95.716945996275612</v>
      </c>
    </row>
    <row r="31" spans="1:15" s="110" customFormat="1" ht="24.95" customHeight="1" x14ac:dyDescent="0.2">
      <c r="A31" s="193" t="s">
        <v>167</v>
      </c>
      <c r="B31" s="199" t="s">
        <v>168</v>
      </c>
      <c r="C31" s="113">
        <v>3.9685039370078741</v>
      </c>
      <c r="D31" s="115">
        <v>252</v>
      </c>
      <c r="E31" s="114">
        <v>193</v>
      </c>
      <c r="F31" s="114">
        <v>314</v>
      </c>
      <c r="G31" s="114">
        <v>309</v>
      </c>
      <c r="H31" s="140">
        <v>327</v>
      </c>
      <c r="I31" s="115">
        <v>-75</v>
      </c>
      <c r="J31" s="116">
        <v>-22.935779816513762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4.4566929133858268</v>
      </c>
      <c r="D34" s="115">
        <v>283</v>
      </c>
      <c r="E34" s="114">
        <v>107</v>
      </c>
      <c r="F34" s="114">
        <v>237</v>
      </c>
      <c r="G34" s="114">
        <v>186</v>
      </c>
      <c r="H34" s="140">
        <v>303</v>
      </c>
      <c r="I34" s="115">
        <v>-20</v>
      </c>
      <c r="J34" s="116">
        <v>-6.6006600660066006</v>
      </c>
    </row>
    <row r="35" spans="1:10" s="110" customFormat="1" ht="24.95" customHeight="1" x14ac:dyDescent="0.2">
      <c r="A35" s="292" t="s">
        <v>171</v>
      </c>
      <c r="B35" s="293" t="s">
        <v>172</v>
      </c>
      <c r="C35" s="113">
        <v>14.472440944881889</v>
      </c>
      <c r="D35" s="115">
        <v>919</v>
      </c>
      <c r="E35" s="114">
        <v>524</v>
      </c>
      <c r="F35" s="114">
        <v>1157</v>
      </c>
      <c r="G35" s="114">
        <v>1000</v>
      </c>
      <c r="H35" s="140">
        <v>1102</v>
      </c>
      <c r="I35" s="115">
        <v>-183</v>
      </c>
      <c r="J35" s="116">
        <v>-16.606170598911071</v>
      </c>
    </row>
    <row r="36" spans="1:10" s="110" customFormat="1" ht="24.95" customHeight="1" x14ac:dyDescent="0.2">
      <c r="A36" s="294" t="s">
        <v>173</v>
      </c>
      <c r="B36" s="295" t="s">
        <v>174</v>
      </c>
      <c r="C36" s="125">
        <v>81.070866141732282</v>
      </c>
      <c r="D36" s="143">
        <v>5148</v>
      </c>
      <c r="E36" s="144">
        <v>3635</v>
      </c>
      <c r="F36" s="144">
        <v>6255</v>
      </c>
      <c r="G36" s="144">
        <v>5961</v>
      </c>
      <c r="H36" s="145">
        <v>5031</v>
      </c>
      <c r="I36" s="143">
        <v>117</v>
      </c>
      <c r="J36" s="146">
        <v>2.3255813953488373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6350</v>
      </c>
      <c r="F11" s="264">
        <v>4266</v>
      </c>
      <c r="G11" s="264">
        <v>7649</v>
      </c>
      <c r="H11" s="264">
        <v>7147</v>
      </c>
      <c r="I11" s="265">
        <v>6436</v>
      </c>
      <c r="J11" s="263">
        <v>-86</v>
      </c>
      <c r="K11" s="266">
        <v>-1.3362336855189558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26.645669291338582</v>
      </c>
      <c r="E13" s="115">
        <v>1692</v>
      </c>
      <c r="F13" s="114">
        <v>1106</v>
      </c>
      <c r="G13" s="114">
        <v>1770</v>
      </c>
      <c r="H13" s="114">
        <v>1906</v>
      </c>
      <c r="I13" s="140">
        <v>1470</v>
      </c>
      <c r="J13" s="115">
        <v>222</v>
      </c>
      <c r="K13" s="116">
        <v>15.102040816326531</v>
      </c>
    </row>
    <row r="14" spans="1:15" ht="15.95" customHeight="1" x14ac:dyDescent="0.2">
      <c r="A14" s="306" t="s">
        <v>230</v>
      </c>
      <c r="B14" s="307"/>
      <c r="C14" s="308"/>
      <c r="D14" s="113">
        <v>54.614173228346459</v>
      </c>
      <c r="E14" s="115">
        <v>3468</v>
      </c>
      <c r="F14" s="114">
        <v>2263</v>
      </c>
      <c r="G14" s="114">
        <v>4596</v>
      </c>
      <c r="H14" s="114">
        <v>4224</v>
      </c>
      <c r="I14" s="140">
        <v>3763</v>
      </c>
      <c r="J14" s="115">
        <v>-295</v>
      </c>
      <c r="K14" s="116">
        <v>-7.8394897688014877</v>
      </c>
    </row>
    <row r="15" spans="1:15" ht="15.95" customHeight="1" x14ac:dyDescent="0.2">
      <c r="A15" s="306" t="s">
        <v>231</v>
      </c>
      <c r="B15" s="307"/>
      <c r="C15" s="308"/>
      <c r="D15" s="113">
        <v>7.7637795275590555</v>
      </c>
      <c r="E15" s="115">
        <v>493</v>
      </c>
      <c r="F15" s="114">
        <v>376</v>
      </c>
      <c r="G15" s="114">
        <v>431</v>
      </c>
      <c r="H15" s="114">
        <v>440</v>
      </c>
      <c r="I15" s="140">
        <v>485</v>
      </c>
      <c r="J15" s="115">
        <v>8</v>
      </c>
      <c r="K15" s="116">
        <v>1.6494845360824741</v>
      </c>
    </row>
    <row r="16" spans="1:15" ht="15.95" customHeight="1" x14ac:dyDescent="0.2">
      <c r="A16" s="306" t="s">
        <v>232</v>
      </c>
      <c r="B16" s="307"/>
      <c r="C16" s="308"/>
      <c r="D16" s="113">
        <v>10.094488188976378</v>
      </c>
      <c r="E16" s="115">
        <v>641</v>
      </c>
      <c r="F16" s="114">
        <v>486</v>
      </c>
      <c r="G16" s="114">
        <v>670</v>
      </c>
      <c r="H16" s="114">
        <v>542</v>
      </c>
      <c r="I16" s="140">
        <v>664</v>
      </c>
      <c r="J16" s="115">
        <v>-23</v>
      </c>
      <c r="K16" s="116">
        <v>-3.463855421686747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3.7165354330708662</v>
      </c>
      <c r="E18" s="115">
        <v>236</v>
      </c>
      <c r="F18" s="114">
        <v>105</v>
      </c>
      <c r="G18" s="114">
        <v>285</v>
      </c>
      <c r="H18" s="114">
        <v>156</v>
      </c>
      <c r="I18" s="140">
        <v>259</v>
      </c>
      <c r="J18" s="115">
        <v>-23</v>
      </c>
      <c r="K18" s="116">
        <v>-8.8803088803088794</v>
      </c>
    </row>
    <row r="19" spans="1:11" ht="14.1" customHeight="1" x14ac:dyDescent="0.2">
      <c r="A19" s="306" t="s">
        <v>235</v>
      </c>
      <c r="B19" s="307" t="s">
        <v>236</v>
      </c>
      <c r="C19" s="308"/>
      <c r="D19" s="113">
        <v>2.9921259842519685</v>
      </c>
      <c r="E19" s="115">
        <v>190</v>
      </c>
      <c r="F19" s="114">
        <v>45</v>
      </c>
      <c r="G19" s="114">
        <v>206</v>
      </c>
      <c r="H19" s="114">
        <v>87</v>
      </c>
      <c r="I19" s="140">
        <v>185</v>
      </c>
      <c r="J19" s="115">
        <v>5</v>
      </c>
      <c r="K19" s="116">
        <v>2.7027027027027026</v>
      </c>
    </row>
    <row r="20" spans="1:11" ht="14.1" customHeight="1" x14ac:dyDescent="0.2">
      <c r="A20" s="306">
        <v>12</v>
      </c>
      <c r="B20" s="307" t="s">
        <v>237</v>
      </c>
      <c r="C20" s="308"/>
      <c r="D20" s="113">
        <v>2.4251968503937009</v>
      </c>
      <c r="E20" s="115">
        <v>154</v>
      </c>
      <c r="F20" s="114">
        <v>42</v>
      </c>
      <c r="G20" s="114">
        <v>78</v>
      </c>
      <c r="H20" s="114">
        <v>114</v>
      </c>
      <c r="I20" s="140">
        <v>114</v>
      </c>
      <c r="J20" s="115">
        <v>40</v>
      </c>
      <c r="K20" s="116">
        <v>35.087719298245617</v>
      </c>
    </row>
    <row r="21" spans="1:11" ht="14.1" customHeight="1" x14ac:dyDescent="0.2">
      <c r="A21" s="306">
        <v>21</v>
      </c>
      <c r="B21" s="307" t="s">
        <v>238</v>
      </c>
      <c r="C21" s="308"/>
      <c r="D21" s="113">
        <v>0.50393700787401574</v>
      </c>
      <c r="E21" s="115">
        <v>32</v>
      </c>
      <c r="F21" s="114">
        <v>17</v>
      </c>
      <c r="G21" s="114">
        <v>12</v>
      </c>
      <c r="H21" s="114">
        <v>35</v>
      </c>
      <c r="I21" s="140">
        <v>35</v>
      </c>
      <c r="J21" s="115">
        <v>-3</v>
      </c>
      <c r="K21" s="116">
        <v>-8.5714285714285712</v>
      </c>
    </row>
    <row r="22" spans="1:11" ht="14.1" customHeight="1" x14ac:dyDescent="0.2">
      <c r="A22" s="306">
        <v>22</v>
      </c>
      <c r="B22" s="307" t="s">
        <v>239</v>
      </c>
      <c r="C22" s="308"/>
      <c r="D22" s="113">
        <v>1.6850393700787401</v>
      </c>
      <c r="E22" s="115">
        <v>107</v>
      </c>
      <c r="F22" s="114">
        <v>27</v>
      </c>
      <c r="G22" s="114">
        <v>95</v>
      </c>
      <c r="H22" s="114">
        <v>67</v>
      </c>
      <c r="I22" s="140">
        <v>54</v>
      </c>
      <c r="J22" s="115">
        <v>53</v>
      </c>
      <c r="K22" s="116">
        <v>98.148148148148152</v>
      </c>
    </row>
    <row r="23" spans="1:11" ht="14.1" customHeight="1" x14ac:dyDescent="0.2">
      <c r="A23" s="306">
        <v>23</v>
      </c>
      <c r="B23" s="307" t="s">
        <v>240</v>
      </c>
      <c r="C23" s="308"/>
      <c r="D23" s="113">
        <v>0.1889763779527559</v>
      </c>
      <c r="E23" s="115">
        <v>12</v>
      </c>
      <c r="F23" s="114">
        <v>9</v>
      </c>
      <c r="G23" s="114">
        <v>18</v>
      </c>
      <c r="H23" s="114">
        <v>13</v>
      </c>
      <c r="I23" s="140" t="s">
        <v>514</v>
      </c>
      <c r="J23" s="115" t="s">
        <v>514</v>
      </c>
      <c r="K23" s="116" t="s">
        <v>514</v>
      </c>
    </row>
    <row r="24" spans="1:11" ht="14.1" customHeight="1" x14ac:dyDescent="0.2">
      <c r="A24" s="306">
        <v>24</v>
      </c>
      <c r="B24" s="307" t="s">
        <v>241</v>
      </c>
      <c r="C24" s="308"/>
      <c r="D24" s="113">
        <v>2.5511811023622046</v>
      </c>
      <c r="E24" s="115">
        <v>162</v>
      </c>
      <c r="F24" s="114">
        <v>47</v>
      </c>
      <c r="G24" s="114">
        <v>212</v>
      </c>
      <c r="H24" s="114">
        <v>175</v>
      </c>
      <c r="I24" s="140">
        <v>238</v>
      </c>
      <c r="J24" s="115">
        <v>-76</v>
      </c>
      <c r="K24" s="116">
        <v>-31.932773109243698</v>
      </c>
    </row>
    <row r="25" spans="1:11" ht="14.1" customHeight="1" x14ac:dyDescent="0.2">
      <c r="A25" s="306">
        <v>25</v>
      </c>
      <c r="B25" s="307" t="s">
        <v>242</v>
      </c>
      <c r="C25" s="308"/>
      <c r="D25" s="113">
        <v>4.015748031496063</v>
      </c>
      <c r="E25" s="115">
        <v>255</v>
      </c>
      <c r="F25" s="114">
        <v>115</v>
      </c>
      <c r="G25" s="114">
        <v>255</v>
      </c>
      <c r="H25" s="114">
        <v>197</v>
      </c>
      <c r="I25" s="140">
        <v>211</v>
      </c>
      <c r="J25" s="115">
        <v>44</v>
      </c>
      <c r="K25" s="116">
        <v>20.85308056872038</v>
      </c>
    </row>
    <row r="26" spans="1:11" ht="14.1" customHeight="1" x14ac:dyDescent="0.2">
      <c r="A26" s="306">
        <v>26</v>
      </c>
      <c r="B26" s="307" t="s">
        <v>243</v>
      </c>
      <c r="C26" s="308"/>
      <c r="D26" s="113">
        <v>1.889763779527559</v>
      </c>
      <c r="E26" s="115">
        <v>120</v>
      </c>
      <c r="F26" s="114">
        <v>51</v>
      </c>
      <c r="G26" s="114">
        <v>132</v>
      </c>
      <c r="H26" s="114">
        <v>78</v>
      </c>
      <c r="I26" s="140">
        <v>138</v>
      </c>
      <c r="J26" s="115">
        <v>-18</v>
      </c>
      <c r="K26" s="116">
        <v>-13.043478260869565</v>
      </c>
    </row>
    <row r="27" spans="1:11" ht="14.1" customHeight="1" x14ac:dyDescent="0.2">
      <c r="A27" s="306">
        <v>27</v>
      </c>
      <c r="B27" s="307" t="s">
        <v>244</v>
      </c>
      <c r="C27" s="308"/>
      <c r="D27" s="113">
        <v>0.64566929133858264</v>
      </c>
      <c r="E27" s="115">
        <v>41</v>
      </c>
      <c r="F27" s="114">
        <v>47</v>
      </c>
      <c r="G27" s="114">
        <v>73</v>
      </c>
      <c r="H27" s="114">
        <v>60</v>
      </c>
      <c r="I27" s="140">
        <v>63</v>
      </c>
      <c r="J27" s="115">
        <v>-22</v>
      </c>
      <c r="K27" s="116">
        <v>-34.920634920634917</v>
      </c>
    </row>
    <row r="28" spans="1:11" ht="14.1" customHeight="1" x14ac:dyDescent="0.2">
      <c r="A28" s="306">
        <v>28</v>
      </c>
      <c r="B28" s="307" t="s">
        <v>245</v>
      </c>
      <c r="C28" s="308"/>
      <c r="D28" s="113">
        <v>0.39370078740157483</v>
      </c>
      <c r="E28" s="115">
        <v>25</v>
      </c>
      <c r="F28" s="114">
        <v>16</v>
      </c>
      <c r="G28" s="114">
        <v>25</v>
      </c>
      <c r="H28" s="114">
        <v>18</v>
      </c>
      <c r="I28" s="140">
        <v>23</v>
      </c>
      <c r="J28" s="115">
        <v>2</v>
      </c>
      <c r="K28" s="116">
        <v>8.695652173913043</v>
      </c>
    </row>
    <row r="29" spans="1:11" ht="14.1" customHeight="1" x14ac:dyDescent="0.2">
      <c r="A29" s="306">
        <v>29</v>
      </c>
      <c r="B29" s="307" t="s">
        <v>246</v>
      </c>
      <c r="C29" s="308"/>
      <c r="D29" s="113">
        <v>4.8661417322834648</v>
      </c>
      <c r="E29" s="115">
        <v>309</v>
      </c>
      <c r="F29" s="114">
        <v>286</v>
      </c>
      <c r="G29" s="114">
        <v>415</v>
      </c>
      <c r="H29" s="114">
        <v>686</v>
      </c>
      <c r="I29" s="140">
        <v>346</v>
      </c>
      <c r="J29" s="115">
        <v>-37</v>
      </c>
      <c r="K29" s="116">
        <v>-10.693641618497109</v>
      </c>
    </row>
    <row r="30" spans="1:11" ht="14.1" customHeight="1" x14ac:dyDescent="0.2">
      <c r="A30" s="306" t="s">
        <v>247</v>
      </c>
      <c r="B30" s="307" t="s">
        <v>248</v>
      </c>
      <c r="C30" s="308"/>
      <c r="D30" s="113">
        <v>0.67716535433070868</v>
      </c>
      <c r="E30" s="115">
        <v>43</v>
      </c>
      <c r="F30" s="114" t="s">
        <v>514</v>
      </c>
      <c r="G30" s="114">
        <v>103</v>
      </c>
      <c r="H30" s="114" t="s">
        <v>514</v>
      </c>
      <c r="I30" s="140">
        <v>41</v>
      </c>
      <c r="J30" s="115">
        <v>2</v>
      </c>
      <c r="K30" s="116">
        <v>4.8780487804878048</v>
      </c>
    </row>
    <row r="31" spans="1:11" ht="14.1" customHeight="1" x14ac:dyDescent="0.2">
      <c r="A31" s="306" t="s">
        <v>249</v>
      </c>
      <c r="B31" s="307" t="s">
        <v>250</v>
      </c>
      <c r="C31" s="308"/>
      <c r="D31" s="113">
        <v>4.1417322834645667</v>
      </c>
      <c r="E31" s="115">
        <v>263</v>
      </c>
      <c r="F31" s="114">
        <v>216</v>
      </c>
      <c r="G31" s="114">
        <v>309</v>
      </c>
      <c r="H31" s="114">
        <v>576</v>
      </c>
      <c r="I31" s="140">
        <v>305</v>
      </c>
      <c r="J31" s="115">
        <v>-42</v>
      </c>
      <c r="K31" s="116">
        <v>-13.770491803278688</v>
      </c>
    </row>
    <row r="32" spans="1:11" ht="14.1" customHeight="1" x14ac:dyDescent="0.2">
      <c r="A32" s="306">
        <v>31</v>
      </c>
      <c r="B32" s="307" t="s">
        <v>251</v>
      </c>
      <c r="C32" s="308"/>
      <c r="D32" s="113">
        <v>0.37795275590551181</v>
      </c>
      <c r="E32" s="115">
        <v>24</v>
      </c>
      <c r="F32" s="114">
        <v>16</v>
      </c>
      <c r="G32" s="114">
        <v>25</v>
      </c>
      <c r="H32" s="114">
        <v>18</v>
      </c>
      <c r="I32" s="140">
        <v>33</v>
      </c>
      <c r="J32" s="115">
        <v>-9</v>
      </c>
      <c r="K32" s="116">
        <v>-27.272727272727273</v>
      </c>
    </row>
    <row r="33" spans="1:11" ht="14.1" customHeight="1" x14ac:dyDescent="0.2">
      <c r="A33" s="306">
        <v>32</v>
      </c>
      <c r="B33" s="307" t="s">
        <v>252</v>
      </c>
      <c r="C33" s="308"/>
      <c r="D33" s="113">
        <v>2.8031496062992125</v>
      </c>
      <c r="E33" s="115">
        <v>178</v>
      </c>
      <c r="F33" s="114">
        <v>91</v>
      </c>
      <c r="G33" s="114">
        <v>194</v>
      </c>
      <c r="H33" s="114">
        <v>203</v>
      </c>
      <c r="I33" s="140">
        <v>261</v>
      </c>
      <c r="J33" s="115">
        <v>-83</v>
      </c>
      <c r="K33" s="116">
        <v>-31.800766283524904</v>
      </c>
    </row>
    <row r="34" spans="1:11" ht="14.1" customHeight="1" x14ac:dyDescent="0.2">
      <c r="A34" s="306">
        <v>33</v>
      </c>
      <c r="B34" s="307" t="s">
        <v>253</v>
      </c>
      <c r="C34" s="308"/>
      <c r="D34" s="113">
        <v>1.6062992125984252</v>
      </c>
      <c r="E34" s="115">
        <v>102</v>
      </c>
      <c r="F34" s="114">
        <v>38</v>
      </c>
      <c r="G34" s="114">
        <v>96</v>
      </c>
      <c r="H34" s="114">
        <v>95</v>
      </c>
      <c r="I34" s="140">
        <v>99</v>
      </c>
      <c r="J34" s="115">
        <v>3</v>
      </c>
      <c r="K34" s="116">
        <v>3.0303030303030303</v>
      </c>
    </row>
    <row r="35" spans="1:11" ht="14.1" customHeight="1" x14ac:dyDescent="0.2">
      <c r="A35" s="306">
        <v>34</v>
      </c>
      <c r="B35" s="307" t="s">
        <v>254</v>
      </c>
      <c r="C35" s="308"/>
      <c r="D35" s="113">
        <v>3.4645669291338583</v>
      </c>
      <c r="E35" s="115">
        <v>220</v>
      </c>
      <c r="F35" s="114">
        <v>134</v>
      </c>
      <c r="G35" s="114">
        <v>236</v>
      </c>
      <c r="H35" s="114">
        <v>295</v>
      </c>
      <c r="I35" s="140">
        <v>235</v>
      </c>
      <c r="J35" s="115">
        <v>-15</v>
      </c>
      <c r="K35" s="116">
        <v>-6.3829787234042552</v>
      </c>
    </row>
    <row r="36" spans="1:11" ht="14.1" customHeight="1" x14ac:dyDescent="0.2">
      <c r="A36" s="306">
        <v>41</v>
      </c>
      <c r="B36" s="307" t="s">
        <v>255</v>
      </c>
      <c r="C36" s="308"/>
      <c r="D36" s="113">
        <v>0.72440944881889768</v>
      </c>
      <c r="E36" s="115">
        <v>46</v>
      </c>
      <c r="F36" s="114">
        <v>31</v>
      </c>
      <c r="G36" s="114">
        <v>86</v>
      </c>
      <c r="H36" s="114">
        <v>31</v>
      </c>
      <c r="I36" s="140">
        <v>39</v>
      </c>
      <c r="J36" s="115">
        <v>7</v>
      </c>
      <c r="K36" s="116">
        <v>17.948717948717949</v>
      </c>
    </row>
    <row r="37" spans="1:11" ht="14.1" customHeight="1" x14ac:dyDescent="0.2">
      <c r="A37" s="306">
        <v>42</v>
      </c>
      <c r="B37" s="307" t="s">
        <v>256</v>
      </c>
      <c r="C37" s="308"/>
      <c r="D37" s="113">
        <v>0.15748031496062992</v>
      </c>
      <c r="E37" s="115">
        <v>10</v>
      </c>
      <c r="F37" s="114" t="s">
        <v>514</v>
      </c>
      <c r="G37" s="114" t="s">
        <v>514</v>
      </c>
      <c r="H37" s="114">
        <v>9</v>
      </c>
      <c r="I37" s="140">
        <v>7</v>
      </c>
      <c r="J37" s="115">
        <v>3</v>
      </c>
      <c r="K37" s="116">
        <v>42.857142857142854</v>
      </c>
    </row>
    <row r="38" spans="1:11" ht="14.1" customHeight="1" x14ac:dyDescent="0.2">
      <c r="A38" s="306">
        <v>43</v>
      </c>
      <c r="B38" s="307" t="s">
        <v>257</v>
      </c>
      <c r="C38" s="308"/>
      <c r="D38" s="113">
        <v>0.29921259842519687</v>
      </c>
      <c r="E38" s="115">
        <v>19</v>
      </c>
      <c r="F38" s="114">
        <v>22</v>
      </c>
      <c r="G38" s="114">
        <v>32</v>
      </c>
      <c r="H38" s="114">
        <v>26</v>
      </c>
      <c r="I38" s="140">
        <v>41</v>
      </c>
      <c r="J38" s="115">
        <v>-22</v>
      </c>
      <c r="K38" s="116">
        <v>-53.658536585365852</v>
      </c>
    </row>
    <row r="39" spans="1:11" ht="14.1" customHeight="1" x14ac:dyDescent="0.2">
      <c r="A39" s="306">
        <v>51</v>
      </c>
      <c r="B39" s="307" t="s">
        <v>258</v>
      </c>
      <c r="C39" s="308"/>
      <c r="D39" s="113">
        <v>2.6614173228346458</v>
      </c>
      <c r="E39" s="115">
        <v>169</v>
      </c>
      <c r="F39" s="114">
        <v>125</v>
      </c>
      <c r="G39" s="114">
        <v>231</v>
      </c>
      <c r="H39" s="114">
        <v>217</v>
      </c>
      <c r="I39" s="140">
        <v>212</v>
      </c>
      <c r="J39" s="115">
        <v>-43</v>
      </c>
      <c r="K39" s="116">
        <v>-20.283018867924529</v>
      </c>
    </row>
    <row r="40" spans="1:11" ht="14.1" customHeight="1" x14ac:dyDescent="0.2">
      <c r="A40" s="306" t="s">
        <v>259</v>
      </c>
      <c r="B40" s="307" t="s">
        <v>260</v>
      </c>
      <c r="C40" s="308"/>
      <c r="D40" s="113">
        <v>2.3622047244094486</v>
      </c>
      <c r="E40" s="115">
        <v>150</v>
      </c>
      <c r="F40" s="114">
        <v>116</v>
      </c>
      <c r="G40" s="114">
        <v>215</v>
      </c>
      <c r="H40" s="114">
        <v>193</v>
      </c>
      <c r="I40" s="140">
        <v>178</v>
      </c>
      <c r="J40" s="115">
        <v>-28</v>
      </c>
      <c r="K40" s="116">
        <v>-15.730337078651685</v>
      </c>
    </row>
    <row r="41" spans="1:11" ht="14.1" customHeight="1" x14ac:dyDescent="0.2">
      <c r="A41" s="306"/>
      <c r="B41" s="307" t="s">
        <v>261</v>
      </c>
      <c r="C41" s="308"/>
      <c r="D41" s="113">
        <v>1.5118110236220472</v>
      </c>
      <c r="E41" s="115">
        <v>96</v>
      </c>
      <c r="F41" s="114">
        <v>60</v>
      </c>
      <c r="G41" s="114">
        <v>161</v>
      </c>
      <c r="H41" s="114">
        <v>103</v>
      </c>
      <c r="I41" s="140">
        <v>72</v>
      </c>
      <c r="J41" s="115">
        <v>24</v>
      </c>
      <c r="K41" s="116">
        <v>33.333333333333336</v>
      </c>
    </row>
    <row r="42" spans="1:11" ht="14.1" customHeight="1" x14ac:dyDescent="0.2">
      <c r="A42" s="306">
        <v>52</v>
      </c>
      <c r="B42" s="307" t="s">
        <v>262</v>
      </c>
      <c r="C42" s="308"/>
      <c r="D42" s="113">
        <v>4.0787401574803148</v>
      </c>
      <c r="E42" s="115">
        <v>259</v>
      </c>
      <c r="F42" s="114">
        <v>161</v>
      </c>
      <c r="G42" s="114">
        <v>196</v>
      </c>
      <c r="H42" s="114">
        <v>360</v>
      </c>
      <c r="I42" s="140">
        <v>303</v>
      </c>
      <c r="J42" s="115">
        <v>-44</v>
      </c>
      <c r="K42" s="116">
        <v>-14.521452145214521</v>
      </c>
    </row>
    <row r="43" spans="1:11" ht="14.1" customHeight="1" x14ac:dyDescent="0.2">
      <c r="A43" s="306" t="s">
        <v>263</v>
      </c>
      <c r="B43" s="307" t="s">
        <v>264</v>
      </c>
      <c r="C43" s="308"/>
      <c r="D43" s="113">
        <v>3.4173228346456694</v>
      </c>
      <c r="E43" s="115">
        <v>217</v>
      </c>
      <c r="F43" s="114">
        <v>139</v>
      </c>
      <c r="G43" s="114">
        <v>166</v>
      </c>
      <c r="H43" s="114">
        <v>304</v>
      </c>
      <c r="I43" s="140">
        <v>240</v>
      </c>
      <c r="J43" s="115">
        <v>-23</v>
      </c>
      <c r="K43" s="116">
        <v>-9.5833333333333339</v>
      </c>
    </row>
    <row r="44" spans="1:11" ht="14.1" customHeight="1" x14ac:dyDescent="0.2">
      <c r="A44" s="306">
        <v>53</v>
      </c>
      <c r="B44" s="307" t="s">
        <v>265</v>
      </c>
      <c r="C44" s="308"/>
      <c r="D44" s="113">
        <v>1.1968503937007875</v>
      </c>
      <c r="E44" s="115">
        <v>76</v>
      </c>
      <c r="F44" s="114">
        <v>51</v>
      </c>
      <c r="G44" s="114">
        <v>73</v>
      </c>
      <c r="H44" s="114">
        <v>65</v>
      </c>
      <c r="I44" s="140">
        <v>56</v>
      </c>
      <c r="J44" s="115">
        <v>20</v>
      </c>
      <c r="K44" s="116">
        <v>35.714285714285715</v>
      </c>
    </row>
    <row r="45" spans="1:11" ht="14.1" customHeight="1" x14ac:dyDescent="0.2">
      <c r="A45" s="306" t="s">
        <v>266</v>
      </c>
      <c r="B45" s="307" t="s">
        <v>267</v>
      </c>
      <c r="C45" s="308"/>
      <c r="D45" s="113">
        <v>1.1181102362204725</v>
      </c>
      <c r="E45" s="115">
        <v>71</v>
      </c>
      <c r="F45" s="114">
        <v>50</v>
      </c>
      <c r="G45" s="114">
        <v>69</v>
      </c>
      <c r="H45" s="114">
        <v>63</v>
      </c>
      <c r="I45" s="140">
        <v>52</v>
      </c>
      <c r="J45" s="115">
        <v>19</v>
      </c>
      <c r="K45" s="116">
        <v>36.53846153846154</v>
      </c>
    </row>
    <row r="46" spans="1:11" ht="14.1" customHeight="1" x14ac:dyDescent="0.2">
      <c r="A46" s="306">
        <v>54</v>
      </c>
      <c r="B46" s="307" t="s">
        <v>268</v>
      </c>
      <c r="C46" s="308"/>
      <c r="D46" s="113">
        <v>4.6614173228346454</v>
      </c>
      <c r="E46" s="115">
        <v>296</v>
      </c>
      <c r="F46" s="114">
        <v>231</v>
      </c>
      <c r="G46" s="114">
        <v>379</v>
      </c>
      <c r="H46" s="114">
        <v>430</v>
      </c>
      <c r="I46" s="140">
        <v>341</v>
      </c>
      <c r="J46" s="115">
        <v>-45</v>
      </c>
      <c r="K46" s="116">
        <v>-13.196480938416423</v>
      </c>
    </row>
    <row r="47" spans="1:11" ht="14.1" customHeight="1" x14ac:dyDescent="0.2">
      <c r="A47" s="306">
        <v>61</v>
      </c>
      <c r="B47" s="307" t="s">
        <v>269</v>
      </c>
      <c r="C47" s="308"/>
      <c r="D47" s="113">
        <v>1.0708661417322836</v>
      </c>
      <c r="E47" s="115">
        <v>68</v>
      </c>
      <c r="F47" s="114">
        <v>38</v>
      </c>
      <c r="G47" s="114">
        <v>60</v>
      </c>
      <c r="H47" s="114">
        <v>72</v>
      </c>
      <c r="I47" s="140">
        <v>66</v>
      </c>
      <c r="J47" s="115">
        <v>2</v>
      </c>
      <c r="K47" s="116">
        <v>3.0303030303030303</v>
      </c>
    </row>
    <row r="48" spans="1:11" ht="14.1" customHeight="1" x14ac:dyDescent="0.2">
      <c r="A48" s="306">
        <v>62</v>
      </c>
      <c r="B48" s="307" t="s">
        <v>270</v>
      </c>
      <c r="C48" s="308"/>
      <c r="D48" s="113">
        <v>8.3779527559055111</v>
      </c>
      <c r="E48" s="115">
        <v>532</v>
      </c>
      <c r="F48" s="114">
        <v>366</v>
      </c>
      <c r="G48" s="114">
        <v>560</v>
      </c>
      <c r="H48" s="114">
        <v>849</v>
      </c>
      <c r="I48" s="140">
        <v>398</v>
      </c>
      <c r="J48" s="115">
        <v>134</v>
      </c>
      <c r="K48" s="116">
        <v>33.668341708542712</v>
      </c>
    </row>
    <row r="49" spans="1:11" ht="14.1" customHeight="1" x14ac:dyDescent="0.2">
      <c r="A49" s="306">
        <v>63</v>
      </c>
      <c r="B49" s="307" t="s">
        <v>271</v>
      </c>
      <c r="C49" s="308"/>
      <c r="D49" s="113">
        <v>7.3228346456692917</v>
      </c>
      <c r="E49" s="115">
        <v>465</v>
      </c>
      <c r="F49" s="114">
        <v>322</v>
      </c>
      <c r="G49" s="114">
        <v>600</v>
      </c>
      <c r="H49" s="114">
        <v>953</v>
      </c>
      <c r="I49" s="140">
        <v>546</v>
      </c>
      <c r="J49" s="115">
        <v>-81</v>
      </c>
      <c r="K49" s="116">
        <v>-14.835164835164836</v>
      </c>
    </row>
    <row r="50" spans="1:11" ht="14.1" customHeight="1" x14ac:dyDescent="0.2">
      <c r="A50" s="306" t="s">
        <v>272</v>
      </c>
      <c r="B50" s="307" t="s">
        <v>273</v>
      </c>
      <c r="C50" s="308"/>
      <c r="D50" s="113">
        <v>2.4566929133858268</v>
      </c>
      <c r="E50" s="115">
        <v>156</v>
      </c>
      <c r="F50" s="114">
        <v>109</v>
      </c>
      <c r="G50" s="114">
        <v>189</v>
      </c>
      <c r="H50" s="114">
        <v>245</v>
      </c>
      <c r="I50" s="140">
        <v>167</v>
      </c>
      <c r="J50" s="115">
        <v>-11</v>
      </c>
      <c r="K50" s="116">
        <v>-6.5868263473053892</v>
      </c>
    </row>
    <row r="51" spans="1:11" ht="14.1" customHeight="1" x14ac:dyDescent="0.2">
      <c r="A51" s="306" t="s">
        <v>274</v>
      </c>
      <c r="B51" s="307" t="s">
        <v>275</v>
      </c>
      <c r="C51" s="308"/>
      <c r="D51" s="113">
        <v>4.5984251968503935</v>
      </c>
      <c r="E51" s="115">
        <v>292</v>
      </c>
      <c r="F51" s="114">
        <v>200</v>
      </c>
      <c r="G51" s="114">
        <v>373</v>
      </c>
      <c r="H51" s="114">
        <v>673</v>
      </c>
      <c r="I51" s="140">
        <v>357</v>
      </c>
      <c r="J51" s="115">
        <v>-65</v>
      </c>
      <c r="K51" s="116">
        <v>-18.207282913165265</v>
      </c>
    </row>
    <row r="52" spans="1:11" ht="14.1" customHeight="1" x14ac:dyDescent="0.2">
      <c r="A52" s="306">
        <v>71</v>
      </c>
      <c r="B52" s="307" t="s">
        <v>276</v>
      </c>
      <c r="C52" s="308"/>
      <c r="D52" s="113">
        <v>6.7401574803149602</v>
      </c>
      <c r="E52" s="115">
        <v>428</v>
      </c>
      <c r="F52" s="114">
        <v>384</v>
      </c>
      <c r="G52" s="114">
        <v>494</v>
      </c>
      <c r="H52" s="114">
        <v>444</v>
      </c>
      <c r="I52" s="140">
        <v>444</v>
      </c>
      <c r="J52" s="115">
        <v>-16</v>
      </c>
      <c r="K52" s="116">
        <v>-3.6036036036036037</v>
      </c>
    </row>
    <row r="53" spans="1:11" ht="14.1" customHeight="1" x14ac:dyDescent="0.2">
      <c r="A53" s="306" t="s">
        <v>277</v>
      </c>
      <c r="B53" s="307" t="s">
        <v>278</v>
      </c>
      <c r="C53" s="308"/>
      <c r="D53" s="113">
        <v>1.8267716535433072</v>
      </c>
      <c r="E53" s="115">
        <v>116</v>
      </c>
      <c r="F53" s="114">
        <v>108</v>
      </c>
      <c r="G53" s="114">
        <v>129</v>
      </c>
      <c r="H53" s="114">
        <v>110</v>
      </c>
      <c r="I53" s="140">
        <v>125</v>
      </c>
      <c r="J53" s="115">
        <v>-9</v>
      </c>
      <c r="K53" s="116">
        <v>-7.2</v>
      </c>
    </row>
    <row r="54" spans="1:11" ht="14.1" customHeight="1" x14ac:dyDescent="0.2">
      <c r="A54" s="306" t="s">
        <v>279</v>
      </c>
      <c r="B54" s="307" t="s">
        <v>280</v>
      </c>
      <c r="C54" s="308"/>
      <c r="D54" s="113">
        <v>4.3307086614173231</v>
      </c>
      <c r="E54" s="115">
        <v>275</v>
      </c>
      <c r="F54" s="114">
        <v>253</v>
      </c>
      <c r="G54" s="114">
        <v>321</v>
      </c>
      <c r="H54" s="114">
        <v>288</v>
      </c>
      <c r="I54" s="140">
        <v>280</v>
      </c>
      <c r="J54" s="115">
        <v>-5</v>
      </c>
      <c r="K54" s="116">
        <v>-1.7857142857142858</v>
      </c>
    </row>
    <row r="55" spans="1:11" ht="14.1" customHeight="1" x14ac:dyDescent="0.2">
      <c r="A55" s="306">
        <v>72</v>
      </c>
      <c r="B55" s="307" t="s">
        <v>281</v>
      </c>
      <c r="C55" s="308"/>
      <c r="D55" s="113">
        <v>1.2125984251968505</v>
      </c>
      <c r="E55" s="115">
        <v>77</v>
      </c>
      <c r="F55" s="114">
        <v>94</v>
      </c>
      <c r="G55" s="114">
        <v>96</v>
      </c>
      <c r="H55" s="114">
        <v>93</v>
      </c>
      <c r="I55" s="140">
        <v>130</v>
      </c>
      <c r="J55" s="115">
        <v>-53</v>
      </c>
      <c r="K55" s="116">
        <v>-40.769230769230766</v>
      </c>
    </row>
    <row r="56" spans="1:11" ht="14.1" customHeight="1" x14ac:dyDescent="0.2">
      <c r="A56" s="306" t="s">
        <v>282</v>
      </c>
      <c r="B56" s="307" t="s">
        <v>283</v>
      </c>
      <c r="C56" s="308"/>
      <c r="D56" s="113">
        <v>0.31496062992125984</v>
      </c>
      <c r="E56" s="115">
        <v>20</v>
      </c>
      <c r="F56" s="114">
        <v>49</v>
      </c>
      <c r="G56" s="114">
        <v>37</v>
      </c>
      <c r="H56" s="114">
        <v>26</v>
      </c>
      <c r="I56" s="140">
        <v>27</v>
      </c>
      <c r="J56" s="115">
        <v>-7</v>
      </c>
      <c r="K56" s="116">
        <v>-25.925925925925927</v>
      </c>
    </row>
    <row r="57" spans="1:11" ht="14.1" customHeight="1" x14ac:dyDescent="0.2">
      <c r="A57" s="306" t="s">
        <v>284</v>
      </c>
      <c r="B57" s="307" t="s">
        <v>285</v>
      </c>
      <c r="C57" s="308"/>
      <c r="D57" s="113">
        <v>0.67716535433070868</v>
      </c>
      <c r="E57" s="115">
        <v>43</v>
      </c>
      <c r="F57" s="114">
        <v>38</v>
      </c>
      <c r="G57" s="114">
        <v>31</v>
      </c>
      <c r="H57" s="114">
        <v>41</v>
      </c>
      <c r="I57" s="140">
        <v>54</v>
      </c>
      <c r="J57" s="115">
        <v>-11</v>
      </c>
      <c r="K57" s="116">
        <v>-20.37037037037037</v>
      </c>
    </row>
    <row r="58" spans="1:11" ht="14.1" customHeight="1" x14ac:dyDescent="0.2">
      <c r="A58" s="306">
        <v>73</v>
      </c>
      <c r="B58" s="307" t="s">
        <v>286</v>
      </c>
      <c r="C58" s="308"/>
      <c r="D58" s="113">
        <v>1.7165354330708662</v>
      </c>
      <c r="E58" s="115">
        <v>109</v>
      </c>
      <c r="F58" s="114">
        <v>71</v>
      </c>
      <c r="G58" s="114">
        <v>181</v>
      </c>
      <c r="H58" s="114">
        <v>87</v>
      </c>
      <c r="I58" s="140">
        <v>102</v>
      </c>
      <c r="J58" s="115">
        <v>7</v>
      </c>
      <c r="K58" s="116">
        <v>6.8627450980392153</v>
      </c>
    </row>
    <row r="59" spans="1:11" ht="14.1" customHeight="1" x14ac:dyDescent="0.2">
      <c r="A59" s="306" t="s">
        <v>287</v>
      </c>
      <c r="B59" s="307" t="s">
        <v>288</v>
      </c>
      <c r="C59" s="308"/>
      <c r="D59" s="113">
        <v>1.4015748031496063</v>
      </c>
      <c r="E59" s="115">
        <v>89</v>
      </c>
      <c r="F59" s="114">
        <v>59</v>
      </c>
      <c r="G59" s="114">
        <v>150</v>
      </c>
      <c r="H59" s="114">
        <v>70</v>
      </c>
      <c r="I59" s="140">
        <v>91</v>
      </c>
      <c r="J59" s="115">
        <v>-2</v>
      </c>
      <c r="K59" s="116">
        <v>-2.197802197802198</v>
      </c>
    </row>
    <row r="60" spans="1:11" ht="14.1" customHeight="1" x14ac:dyDescent="0.2">
      <c r="A60" s="306">
        <v>81</v>
      </c>
      <c r="B60" s="307" t="s">
        <v>289</v>
      </c>
      <c r="C60" s="308"/>
      <c r="D60" s="113">
        <v>11.559055118110237</v>
      </c>
      <c r="E60" s="115">
        <v>734</v>
      </c>
      <c r="F60" s="114">
        <v>588</v>
      </c>
      <c r="G60" s="114">
        <v>994</v>
      </c>
      <c r="H60" s="114">
        <v>569</v>
      </c>
      <c r="I60" s="140">
        <v>662</v>
      </c>
      <c r="J60" s="115">
        <v>72</v>
      </c>
      <c r="K60" s="116">
        <v>10.876132930513595</v>
      </c>
    </row>
    <row r="61" spans="1:11" ht="14.1" customHeight="1" x14ac:dyDescent="0.2">
      <c r="A61" s="306" t="s">
        <v>290</v>
      </c>
      <c r="B61" s="307" t="s">
        <v>291</v>
      </c>
      <c r="C61" s="308"/>
      <c r="D61" s="113">
        <v>1.6692913385826771</v>
      </c>
      <c r="E61" s="115">
        <v>106</v>
      </c>
      <c r="F61" s="114">
        <v>72</v>
      </c>
      <c r="G61" s="114">
        <v>122</v>
      </c>
      <c r="H61" s="114">
        <v>88</v>
      </c>
      <c r="I61" s="140">
        <v>75</v>
      </c>
      <c r="J61" s="115">
        <v>31</v>
      </c>
      <c r="K61" s="116">
        <v>41.333333333333336</v>
      </c>
    </row>
    <row r="62" spans="1:11" ht="14.1" customHeight="1" x14ac:dyDescent="0.2">
      <c r="A62" s="306" t="s">
        <v>292</v>
      </c>
      <c r="B62" s="307" t="s">
        <v>293</v>
      </c>
      <c r="C62" s="308"/>
      <c r="D62" s="113">
        <v>4.2204724409448815</v>
      </c>
      <c r="E62" s="115">
        <v>268</v>
      </c>
      <c r="F62" s="114">
        <v>248</v>
      </c>
      <c r="G62" s="114">
        <v>553</v>
      </c>
      <c r="H62" s="114">
        <v>191</v>
      </c>
      <c r="I62" s="140">
        <v>236</v>
      </c>
      <c r="J62" s="115">
        <v>32</v>
      </c>
      <c r="K62" s="116">
        <v>13.559322033898304</v>
      </c>
    </row>
    <row r="63" spans="1:11" ht="14.1" customHeight="1" x14ac:dyDescent="0.2">
      <c r="A63" s="306"/>
      <c r="B63" s="307" t="s">
        <v>294</v>
      </c>
      <c r="C63" s="308"/>
      <c r="D63" s="113">
        <v>3.7322834645669292</v>
      </c>
      <c r="E63" s="115">
        <v>237</v>
      </c>
      <c r="F63" s="114">
        <v>232</v>
      </c>
      <c r="G63" s="114">
        <v>500</v>
      </c>
      <c r="H63" s="114">
        <v>173</v>
      </c>
      <c r="I63" s="140">
        <v>216</v>
      </c>
      <c r="J63" s="115">
        <v>21</v>
      </c>
      <c r="K63" s="116">
        <v>9.7222222222222214</v>
      </c>
    </row>
    <row r="64" spans="1:11" ht="14.1" customHeight="1" x14ac:dyDescent="0.2">
      <c r="A64" s="306" t="s">
        <v>295</v>
      </c>
      <c r="B64" s="307" t="s">
        <v>296</v>
      </c>
      <c r="C64" s="308"/>
      <c r="D64" s="113">
        <v>2.6614173228346458</v>
      </c>
      <c r="E64" s="115">
        <v>169</v>
      </c>
      <c r="F64" s="114">
        <v>141</v>
      </c>
      <c r="G64" s="114">
        <v>130</v>
      </c>
      <c r="H64" s="114">
        <v>150</v>
      </c>
      <c r="I64" s="140">
        <v>192</v>
      </c>
      <c r="J64" s="115">
        <v>-23</v>
      </c>
      <c r="K64" s="116">
        <v>-11.979166666666666</v>
      </c>
    </row>
    <row r="65" spans="1:11" ht="14.1" customHeight="1" x14ac:dyDescent="0.2">
      <c r="A65" s="306" t="s">
        <v>297</v>
      </c>
      <c r="B65" s="307" t="s">
        <v>298</v>
      </c>
      <c r="C65" s="308"/>
      <c r="D65" s="113">
        <v>1.4645669291338583</v>
      </c>
      <c r="E65" s="115">
        <v>93</v>
      </c>
      <c r="F65" s="114">
        <v>73</v>
      </c>
      <c r="G65" s="114">
        <v>87</v>
      </c>
      <c r="H65" s="114">
        <v>73</v>
      </c>
      <c r="I65" s="140">
        <v>78</v>
      </c>
      <c r="J65" s="115">
        <v>15</v>
      </c>
      <c r="K65" s="116">
        <v>19.23076923076923</v>
      </c>
    </row>
    <row r="66" spans="1:11" ht="14.1" customHeight="1" x14ac:dyDescent="0.2">
      <c r="A66" s="306">
        <v>82</v>
      </c>
      <c r="B66" s="307" t="s">
        <v>299</v>
      </c>
      <c r="C66" s="308"/>
      <c r="D66" s="113">
        <v>5.1496062992125982</v>
      </c>
      <c r="E66" s="115">
        <v>327</v>
      </c>
      <c r="F66" s="114">
        <v>240</v>
      </c>
      <c r="G66" s="114">
        <v>360</v>
      </c>
      <c r="H66" s="114">
        <v>189</v>
      </c>
      <c r="I66" s="140">
        <v>255</v>
      </c>
      <c r="J66" s="115">
        <v>72</v>
      </c>
      <c r="K66" s="116">
        <v>28.235294117647058</v>
      </c>
    </row>
    <row r="67" spans="1:11" ht="14.1" customHeight="1" x14ac:dyDescent="0.2">
      <c r="A67" s="306" t="s">
        <v>300</v>
      </c>
      <c r="B67" s="307" t="s">
        <v>301</v>
      </c>
      <c r="C67" s="308"/>
      <c r="D67" s="113">
        <v>4.1102362204724407</v>
      </c>
      <c r="E67" s="115">
        <v>261</v>
      </c>
      <c r="F67" s="114">
        <v>189</v>
      </c>
      <c r="G67" s="114">
        <v>283</v>
      </c>
      <c r="H67" s="114">
        <v>138</v>
      </c>
      <c r="I67" s="140">
        <v>172</v>
      </c>
      <c r="J67" s="115">
        <v>89</v>
      </c>
      <c r="K67" s="116">
        <v>51.744186046511629</v>
      </c>
    </row>
    <row r="68" spans="1:11" ht="14.1" customHeight="1" x14ac:dyDescent="0.2">
      <c r="A68" s="306" t="s">
        <v>302</v>
      </c>
      <c r="B68" s="307" t="s">
        <v>303</v>
      </c>
      <c r="C68" s="308"/>
      <c r="D68" s="113">
        <v>0.70866141732283461</v>
      </c>
      <c r="E68" s="115">
        <v>45</v>
      </c>
      <c r="F68" s="114">
        <v>29</v>
      </c>
      <c r="G68" s="114">
        <v>45</v>
      </c>
      <c r="H68" s="114">
        <v>35</v>
      </c>
      <c r="I68" s="140">
        <v>62</v>
      </c>
      <c r="J68" s="115">
        <v>-17</v>
      </c>
      <c r="K68" s="116">
        <v>-27.419354838709676</v>
      </c>
    </row>
    <row r="69" spans="1:11" ht="14.1" customHeight="1" x14ac:dyDescent="0.2">
      <c r="A69" s="306">
        <v>83</v>
      </c>
      <c r="B69" s="307" t="s">
        <v>304</v>
      </c>
      <c r="C69" s="308"/>
      <c r="D69" s="113">
        <v>6.5196850393700787</v>
      </c>
      <c r="E69" s="115">
        <v>414</v>
      </c>
      <c r="F69" s="114">
        <v>256</v>
      </c>
      <c r="G69" s="114">
        <v>586</v>
      </c>
      <c r="H69" s="114">
        <v>242</v>
      </c>
      <c r="I69" s="140">
        <v>307</v>
      </c>
      <c r="J69" s="115">
        <v>107</v>
      </c>
      <c r="K69" s="116">
        <v>34.853420195439739</v>
      </c>
    </row>
    <row r="70" spans="1:11" ht="14.1" customHeight="1" x14ac:dyDescent="0.2">
      <c r="A70" s="306" t="s">
        <v>305</v>
      </c>
      <c r="B70" s="307" t="s">
        <v>306</v>
      </c>
      <c r="C70" s="308"/>
      <c r="D70" s="113">
        <v>4.9291338582677167</v>
      </c>
      <c r="E70" s="115">
        <v>313</v>
      </c>
      <c r="F70" s="114">
        <v>207</v>
      </c>
      <c r="G70" s="114">
        <v>519</v>
      </c>
      <c r="H70" s="114">
        <v>181</v>
      </c>
      <c r="I70" s="140">
        <v>239</v>
      </c>
      <c r="J70" s="115">
        <v>74</v>
      </c>
      <c r="K70" s="116">
        <v>30.96234309623431</v>
      </c>
    </row>
    <row r="71" spans="1:11" ht="14.1" customHeight="1" x14ac:dyDescent="0.2">
      <c r="A71" s="306"/>
      <c r="B71" s="307" t="s">
        <v>307</v>
      </c>
      <c r="C71" s="308"/>
      <c r="D71" s="113">
        <v>2.2992125984251968</v>
      </c>
      <c r="E71" s="115">
        <v>146</v>
      </c>
      <c r="F71" s="114">
        <v>123</v>
      </c>
      <c r="G71" s="114">
        <v>250</v>
      </c>
      <c r="H71" s="114">
        <v>90</v>
      </c>
      <c r="I71" s="140">
        <v>142</v>
      </c>
      <c r="J71" s="115">
        <v>4</v>
      </c>
      <c r="K71" s="116">
        <v>2.816901408450704</v>
      </c>
    </row>
    <row r="72" spans="1:11" ht="14.1" customHeight="1" x14ac:dyDescent="0.2">
      <c r="A72" s="306">
        <v>84</v>
      </c>
      <c r="B72" s="307" t="s">
        <v>308</v>
      </c>
      <c r="C72" s="308"/>
      <c r="D72" s="113">
        <v>2.5039370078740157</v>
      </c>
      <c r="E72" s="115">
        <v>159</v>
      </c>
      <c r="F72" s="114">
        <v>127</v>
      </c>
      <c r="G72" s="114">
        <v>239</v>
      </c>
      <c r="H72" s="114">
        <v>132</v>
      </c>
      <c r="I72" s="140">
        <v>186</v>
      </c>
      <c r="J72" s="115">
        <v>-27</v>
      </c>
      <c r="K72" s="116">
        <v>-14.516129032258064</v>
      </c>
    </row>
    <row r="73" spans="1:11" ht="14.1" customHeight="1" x14ac:dyDescent="0.2">
      <c r="A73" s="306" t="s">
        <v>309</v>
      </c>
      <c r="B73" s="307" t="s">
        <v>310</v>
      </c>
      <c r="C73" s="308"/>
      <c r="D73" s="113">
        <v>0.91338582677165359</v>
      </c>
      <c r="E73" s="115">
        <v>58</v>
      </c>
      <c r="F73" s="114">
        <v>37</v>
      </c>
      <c r="G73" s="114">
        <v>163</v>
      </c>
      <c r="H73" s="114">
        <v>28</v>
      </c>
      <c r="I73" s="140">
        <v>81</v>
      </c>
      <c r="J73" s="115">
        <v>-23</v>
      </c>
      <c r="K73" s="116">
        <v>-28.395061728395063</v>
      </c>
    </row>
    <row r="74" spans="1:11" ht="14.1" customHeight="1" x14ac:dyDescent="0.2">
      <c r="A74" s="306" t="s">
        <v>311</v>
      </c>
      <c r="B74" s="307" t="s">
        <v>312</v>
      </c>
      <c r="C74" s="308"/>
      <c r="D74" s="113">
        <v>0.12598425196850394</v>
      </c>
      <c r="E74" s="115">
        <v>8</v>
      </c>
      <c r="F74" s="114">
        <v>6</v>
      </c>
      <c r="G74" s="114">
        <v>18</v>
      </c>
      <c r="H74" s="114">
        <v>10</v>
      </c>
      <c r="I74" s="140">
        <v>18</v>
      </c>
      <c r="J74" s="115">
        <v>-10</v>
      </c>
      <c r="K74" s="116">
        <v>-55.555555555555557</v>
      </c>
    </row>
    <row r="75" spans="1:11" ht="14.1" customHeight="1" x14ac:dyDescent="0.2">
      <c r="A75" s="306" t="s">
        <v>313</v>
      </c>
      <c r="B75" s="307" t="s">
        <v>314</v>
      </c>
      <c r="C75" s="308"/>
      <c r="D75" s="113">
        <v>1.0708661417322836</v>
      </c>
      <c r="E75" s="115">
        <v>68</v>
      </c>
      <c r="F75" s="114">
        <v>64</v>
      </c>
      <c r="G75" s="114">
        <v>35</v>
      </c>
      <c r="H75" s="114">
        <v>69</v>
      </c>
      <c r="I75" s="140">
        <v>56</v>
      </c>
      <c r="J75" s="115">
        <v>12</v>
      </c>
      <c r="K75" s="116">
        <v>21.428571428571427</v>
      </c>
    </row>
    <row r="76" spans="1:11" ht="14.1" customHeight="1" x14ac:dyDescent="0.2">
      <c r="A76" s="306">
        <v>91</v>
      </c>
      <c r="B76" s="307" t="s">
        <v>315</v>
      </c>
      <c r="C76" s="308"/>
      <c r="D76" s="113">
        <v>0.14173228346456693</v>
      </c>
      <c r="E76" s="115">
        <v>9</v>
      </c>
      <c r="F76" s="114">
        <v>8</v>
      </c>
      <c r="G76" s="114">
        <v>18</v>
      </c>
      <c r="H76" s="114">
        <v>3</v>
      </c>
      <c r="I76" s="140">
        <v>9</v>
      </c>
      <c r="J76" s="115">
        <v>0</v>
      </c>
      <c r="K76" s="116">
        <v>0</v>
      </c>
    </row>
    <row r="77" spans="1:11" ht="14.1" customHeight="1" x14ac:dyDescent="0.2">
      <c r="A77" s="306">
        <v>92</v>
      </c>
      <c r="B77" s="307" t="s">
        <v>316</v>
      </c>
      <c r="C77" s="308"/>
      <c r="D77" s="113">
        <v>1.4173228346456692</v>
      </c>
      <c r="E77" s="115">
        <v>90</v>
      </c>
      <c r="F77" s="114">
        <v>57</v>
      </c>
      <c r="G77" s="114">
        <v>86</v>
      </c>
      <c r="H77" s="114">
        <v>85</v>
      </c>
      <c r="I77" s="140">
        <v>142</v>
      </c>
      <c r="J77" s="115">
        <v>-52</v>
      </c>
      <c r="K77" s="116">
        <v>-36.619718309859152</v>
      </c>
    </row>
    <row r="78" spans="1:11" ht="14.1" customHeight="1" x14ac:dyDescent="0.2">
      <c r="A78" s="306">
        <v>93</v>
      </c>
      <c r="B78" s="307" t="s">
        <v>317</v>
      </c>
      <c r="C78" s="308"/>
      <c r="D78" s="113">
        <v>0.31496062992125984</v>
      </c>
      <c r="E78" s="115">
        <v>20</v>
      </c>
      <c r="F78" s="114" t="s">
        <v>514</v>
      </c>
      <c r="G78" s="114" t="s">
        <v>514</v>
      </c>
      <c r="H78" s="114" t="s">
        <v>514</v>
      </c>
      <c r="I78" s="140" t="s">
        <v>514</v>
      </c>
      <c r="J78" s="115" t="s">
        <v>514</v>
      </c>
      <c r="K78" s="116" t="s">
        <v>514</v>
      </c>
    </row>
    <row r="79" spans="1:11" ht="14.1" customHeight="1" x14ac:dyDescent="0.2">
      <c r="A79" s="306">
        <v>94</v>
      </c>
      <c r="B79" s="307" t="s">
        <v>318</v>
      </c>
      <c r="C79" s="308"/>
      <c r="D79" s="113">
        <v>0.15748031496062992</v>
      </c>
      <c r="E79" s="115">
        <v>10</v>
      </c>
      <c r="F79" s="114">
        <v>10</v>
      </c>
      <c r="G79" s="114">
        <v>32</v>
      </c>
      <c r="H79" s="114">
        <v>43</v>
      </c>
      <c r="I79" s="140">
        <v>20</v>
      </c>
      <c r="J79" s="115">
        <v>-10</v>
      </c>
      <c r="K79" s="116">
        <v>-50</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0.88188976377952755</v>
      </c>
      <c r="E81" s="143">
        <v>56</v>
      </c>
      <c r="F81" s="144">
        <v>35</v>
      </c>
      <c r="G81" s="144">
        <v>182</v>
      </c>
      <c r="H81" s="144">
        <v>35</v>
      </c>
      <c r="I81" s="145">
        <v>54</v>
      </c>
      <c r="J81" s="143">
        <v>2</v>
      </c>
      <c r="K81" s="146">
        <v>3.7037037037037037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6969</v>
      </c>
      <c r="E11" s="114">
        <v>6349</v>
      </c>
      <c r="F11" s="114">
        <v>6558</v>
      </c>
      <c r="G11" s="114">
        <v>5763</v>
      </c>
      <c r="H11" s="140">
        <v>6729</v>
      </c>
      <c r="I11" s="115">
        <v>240</v>
      </c>
      <c r="J11" s="116">
        <v>3.5666518056174765</v>
      </c>
    </row>
    <row r="12" spans="1:15" s="110" customFormat="1" ht="24.95" customHeight="1" x14ac:dyDescent="0.2">
      <c r="A12" s="193" t="s">
        <v>132</v>
      </c>
      <c r="B12" s="194" t="s">
        <v>133</v>
      </c>
      <c r="C12" s="113">
        <v>2.7263595924809874</v>
      </c>
      <c r="D12" s="115">
        <v>190</v>
      </c>
      <c r="E12" s="114">
        <v>295</v>
      </c>
      <c r="F12" s="114">
        <v>188</v>
      </c>
      <c r="G12" s="114">
        <v>132</v>
      </c>
      <c r="H12" s="140">
        <v>182</v>
      </c>
      <c r="I12" s="115">
        <v>8</v>
      </c>
      <c r="J12" s="116">
        <v>4.395604395604396</v>
      </c>
    </row>
    <row r="13" spans="1:15" s="110" customFormat="1" ht="24.95" customHeight="1" x14ac:dyDescent="0.2">
      <c r="A13" s="193" t="s">
        <v>134</v>
      </c>
      <c r="B13" s="199" t="s">
        <v>214</v>
      </c>
      <c r="C13" s="113">
        <v>0.84660639977041185</v>
      </c>
      <c r="D13" s="115">
        <v>59</v>
      </c>
      <c r="E13" s="114">
        <v>40</v>
      </c>
      <c r="F13" s="114">
        <v>49</v>
      </c>
      <c r="G13" s="114">
        <v>52</v>
      </c>
      <c r="H13" s="140">
        <v>101</v>
      </c>
      <c r="I13" s="115">
        <v>-42</v>
      </c>
      <c r="J13" s="116">
        <v>-41.584158415841586</v>
      </c>
    </row>
    <row r="14" spans="1:15" s="287" customFormat="1" ht="24.95" customHeight="1" x14ac:dyDescent="0.2">
      <c r="A14" s="193" t="s">
        <v>215</v>
      </c>
      <c r="B14" s="199" t="s">
        <v>137</v>
      </c>
      <c r="C14" s="113">
        <v>7.5333620318553596</v>
      </c>
      <c r="D14" s="115">
        <v>525</v>
      </c>
      <c r="E14" s="114">
        <v>386</v>
      </c>
      <c r="F14" s="114">
        <v>470</v>
      </c>
      <c r="G14" s="114">
        <v>450</v>
      </c>
      <c r="H14" s="140">
        <v>473</v>
      </c>
      <c r="I14" s="115">
        <v>52</v>
      </c>
      <c r="J14" s="116">
        <v>10.993657505285412</v>
      </c>
      <c r="K14" s="110"/>
      <c r="L14" s="110"/>
      <c r="M14" s="110"/>
      <c r="N14" s="110"/>
      <c r="O14" s="110"/>
    </row>
    <row r="15" spans="1:15" s="110" customFormat="1" ht="24.95" customHeight="1" x14ac:dyDescent="0.2">
      <c r="A15" s="193" t="s">
        <v>216</v>
      </c>
      <c r="B15" s="199" t="s">
        <v>217</v>
      </c>
      <c r="C15" s="113">
        <v>2.7263595924809874</v>
      </c>
      <c r="D15" s="115">
        <v>190</v>
      </c>
      <c r="E15" s="114">
        <v>155</v>
      </c>
      <c r="F15" s="114">
        <v>219</v>
      </c>
      <c r="G15" s="114">
        <v>217</v>
      </c>
      <c r="H15" s="140">
        <v>157</v>
      </c>
      <c r="I15" s="115">
        <v>33</v>
      </c>
      <c r="J15" s="116">
        <v>21.019108280254777</v>
      </c>
    </row>
    <row r="16" spans="1:15" s="287" customFormat="1" ht="24.95" customHeight="1" x14ac:dyDescent="0.2">
      <c r="A16" s="193" t="s">
        <v>218</v>
      </c>
      <c r="B16" s="199" t="s">
        <v>141</v>
      </c>
      <c r="C16" s="113">
        <v>4.1038886497345386</v>
      </c>
      <c r="D16" s="115">
        <v>286</v>
      </c>
      <c r="E16" s="114">
        <v>195</v>
      </c>
      <c r="F16" s="114">
        <v>217</v>
      </c>
      <c r="G16" s="114">
        <v>188</v>
      </c>
      <c r="H16" s="140">
        <v>260</v>
      </c>
      <c r="I16" s="115">
        <v>26</v>
      </c>
      <c r="J16" s="116">
        <v>10</v>
      </c>
      <c r="K16" s="110"/>
      <c r="L16" s="110"/>
      <c r="M16" s="110"/>
      <c r="N16" s="110"/>
      <c r="O16" s="110"/>
    </row>
    <row r="17" spans="1:15" s="110" customFormat="1" ht="24.95" customHeight="1" x14ac:dyDescent="0.2">
      <c r="A17" s="193" t="s">
        <v>142</v>
      </c>
      <c r="B17" s="199" t="s">
        <v>220</v>
      </c>
      <c r="C17" s="113">
        <v>0.70311378963983351</v>
      </c>
      <c r="D17" s="115">
        <v>49</v>
      </c>
      <c r="E17" s="114">
        <v>36</v>
      </c>
      <c r="F17" s="114">
        <v>34</v>
      </c>
      <c r="G17" s="114">
        <v>45</v>
      </c>
      <c r="H17" s="140">
        <v>56</v>
      </c>
      <c r="I17" s="115">
        <v>-7</v>
      </c>
      <c r="J17" s="116">
        <v>-12.5</v>
      </c>
    </row>
    <row r="18" spans="1:15" s="287" customFormat="1" ht="24.95" customHeight="1" x14ac:dyDescent="0.2">
      <c r="A18" s="201" t="s">
        <v>144</v>
      </c>
      <c r="B18" s="202" t="s">
        <v>145</v>
      </c>
      <c r="C18" s="113">
        <v>7.1459319845027984</v>
      </c>
      <c r="D18" s="115">
        <v>498</v>
      </c>
      <c r="E18" s="114">
        <v>411</v>
      </c>
      <c r="F18" s="114">
        <v>400</v>
      </c>
      <c r="G18" s="114">
        <v>309</v>
      </c>
      <c r="H18" s="140">
        <v>476</v>
      </c>
      <c r="I18" s="115">
        <v>22</v>
      </c>
      <c r="J18" s="116">
        <v>4.6218487394957979</v>
      </c>
      <c r="K18" s="110"/>
      <c r="L18" s="110"/>
      <c r="M18" s="110"/>
      <c r="N18" s="110"/>
      <c r="O18" s="110"/>
    </row>
    <row r="19" spans="1:15" s="110" customFormat="1" ht="24.95" customHeight="1" x14ac:dyDescent="0.2">
      <c r="A19" s="193" t="s">
        <v>146</v>
      </c>
      <c r="B19" s="199" t="s">
        <v>147</v>
      </c>
      <c r="C19" s="113">
        <v>11.665949203616014</v>
      </c>
      <c r="D19" s="115">
        <v>813</v>
      </c>
      <c r="E19" s="114">
        <v>672</v>
      </c>
      <c r="F19" s="114">
        <v>776</v>
      </c>
      <c r="G19" s="114">
        <v>801</v>
      </c>
      <c r="H19" s="140">
        <v>701</v>
      </c>
      <c r="I19" s="115">
        <v>112</v>
      </c>
      <c r="J19" s="116">
        <v>15.977175463623395</v>
      </c>
    </row>
    <row r="20" spans="1:15" s="287" customFormat="1" ht="24.95" customHeight="1" x14ac:dyDescent="0.2">
      <c r="A20" s="193" t="s">
        <v>148</v>
      </c>
      <c r="B20" s="199" t="s">
        <v>149</v>
      </c>
      <c r="C20" s="113">
        <v>4.3191275649304064</v>
      </c>
      <c r="D20" s="115">
        <v>301</v>
      </c>
      <c r="E20" s="114">
        <v>320</v>
      </c>
      <c r="F20" s="114">
        <v>221</v>
      </c>
      <c r="G20" s="114">
        <v>397</v>
      </c>
      <c r="H20" s="140">
        <v>373</v>
      </c>
      <c r="I20" s="115">
        <v>-72</v>
      </c>
      <c r="J20" s="116">
        <v>-19.302949061662197</v>
      </c>
      <c r="K20" s="110"/>
      <c r="L20" s="110"/>
      <c r="M20" s="110"/>
      <c r="N20" s="110"/>
      <c r="O20" s="110"/>
    </row>
    <row r="21" spans="1:15" s="110" customFormat="1" ht="24.95" customHeight="1" x14ac:dyDescent="0.2">
      <c r="A21" s="201" t="s">
        <v>150</v>
      </c>
      <c r="B21" s="202" t="s">
        <v>151</v>
      </c>
      <c r="C21" s="113">
        <v>12.914334911752045</v>
      </c>
      <c r="D21" s="115">
        <v>900</v>
      </c>
      <c r="E21" s="114">
        <v>1410</v>
      </c>
      <c r="F21" s="114">
        <v>967</v>
      </c>
      <c r="G21" s="114">
        <v>739</v>
      </c>
      <c r="H21" s="140">
        <v>893</v>
      </c>
      <c r="I21" s="115">
        <v>7</v>
      </c>
      <c r="J21" s="116">
        <v>0.78387458006718924</v>
      </c>
    </row>
    <row r="22" spans="1:15" s="110" customFormat="1" ht="24.95" customHeight="1" x14ac:dyDescent="0.2">
      <c r="A22" s="201" t="s">
        <v>152</v>
      </c>
      <c r="B22" s="199" t="s">
        <v>153</v>
      </c>
      <c r="C22" s="113">
        <v>0.64571674558760228</v>
      </c>
      <c r="D22" s="115">
        <v>45</v>
      </c>
      <c r="E22" s="114">
        <v>28</v>
      </c>
      <c r="F22" s="114">
        <v>55</v>
      </c>
      <c r="G22" s="114">
        <v>39</v>
      </c>
      <c r="H22" s="140">
        <v>36</v>
      </c>
      <c r="I22" s="115">
        <v>9</v>
      </c>
      <c r="J22" s="116">
        <v>25</v>
      </c>
    </row>
    <row r="23" spans="1:15" s="110" customFormat="1" ht="24.95" customHeight="1" x14ac:dyDescent="0.2">
      <c r="A23" s="193" t="s">
        <v>154</v>
      </c>
      <c r="B23" s="199" t="s">
        <v>155</v>
      </c>
      <c r="C23" s="113">
        <v>0.58831970153537094</v>
      </c>
      <c r="D23" s="115">
        <v>41</v>
      </c>
      <c r="E23" s="114">
        <v>86</v>
      </c>
      <c r="F23" s="114">
        <v>44</v>
      </c>
      <c r="G23" s="114">
        <v>51</v>
      </c>
      <c r="H23" s="140">
        <v>51</v>
      </c>
      <c r="I23" s="115">
        <v>-10</v>
      </c>
      <c r="J23" s="116">
        <v>-19.607843137254903</v>
      </c>
    </row>
    <row r="24" spans="1:15" s="110" customFormat="1" ht="24.95" customHeight="1" x14ac:dyDescent="0.2">
      <c r="A24" s="193" t="s">
        <v>156</v>
      </c>
      <c r="B24" s="199" t="s">
        <v>221</v>
      </c>
      <c r="C24" s="113">
        <v>5.9549433204189981</v>
      </c>
      <c r="D24" s="115">
        <v>415</v>
      </c>
      <c r="E24" s="114">
        <v>347</v>
      </c>
      <c r="F24" s="114">
        <v>356</v>
      </c>
      <c r="G24" s="114">
        <v>351</v>
      </c>
      <c r="H24" s="140">
        <v>480</v>
      </c>
      <c r="I24" s="115">
        <v>-65</v>
      </c>
      <c r="J24" s="116">
        <v>-13.541666666666666</v>
      </c>
    </row>
    <row r="25" spans="1:15" s="110" customFormat="1" ht="24.95" customHeight="1" x14ac:dyDescent="0.2">
      <c r="A25" s="193" t="s">
        <v>222</v>
      </c>
      <c r="B25" s="204" t="s">
        <v>159</v>
      </c>
      <c r="C25" s="113">
        <v>7.13158272348974</v>
      </c>
      <c r="D25" s="115">
        <v>497</v>
      </c>
      <c r="E25" s="114">
        <v>573</v>
      </c>
      <c r="F25" s="114">
        <v>541</v>
      </c>
      <c r="G25" s="114">
        <v>549</v>
      </c>
      <c r="H25" s="140">
        <v>569</v>
      </c>
      <c r="I25" s="115">
        <v>-72</v>
      </c>
      <c r="J25" s="116">
        <v>-12.653778558875219</v>
      </c>
    </row>
    <row r="26" spans="1:15" s="110" customFormat="1" ht="24.95" customHeight="1" x14ac:dyDescent="0.2">
      <c r="A26" s="201">
        <v>782.78300000000002</v>
      </c>
      <c r="B26" s="203" t="s">
        <v>160</v>
      </c>
      <c r="C26" s="113">
        <v>2.0949921079064429</v>
      </c>
      <c r="D26" s="115">
        <v>146</v>
      </c>
      <c r="E26" s="114">
        <v>150</v>
      </c>
      <c r="F26" s="114">
        <v>166</v>
      </c>
      <c r="G26" s="114">
        <v>169</v>
      </c>
      <c r="H26" s="140">
        <v>159</v>
      </c>
      <c r="I26" s="115">
        <v>-13</v>
      </c>
      <c r="J26" s="116">
        <v>-8.1761006289308185</v>
      </c>
    </row>
    <row r="27" spans="1:15" s="110" customFormat="1" ht="24.95" customHeight="1" x14ac:dyDescent="0.2">
      <c r="A27" s="193" t="s">
        <v>161</v>
      </c>
      <c r="B27" s="199" t="s">
        <v>162</v>
      </c>
      <c r="C27" s="113">
        <v>3.0276940737552014</v>
      </c>
      <c r="D27" s="115">
        <v>211</v>
      </c>
      <c r="E27" s="114">
        <v>146</v>
      </c>
      <c r="F27" s="114">
        <v>212</v>
      </c>
      <c r="G27" s="114">
        <v>182</v>
      </c>
      <c r="H27" s="140">
        <v>244</v>
      </c>
      <c r="I27" s="115">
        <v>-33</v>
      </c>
      <c r="J27" s="116">
        <v>-13.524590163934427</v>
      </c>
    </row>
    <row r="28" spans="1:15" s="110" customFormat="1" ht="24.95" customHeight="1" x14ac:dyDescent="0.2">
      <c r="A28" s="193" t="s">
        <v>163</v>
      </c>
      <c r="B28" s="199" t="s">
        <v>164</v>
      </c>
      <c r="C28" s="113">
        <v>3.6590615583297459</v>
      </c>
      <c r="D28" s="115">
        <v>255</v>
      </c>
      <c r="E28" s="114">
        <v>208</v>
      </c>
      <c r="F28" s="114">
        <v>343</v>
      </c>
      <c r="G28" s="114">
        <v>260</v>
      </c>
      <c r="H28" s="140">
        <v>331</v>
      </c>
      <c r="I28" s="115">
        <v>-76</v>
      </c>
      <c r="J28" s="116">
        <v>-22.9607250755287</v>
      </c>
    </row>
    <row r="29" spans="1:15" s="110" customFormat="1" ht="24.95" customHeight="1" x14ac:dyDescent="0.2">
      <c r="A29" s="193">
        <v>86</v>
      </c>
      <c r="B29" s="199" t="s">
        <v>165</v>
      </c>
      <c r="C29" s="113">
        <v>10.187975319271057</v>
      </c>
      <c r="D29" s="115">
        <v>710</v>
      </c>
      <c r="E29" s="114">
        <v>588</v>
      </c>
      <c r="F29" s="114">
        <v>729</v>
      </c>
      <c r="G29" s="114">
        <v>566</v>
      </c>
      <c r="H29" s="140">
        <v>629</v>
      </c>
      <c r="I29" s="115">
        <v>81</v>
      </c>
      <c r="J29" s="116">
        <v>12.877583465818759</v>
      </c>
    </row>
    <row r="30" spans="1:15" s="110" customFormat="1" ht="24.95" customHeight="1" x14ac:dyDescent="0.2">
      <c r="A30" s="193">
        <v>87.88</v>
      </c>
      <c r="B30" s="204" t="s">
        <v>166</v>
      </c>
      <c r="C30" s="113">
        <v>15.396757067011048</v>
      </c>
      <c r="D30" s="115">
        <v>1073</v>
      </c>
      <c r="E30" s="114">
        <v>450</v>
      </c>
      <c r="F30" s="114">
        <v>723</v>
      </c>
      <c r="G30" s="114">
        <v>510</v>
      </c>
      <c r="H30" s="140">
        <v>604</v>
      </c>
      <c r="I30" s="115">
        <v>469</v>
      </c>
      <c r="J30" s="116">
        <v>77.649006622516552</v>
      </c>
    </row>
    <row r="31" spans="1:15" s="110" customFormat="1" ht="24.95" customHeight="1" x14ac:dyDescent="0.2">
      <c r="A31" s="193" t="s">
        <v>167</v>
      </c>
      <c r="B31" s="199" t="s">
        <v>168</v>
      </c>
      <c r="C31" s="113">
        <v>4.1612856937867697</v>
      </c>
      <c r="D31" s="115">
        <v>290</v>
      </c>
      <c r="E31" s="114">
        <v>239</v>
      </c>
      <c r="F31" s="114">
        <v>318</v>
      </c>
      <c r="G31" s="114">
        <v>206</v>
      </c>
      <c r="H31" s="140">
        <v>427</v>
      </c>
      <c r="I31" s="115">
        <v>-137</v>
      </c>
      <c r="J31" s="116">
        <v>-32.084309133489462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2.7263595924809874</v>
      </c>
      <c r="D34" s="115">
        <v>190</v>
      </c>
      <c r="E34" s="114">
        <v>295</v>
      </c>
      <c r="F34" s="114">
        <v>188</v>
      </c>
      <c r="G34" s="114">
        <v>132</v>
      </c>
      <c r="H34" s="140">
        <v>182</v>
      </c>
      <c r="I34" s="115">
        <v>8</v>
      </c>
      <c r="J34" s="116">
        <v>4.395604395604396</v>
      </c>
    </row>
    <row r="35" spans="1:10" s="110" customFormat="1" ht="24.95" customHeight="1" x14ac:dyDescent="0.2">
      <c r="A35" s="292" t="s">
        <v>171</v>
      </c>
      <c r="B35" s="293" t="s">
        <v>172</v>
      </c>
      <c r="C35" s="113">
        <v>15.52590041612857</v>
      </c>
      <c r="D35" s="115">
        <v>1082</v>
      </c>
      <c r="E35" s="114">
        <v>837</v>
      </c>
      <c r="F35" s="114">
        <v>919</v>
      </c>
      <c r="G35" s="114">
        <v>811</v>
      </c>
      <c r="H35" s="140">
        <v>1050</v>
      </c>
      <c r="I35" s="115">
        <v>32</v>
      </c>
      <c r="J35" s="116">
        <v>3.0476190476190474</v>
      </c>
    </row>
    <row r="36" spans="1:10" s="110" customFormat="1" ht="24.95" customHeight="1" x14ac:dyDescent="0.2">
      <c r="A36" s="294" t="s">
        <v>173</v>
      </c>
      <c r="B36" s="295" t="s">
        <v>174</v>
      </c>
      <c r="C36" s="125">
        <v>81.747739991390446</v>
      </c>
      <c r="D36" s="143">
        <v>5697</v>
      </c>
      <c r="E36" s="144">
        <v>5217</v>
      </c>
      <c r="F36" s="144">
        <v>5451</v>
      </c>
      <c r="G36" s="144">
        <v>4820</v>
      </c>
      <c r="H36" s="145">
        <v>5497</v>
      </c>
      <c r="I36" s="143">
        <v>200</v>
      </c>
      <c r="J36" s="146">
        <v>3.6383481899217753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6969</v>
      </c>
      <c r="F11" s="264">
        <v>6349</v>
      </c>
      <c r="G11" s="264">
        <v>6558</v>
      </c>
      <c r="H11" s="264">
        <v>5763</v>
      </c>
      <c r="I11" s="265">
        <v>6729</v>
      </c>
      <c r="J11" s="263">
        <v>240</v>
      </c>
      <c r="K11" s="266">
        <v>3.5666518056174765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24.752475247524753</v>
      </c>
      <c r="E13" s="115">
        <v>1725</v>
      </c>
      <c r="F13" s="114">
        <v>1587</v>
      </c>
      <c r="G13" s="114">
        <v>1486</v>
      </c>
      <c r="H13" s="114">
        <v>1304</v>
      </c>
      <c r="I13" s="140">
        <v>1476</v>
      </c>
      <c r="J13" s="115">
        <v>249</v>
      </c>
      <c r="K13" s="116">
        <v>16.869918699186993</v>
      </c>
    </row>
    <row r="14" spans="1:17" ht="15.95" customHeight="1" x14ac:dyDescent="0.2">
      <c r="A14" s="306" t="s">
        <v>230</v>
      </c>
      <c r="B14" s="307"/>
      <c r="C14" s="308"/>
      <c r="D14" s="113">
        <v>57.038312526904868</v>
      </c>
      <c r="E14" s="115">
        <v>3975</v>
      </c>
      <c r="F14" s="114">
        <v>3793</v>
      </c>
      <c r="G14" s="114">
        <v>3908</v>
      </c>
      <c r="H14" s="114">
        <v>3415</v>
      </c>
      <c r="I14" s="140">
        <v>4039</v>
      </c>
      <c r="J14" s="115">
        <v>-64</v>
      </c>
      <c r="K14" s="116">
        <v>-1.5845506313443922</v>
      </c>
    </row>
    <row r="15" spans="1:17" ht="15.95" customHeight="1" x14ac:dyDescent="0.2">
      <c r="A15" s="306" t="s">
        <v>231</v>
      </c>
      <c r="B15" s="307"/>
      <c r="C15" s="308"/>
      <c r="D15" s="113">
        <v>7.3324723776725502</v>
      </c>
      <c r="E15" s="115">
        <v>511</v>
      </c>
      <c r="F15" s="114">
        <v>426</v>
      </c>
      <c r="G15" s="114">
        <v>404</v>
      </c>
      <c r="H15" s="114">
        <v>403</v>
      </c>
      <c r="I15" s="140">
        <v>477</v>
      </c>
      <c r="J15" s="115">
        <v>34</v>
      </c>
      <c r="K15" s="116">
        <v>7.1278825995807127</v>
      </c>
    </row>
    <row r="16" spans="1:17" ht="15.95" customHeight="1" x14ac:dyDescent="0.2">
      <c r="A16" s="306" t="s">
        <v>232</v>
      </c>
      <c r="B16" s="307"/>
      <c r="C16" s="308"/>
      <c r="D16" s="113">
        <v>9.8005452719184962</v>
      </c>
      <c r="E16" s="115">
        <v>683</v>
      </c>
      <c r="F16" s="114">
        <v>504</v>
      </c>
      <c r="G16" s="114">
        <v>630</v>
      </c>
      <c r="H16" s="114">
        <v>587</v>
      </c>
      <c r="I16" s="140">
        <v>661</v>
      </c>
      <c r="J16" s="115">
        <v>22</v>
      </c>
      <c r="K16" s="116">
        <v>3.3282904689863844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2.5972162433634667</v>
      </c>
      <c r="E18" s="115">
        <v>181</v>
      </c>
      <c r="F18" s="114">
        <v>265</v>
      </c>
      <c r="G18" s="114">
        <v>217</v>
      </c>
      <c r="H18" s="114">
        <v>119</v>
      </c>
      <c r="I18" s="140">
        <v>173</v>
      </c>
      <c r="J18" s="115">
        <v>8</v>
      </c>
      <c r="K18" s="116">
        <v>4.6242774566473992</v>
      </c>
    </row>
    <row r="19" spans="1:11" ht="14.1" customHeight="1" x14ac:dyDescent="0.2">
      <c r="A19" s="306" t="s">
        <v>235</v>
      </c>
      <c r="B19" s="307" t="s">
        <v>236</v>
      </c>
      <c r="C19" s="308"/>
      <c r="D19" s="113">
        <v>1.8367054096714019</v>
      </c>
      <c r="E19" s="115">
        <v>128</v>
      </c>
      <c r="F19" s="114">
        <v>195</v>
      </c>
      <c r="G19" s="114">
        <v>143</v>
      </c>
      <c r="H19" s="114">
        <v>57</v>
      </c>
      <c r="I19" s="140">
        <v>119</v>
      </c>
      <c r="J19" s="115">
        <v>9</v>
      </c>
      <c r="K19" s="116">
        <v>7.5630252100840334</v>
      </c>
    </row>
    <row r="20" spans="1:11" ht="14.1" customHeight="1" x14ac:dyDescent="0.2">
      <c r="A20" s="306">
        <v>12</v>
      </c>
      <c r="B20" s="307" t="s">
        <v>237</v>
      </c>
      <c r="C20" s="308"/>
      <c r="D20" s="113">
        <v>2.0662935858803273</v>
      </c>
      <c r="E20" s="115">
        <v>144</v>
      </c>
      <c r="F20" s="114">
        <v>121</v>
      </c>
      <c r="G20" s="114">
        <v>73</v>
      </c>
      <c r="H20" s="114">
        <v>42</v>
      </c>
      <c r="I20" s="140">
        <v>127</v>
      </c>
      <c r="J20" s="115">
        <v>17</v>
      </c>
      <c r="K20" s="116">
        <v>13.385826771653543</v>
      </c>
    </row>
    <row r="21" spans="1:11" ht="14.1" customHeight="1" x14ac:dyDescent="0.2">
      <c r="A21" s="306">
        <v>21</v>
      </c>
      <c r="B21" s="307" t="s">
        <v>238</v>
      </c>
      <c r="C21" s="308"/>
      <c r="D21" s="113">
        <v>0.38743004735256137</v>
      </c>
      <c r="E21" s="115">
        <v>27</v>
      </c>
      <c r="F21" s="114">
        <v>20</v>
      </c>
      <c r="G21" s="114">
        <v>24</v>
      </c>
      <c r="H21" s="114">
        <v>28</v>
      </c>
      <c r="I21" s="140">
        <v>24</v>
      </c>
      <c r="J21" s="115">
        <v>3</v>
      </c>
      <c r="K21" s="116">
        <v>12.5</v>
      </c>
    </row>
    <row r="22" spans="1:11" ht="14.1" customHeight="1" x14ac:dyDescent="0.2">
      <c r="A22" s="306">
        <v>22</v>
      </c>
      <c r="B22" s="307" t="s">
        <v>239</v>
      </c>
      <c r="C22" s="308"/>
      <c r="D22" s="113">
        <v>1.7649591046061128</v>
      </c>
      <c r="E22" s="115">
        <v>123</v>
      </c>
      <c r="F22" s="114">
        <v>67</v>
      </c>
      <c r="G22" s="114">
        <v>78</v>
      </c>
      <c r="H22" s="114">
        <v>46</v>
      </c>
      <c r="I22" s="140">
        <v>51</v>
      </c>
      <c r="J22" s="115">
        <v>72</v>
      </c>
      <c r="K22" s="116">
        <v>141.1764705882353</v>
      </c>
    </row>
    <row r="23" spans="1:11" ht="14.1" customHeight="1" x14ac:dyDescent="0.2">
      <c r="A23" s="306">
        <v>23</v>
      </c>
      <c r="B23" s="307" t="s">
        <v>240</v>
      </c>
      <c r="C23" s="308"/>
      <c r="D23" s="113">
        <v>0.12914334911752046</v>
      </c>
      <c r="E23" s="115">
        <v>9</v>
      </c>
      <c r="F23" s="114">
        <v>15</v>
      </c>
      <c r="G23" s="114">
        <v>16</v>
      </c>
      <c r="H23" s="114">
        <v>13</v>
      </c>
      <c r="I23" s="140">
        <v>9</v>
      </c>
      <c r="J23" s="115">
        <v>0</v>
      </c>
      <c r="K23" s="116">
        <v>0</v>
      </c>
    </row>
    <row r="24" spans="1:11" ht="14.1" customHeight="1" x14ac:dyDescent="0.2">
      <c r="A24" s="306">
        <v>24</v>
      </c>
      <c r="B24" s="307" t="s">
        <v>241</v>
      </c>
      <c r="C24" s="308"/>
      <c r="D24" s="113">
        <v>2.7550581145071029</v>
      </c>
      <c r="E24" s="115">
        <v>192</v>
      </c>
      <c r="F24" s="114">
        <v>105</v>
      </c>
      <c r="G24" s="114">
        <v>158</v>
      </c>
      <c r="H24" s="114">
        <v>209</v>
      </c>
      <c r="I24" s="140">
        <v>182</v>
      </c>
      <c r="J24" s="115">
        <v>10</v>
      </c>
      <c r="K24" s="116">
        <v>5.4945054945054945</v>
      </c>
    </row>
    <row r="25" spans="1:11" ht="14.1" customHeight="1" x14ac:dyDescent="0.2">
      <c r="A25" s="306">
        <v>25</v>
      </c>
      <c r="B25" s="307" t="s">
        <v>242</v>
      </c>
      <c r="C25" s="308"/>
      <c r="D25" s="113">
        <v>4.2186827378390017</v>
      </c>
      <c r="E25" s="115">
        <v>294</v>
      </c>
      <c r="F25" s="114">
        <v>146</v>
      </c>
      <c r="G25" s="114">
        <v>179</v>
      </c>
      <c r="H25" s="114">
        <v>166</v>
      </c>
      <c r="I25" s="140">
        <v>230</v>
      </c>
      <c r="J25" s="115">
        <v>64</v>
      </c>
      <c r="K25" s="116">
        <v>27.826086956521738</v>
      </c>
    </row>
    <row r="26" spans="1:11" ht="14.1" customHeight="1" x14ac:dyDescent="0.2">
      <c r="A26" s="306">
        <v>26</v>
      </c>
      <c r="B26" s="307" t="s">
        <v>243</v>
      </c>
      <c r="C26" s="308"/>
      <c r="D26" s="113">
        <v>2.0088965418280957</v>
      </c>
      <c r="E26" s="115">
        <v>140</v>
      </c>
      <c r="F26" s="114">
        <v>80</v>
      </c>
      <c r="G26" s="114">
        <v>120</v>
      </c>
      <c r="H26" s="114">
        <v>94</v>
      </c>
      <c r="I26" s="140">
        <v>168</v>
      </c>
      <c r="J26" s="115">
        <v>-28</v>
      </c>
      <c r="K26" s="116">
        <v>-16.666666666666668</v>
      </c>
    </row>
    <row r="27" spans="1:11" ht="14.1" customHeight="1" x14ac:dyDescent="0.2">
      <c r="A27" s="306">
        <v>27</v>
      </c>
      <c r="B27" s="307" t="s">
        <v>244</v>
      </c>
      <c r="C27" s="308"/>
      <c r="D27" s="113">
        <v>0.76051083369206485</v>
      </c>
      <c r="E27" s="115">
        <v>53</v>
      </c>
      <c r="F27" s="114">
        <v>53</v>
      </c>
      <c r="G27" s="114">
        <v>52</v>
      </c>
      <c r="H27" s="114">
        <v>63</v>
      </c>
      <c r="I27" s="140">
        <v>76</v>
      </c>
      <c r="J27" s="115">
        <v>-23</v>
      </c>
      <c r="K27" s="116">
        <v>-30.263157894736842</v>
      </c>
    </row>
    <row r="28" spans="1:11" ht="14.1" customHeight="1" x14ac:dyDescent="0.2">
      <c r="A28" s="306">
        <v>28</v>
      </c>
      <c r="B28" s="307" t="s">
        <v>245</v>
      </c>
      <c r="C28" s="308"/>
      <c r="D28" s="113">
        <v>0.5309226574831396</v>
      </c>
      <c r="E28" s="115">
        <v>37</v>
      </c>
      <c r="F28" s="114">
        <v>17</v>
      </c>
      <c r="G28" s="114">
        <v>21</v>
      </c>
      <c r="H28" s="114">
        <v>20</v>
      </c>
      <c r="I28" s="140">
        <v>19</v>
      </c>
      <c r="J28" s="115">
        <v>18</v>
      </c>
      <c r="K28" s="116">
        <v>94.736842105263165</v>
      </c>
    </row>
    <row r="29" spans="1:11" ht="14.1" customHeight="1" x14ac:dyDescent="0.2">
      <c r="A29" s="306">
        <v>29</v>
      </c>
      <c r="B29" s="307" t="s">
        <v>246</v>
      </c>
      <c r="C29" s="308"/>
      <c r="D29" s="113">
        <v>7.188979767541972</v>
      </c>
      <c r="E29" s="115">
        <v>501</v>
      </c>
      <c r="F29" s="114">
        <v>624</v>
      </c>
      <c r="G29" s="114">
        <v>467</v>
      </c>
      <c r="H29" s="114">
        <v>448</v>
      </c>
      <c r="I29" s="140">
        <v>472</v>
      </c>
      <c r="J29" s="115">
        <v>29</v>
      </c>
      <c r="K29" s="116">
        <v>6.1440677966101696</v>
      </c>
    </row>
    <row r="30" spans="1:11" ht="14.1" customHeight="1" x14ac:dyDescent="0.2">
      <c r="A30" s="306" t="s">
        <v>247</v>
      </c>
      <c r="B30" s="307" t="s">
        <v>248</v>
      </c>
      <c r="C30" s="308"/>
      <c r="D30" s="113" t="s">
        <v>514</v>
      </c>
      <c r="E30" s="115" t="s">
        <v>514</v>
      </c>
      <c r="F30" s="114" t="s">
        <v>514</v>
      </c>
      <c r="G30" s="114">
        <v>139</v>
      </c>
      <c r="H30" s="114" t="s">
        <v>514</v>
      </c>
      <c r="I30" s="140">
        <v>162</v>
      </c>
      <c r="J30" s="115" t="s">
        <v>514</v>
      </c>
      <c r="K30" s="116" t="s">
        <v>514</v>
      </c>
    </row>
    <row r="31" spans="1:11" ht="14.1" customHeight="1" x14ac:dyDescent="0.2">
      <c r="A31" s="306" t="s">
        <v>249</v>
      </c>
      <c r="B31" s="307" t="s">
        <v>250</v>
      </c>
      <c r="C31" s="308"/>
      <c r="D31" s="113">
        <v>4.6061127851915629</v>
      </c>
      <c r="E31" s="115">
        <v>321</v>
      </c>
      <c r="F31" s="114">
        <v>454</v>
      </c>
      <c r="G31" s="114">
        <v>325</v>
      </c>
      <c r="H31" s="114">
        <v>255</v>
      </c>
      <c r="I31" s="140">
        <v>310</v>
      </c>
      <c r="J31" s="115">
        <v>11</v>
      </c>
      <c r="K31" s="116">
        <v>3.5483870967741935</v>
      </c>
    </row>
    <row r="32" spans="1:11" ht="14.1" customHeight="1" x14ac:dyDescent="0.2">
      <c r="A32" s="306">
        <v>31</v>
      </c>
      <c r="B32" s="307" t="s">
        <v>251</v>
      </c>
      <c r="C32" s="308"/>
      <c r="D32" s="113">
        <v>0.27263595924809875</v>
      </c>
      <c r="E32" s="115">
        <v>19</v>
      </c>
      <c r="F32" s="114">
        <v>16</v>
      </c>
      <c r="G32" s="114">
        <v>28</v>
      </c>
      <c r="H32" s="114">
        <v>14</v>
      </c>
      <c r="I32" s="140">
        <v>39</v>
      </c>
      <c r="J32" s="115">
        <v>-20</v>
      </c>
      <c r="K32" s="116">
        <v>-51.282051282051285</v>
      </c>
    </row>
    <row r="33" spans="1:11" ht="14.1" customHeight="1" x14ac:dyDescent="0.2">
      <c r="A33" s="306">
        <v>32</v>
      </c>
      <c r="B33" s="307" t="s">
        <v>252</v>
      </c>
      <c r="C33" s="308"/>
      <c r="D33" s="113">
        <v>2.4537236332328884</v>
      </c>
      <c r="E33" s="115">
        <v>171</v>
      </c>
      <c r="F33" s="114">
        <v>196</v>
      </c>
      <c r="G33" s="114">
        <v>157</v>
      </c>
      <c r="H33" s="114">
        <v>127</v>
      </c>
      <c r="I33" s="140">
        <v>206</v>
      </c>
      <c r="J33" s="115">
        <v>-35</v>
      </c>
      <c r="K33" s="116">
        <v>-16.990291262135923</v>
      </c>
    </row>
    <row r="34" spans="1:11" ht="14.1" customHeight="1" x14ac:dyDescent="0.2">
      <c r="A34" s="306">
        <v>33</v>
      </c>
      <c r="B34" s="307" t="s">
        <v>253</v>
      </c>
      <c r="C34" s="308"/>
      <c r="D34" s="113">
        <v>1.8941024537236333</v>
      </c>
      <c r="E34" s="115">
        <v>132</v>
      </c>
      <c r="F34" s="114">
        <v>80</v>
      </c>
      <c r="G34" s="114">
        <v>100</v>
      </c>
      <c r="H34" s="114">
        <v>73</v>
      </c>
      <c r="I34" s="140">
        <v>100</v>
      </c>
      <c r="J34" s="115">
        <v>32</v>
      </c>
      <c r="K34" s="116">
        <v>32</v>
      </c>
    </row>
    <row r="35" spans="1:11" ht="14.1" customHeight="1" x14ac:dyDescent="0.2">
      <c r="A35" s="306">
        <v>34</v>
      </c>
      <c r="B35" s="307" t="s">
        <v>254</v>
      </c>
      <c r="C35" s="308"/>
      <c r="D35" s="113">
        <v>3.0563925957813174</v>
      </c>
      <c r="E35" s="115">
        <v>213</v>
      </c>
      <c r="F35" s="114">
        <v>221</v>
      </c>
      <c r="G35" s="114">
        <v>181</v>
      </c>
      <c r="H35" s="114">
        <v>173</v>
      </c>
      <c r="I35" s="140">
        <v>251</v>
      </c>
      <c r="J35" s="115">
        <v>-38</v>
      </c>
      <c r="K35" s="116">
        <v>-15.139442231075698</v>
      </c>
    </row>
    <row r="36" spans="1:11" ht="14.1" customHeight="1" x14ac:dyDescent="0.2">
      <c r="A36" s="306">
        <v>41</v>
      </c>
      <c r="B36" s="307" t="s">
        <v>255</v>
      </c>
      <c r="C36" s="308"/>
      <c r="D36" s="113">
        <v>1.076194575979337</v>
      </c>
      <c r="E36" s="115">
        <v>75</v>
      </c>
      <c r="F36" s="114">
        <v>32</v>
      </c>
      <c r="G36" s="114">
        <v>87</v>
      </c>
      <c r="H36" s="114">
        <v>46</v>
      </c>
      <c r="I36" s="140">
        <v>60</v>
      </c>
      <c r="J36" s="115">
        <v>15</v>
      </c>
      <c r="K36" s="116">
        <v>25</v>
      </c>
    </row>
    <row r="37" spans="1:11" ht="14.1" customHeight="1" x14ac:dyDescent="0.2">
      <c r="A37" s="306">
        <v>42</v>
      </c>
      <c r="B37" s="307" t="s">
        <v>256</v>
      </c>
      <c r="C37" s="308"/>
      <c r="D37" s="113">
        <v>7.1746305065289132E-2</v>
      </c>
      <c r="E37" s="115">
        <v>5</v>
      </c>
      <c r="F37" s="114">
        <v>6</v>
      </c>
      <c r="G37" s="114">
        <v>5</v>
      </c>
      <c r="H37" s="114">
        <v>6</v>
      </c>
      <c r="I37" s="140">
        <v>5</v>
      </c>
      <c r="J37" s="115">
        <v>0</v>
      </c>
      <c r="K37" s="116">
        <v>0</v>
      </c>
    </row>
    <row r="38" spans="1:11" ht="14.1" customHeight="1" x14ac:dyDescent="0.2">
      <c r="A38" s="306">
        <v>43</v>
      </c>
      <c r="B38" s="307" t="s">
        <v>257</v>
      </c>
      <c r="C38" s="308"/>
      <c r="D38" s="113">
        <v>0.3587315253264457</v>
      </c>
      <c r="E38" s="115">
        <v>25</v>
      </c>
      <c r="F38" s="114">
        <v>14</v>
      </c>
      <c r="G38" s="114">
        <v>22</v>
      </c>
      <c r="H38" s="114">
        <v>21</v>
      </c>
      <c r="I38" s="140">
        <v>26</v>
      </c>
      <c r="J38" s="115">
        <v>-1</v>
      </c>
      <c r="K38" s="116">
        <v>-3.8461538461538463</v>
      </c>
    </row>
    <row r="39" spans="1:11" ht="14.1" customHeight="1" x14ac:dyDescent="0.2">
      <c r="A39" s="306">
        <v>51</v>
      </c>
      <c r="B39" s="307" t="s">
        <v>258</v>
      </c>
      <c r="C39" s="308"/>
      <c r="D39" s="113">
        <v>2.6402640264026402</v>
      </c>
      <c r="E39" s="115">
        <v>184</v>
      </c>
      <c r="F39" s="114">
        <v>171</v>
      </c>
      <c r="G39" s="114">
        <v>176</v>
      </c>
      <c r="H39" s="114">
        <v>186</v>
      </c>
      <c r="I39" s="140">
        <v>270</v>
      </c>
      <c r="J39" s="115">
        <v>-86</v>
      </c>
      <c r="K39" s="116">
        <v>-31.851851851851851</v>
      </c>
    </row>
    <row r="40" spans="1:11" ht="14.1" customHeight="1" x14ac:dyDescent="0.2">
      <c r="A40" s="306" t="s">
        <v>259</v>
      </c>
      <c r="B40" s="307" t="s">
        <v>260</v>
      </c>
      <c r="C40" s="308"/>
      <c r="D40" s="113">
        <v>2.3963265891806573</v>
      </c>
      <c r="E40" s="115">
        <v>167</v>
      </c>
      <c r="F40" s="114">
        <v>152</v>
      </c>
      <c r="G40" s="114">
        <v>162</v>
      </c>
      <c r="H40" s="114">
        <v>170</v>
      </c>
      <c r="I40" s="140">
        <v>235</v>
      </c>
      <c r="J40" s="115">
        <v>-68</v>
      </c>
      <c r="K40" s="116">
        <v>-28.936170212765958</v>
      </c>
    </row>
    <row r="41" spans="1:11" ht="14.1" customHeight="1" x14ac:dyDescent="0.2">
      <c r="A41" s="306"/>
      <c r="B41" s="307" t="s">
        <v>261</v>
      </c>
      <c r="C41" s="308"/>
      <c r="D41" s="113">
        <v>1.3775290572535515</v>
      </c>
      <c r="E41" s="115">
        <v>96</v>
      </c>
      <c r="F41" s="114">
        <v>104</v>
      </c>
      <c r="G41" s="114">
        <v>110</v>
      </c>
      <c r="H41" s="114">
        <v>66</v>
      </c>
      <c r="I41" s="140">
        <v>77</v>
      </c>
      <c r="J41" s="115">
        <v>19</v>
      </c>
      <c r="K41" s="116">
        <v>24.675324675324674</v>
      </c>
    </row>
    <row r="42" spans="1:11" ht="14.1" customHeight="1" x14ac:dyDescent="0.2">
      <c r="A42" s="306">
        <v>52</v>
      </c>
      <c r="B42" s="307" t="s">
        <v>262</v>
      </c>
      <c r="C42" s="308"/>
      <c r="D42" s="113">
        <v>4.2186827378390017</v>
      </c>
      <c r="E42" s="115">
        <v>294</v>
      </c>
      <c r="F42" s="114">
        <v>319</v>
      </c>
      <c r="G42" s="114">
        <v>209</v>
      </c>
      <c r="H42" s="114">
        <v>290</v>
      </c>
      <c r="I42" s="140">
        <v>280</v>
      </c>
      <c r="J42" s="115">
        <v>14</v>
      </c>
      <c r="K42" s="116">
        <v>5</v>
      </c>
    </row>
    <row r="43" spans="1:11" ht="14.1" customHeight="1" x14ac:dyDescent="0.2">
      <c r="A43" s="306" t="s">
        <v>263</v>
      </c>
      <c r="B43" s="307" t="s">
        <v>264</v>
      </c>
      <c r="C43" s="308"/>
      <c r="D43" s="113">
        <v>3.5586167312383412</v>
      </c>
      <c r="E43" s="115">
        <v>248</v>
      </c>
      <c r="F43" s="114">
        <v>259</v>
      </c>
      <c r="G43" s="114">
        <v>181</v>
      </c>
      <c r="H43" s="114">
        <v>261</v>
      </c>
      <c r="I43" s="140">
        <v>242</v>
      </c>
      <c r="J43" s="115">
        <v>6</v>
      </c>
      <c r="K43" s="116">
        <v>2.4793388429752068</v>
      </c>
    </row>
    <row r="44" spans="1:11" ht="14.1" customHeight="1" x14ac:dyDescent="0.2">
      <c r="A44" s="306">
        <v>53</v>
      </c>
      <c r="B44" s="307" t="s">
        <v>265</v>
      </c>
      <c r="C44" s="308"/>
      <c r="D44" s="113">
        <v>0.94705122686181664</v>
      </c>
      <c r="E44" s="115">
        <v>66</v>
      </c>
      <c r="F44" s="114">
        <v>60</v>
      </c>
      <c r="G44" s="114">
        <v>51</v>
      </c>
      <c r="H44" s="114">
        <v>76</v>
      </c>
      <c r="I44" s="140">
        <v>80</v>
      </c>
      <c r="J44" s="115">
        <v>-14</v>
      </c>
      <c r="K44" s="116">
        <v>-17.5</v>
      </c>
    </row>
    <row r="45" spans="1:11" ht="14.1" customHeight="1" x14ac:dyDescent="0.2">
      <c r="A45" s="306" t="s">
        <v>266</v>
      </c>
      <c r="B45" s="307" t="s">
        <v>267</v>
      </c>
      <c r="C45" s="308"/>
      <c r="D45" s="113">
        <v>0.8035586167312383</v>
      </c>
      <c r="E45" s="115">
        <v>56</v>
      </c>
      <c r="F45" s="114">
        <v>55</v>
      </c>
      <c r="G45" s="114">
        <v>48</v>
      </c>
      <c r="H45" s="114">
        <v>73</v>
      </c>
      <c r="I45" s="140">
        <v>78</v>
      </c>
      <c r="J45" s="115">
        <v>-22</v>
      </c>
      <c r="K45" s="116">
        <v>-28.205128205128204</v>
      </c>
    </row>
    <row r="46" spans="1:11" ht="14.1" customHeight="1" x14ac:dyDescent="0.2">
      <c r="A46" s="306">
        <v>54</v>
      </c>
      <c r="B46" s="307" t="s">
        <v>268</v>
      </c>
      <c r="C46" s="308"/>
      <c r="D46" s="113">
        <v>4.5056679581001582</v>
      </c>
      <c r="E46" s="115">
        <v>314</v>
      </c>
      <c r="F46" s="114">
        <v>366</v>
      </c>
      <c r="G46" s="114">
        <v>308</v>
      </c>
      <c r="H46" s="114">
        <v>257</v>
      </c>
      <c r="I46" s="140">
        <v>355</v>
      </c>
      <c r="J46" s="115">
        <v>-41</v>
      </c>
      <c r="K46" s="116">
        <v>-11.549295774647888</v>
      </c>
    </row>
    <row r="47" spans="1:11" ht="14.1" customHeight="1" x14ac:dyDescent="0.2">
      <c r="A47" s="306">
        <v>61</v>
      </c>
      <c r="B47" s="307" t="s">
        <v>269</v>
      </c>
      <c r="C47" s="308"/>
      <c r="D47" s="113">
        <v>0.81790787774429619</v>
      </c>
      <c r="E47" s="115">
        <v>57</v>
      </c>
      <c r="F47" s="114">
        <v>49</v>
      </c>
      <c r="G47" s="114">
        <v>56</v>
      </c>
      <c r="H47" s="114">
        <v>71</v>
      </c>
      <c r="I47" s="140">
        <v>69</v>
      </c>
      <c r="J47" s="115">
        <v>-12</v>
      </c>
      <c r="K47" s="116">
        <v>-17.391304347826086</v>
      </c>
    </row>
    <row r="48" spans="1:11" ht="14.1" customHeight="1" x14ac:dyDescent="0.2">
      <c r="A48" s="306">
        <v>62</v>
      </c>
      <c r="B48" s="307" t="s">
        <v>270</v>
      </c>
      <c r="C48" s="308"/>
      <c r="D48" s="113">
        <v>8.3225713875735394</v>
      </c>
      <c r="E48" s="115">
        <v>580</v>
      </c>
      <c r="F48" s="114">
        <v>585</v>
      </c>
      <c r="G48" s="114">
        <v>558</v>
      </c>
      <c r="H48" s="114">
        <v>603</v>
      </c>
      <c r="I48" s="140">
        <v>469</v>
      </c>
      <c r="J48" s="115">
        <v>111</v>
      </c>
      <c r="K48" s="116">
        <v>23.667377398720681</v>
      </c>
    </row>
    <row r="49" spans="1:11" ht="14.1" customHeight="1" x14ac:dyDescent="0.2">
      <c r="A49" s="306">
        <v>63</v>
      </c>
      <c r="B49" s="307" t="s">
        <v>271</v>
      </c>
      <c r="C49" s="308"/>
      <c r="D49" s="113">
        <v>7.2607260726072607</v>
      </c>
      <c r="E49" s="115">
        <v>506</v>
      </c>
      <c r="F49" s="114">
        <v>803</v>
      </c>
      <c r="G49" s="114">
        <v>605</v>
      </c>
      <c r="H49" s="114">
        <v>424</v>
      </c>
      <c r="I49" s="140">
        <v>503</v>
      </c>
      <c r="J49" s="115">
        <v>3</v>
      </c>
      <c r="K49" s="116">
        <v>0.59642147117296218</v>
      </c>
    </row>
    <row r="50" spans="1:11" ht="14.1" customHeight="1" x14ac:dyDescent="0.2">
      <c r="A50" s="306" t="s">
        <v>272</v>
      </c>
      <c r="B50" s="307" t="s">
        <v>273</v>
      </c>
      <c r="C50" s="308"/>
      <c r="D50" s="113">
        <v>2.2241354570239631</v>
      </c>
      <c r="E50" s="115">
        <v>155</v>
      </c>
      <c r="F50" s="114">
        <v>222</v>
      </c>
      <c r="G50" s="114">
        <v>169</v>
      </c>
      <c r="H50" s="114">
        <v>140</v>
      </c>
      <c r="I50" s="140">
        <v>155</v>
      </c>
      <c r="J50" s="115">
        <v>0</v>
      </c>
      <c r="K50" s="116">
        <v>0</v>
      </c>
    </row>
    <row r="51" spans="1:11" ht="14.1" customHeight="1" x14ac:dyDescent="0.2">
      <c r="A51" s="306" t="s">
        <v>274</v>
      </c>
      <c r="B51" s="307" t="s">
        <v>275</v>
      </c>
      <c r="C51" s="308"/>
      <c r="D51" s="113">
        <v>4.6204620462046204</v>
      </c>
      <c r="E51" s="115">
        <v>322</v>
      </c>
      <c r="F51" s="114">
        <v>558</v>
      </c>
      <c r="G51" s="114">
        <v>403</v>
      </c>
      <c r="H51" s="114">
        <v>274</v>
      </c>
      <c r="I51" s="140">
        <v>320</v>
      </c>
      <c r="J51" s="115">
        <v>2</v>
      </c>
      <c r="K51" s="116">
        <v>0.625</v>
      </c>
    </row>
    <row r="52" spans="1:11" ht="14.1" customHeight="1" x14ac:dyDescent="0.2">
      <c r="A52" s="306">
        <v>71</v>
      </c>
      <c r="B52" s="307" t="s">
        <v>276</v>
      </c>
      <c r="C52" s="308"/>
      <c r="D52" s="113">
        <v>6.830248242215526</v>
      </c>
      <c r="E52" s="115">
        <v>476</v>
      </c>
      <c r="F52" s="114">
        <v>408</v>
      </c>
      <c r="G52" s="114">
        <v>482</v>
      </c>
      <c r="H52" s="114">
        <v>414</v>
      </c>
      <c r="I52" s="140">
        <v>516</v>
      </c>
      <c r="J52" s="115">
        <v>-40</v>
      </c>
      <c r="K52" s="116">
        <v>-7.7519379844961236</v>
      </c>
    </row>
    <row r="53" spans="1:11" ht="14.1" customHeight="1" x14ac:dyDescent="0.2">
      <c r="A53" s="306" t="s">
        <v>277</v>
      </c>
      <c r="B53" s="307" t="s">
        <v>278</v>
      </c>
      <c r="C53" s="308"/>
      <c r="D53" s="113">
        <v>2.0375950638542113</v>
      </c>
      <c r="E53" s="115">
        <v>142</v>
      </c>
      <c r="F53" s="114">
        <v>110</v>
      </c>
      <c r="G53" s="114">
        <v>130</v>
      </c>
      <c r="H53" s="114">
        <v>114</v>
      </c>
      <c r="I53" s="140">
        <v>129</v>
      </c>
      <c r="J53" s="115">
        <v>13</v>
      </c>
      <c r="K53" s="116">
        <v>10.077519379844961</v>
      </c>
    </row>
    <row r="54" spans="1:11" ht="14.1" customHeight="1" x14ac:dyDescent="0.2">
      <c r="A54" s="306" t="s">
        <v>279</v>
      </c>
      <c r="B54" s="307" t="s">
        <v>280</v>
      </c>
      <c r="C54" s="308"/>
      <c r="D54" s="113">
        <v>4.1756349547998282</v>
      </c>
      <c r="E54" s="115">
        <v>291</v>
      </c>
      <c r="F54" s="114">
        <v>278</v>
      </c>
      <c r="G54" s="114">
        <v>309</v>
      </c>
      <c r="H54" s="114">
        <v>262</v>
      </c>
      <c r="I54" s="140">
        <v>341</v>
      </c>
      <c r="J54" s="115">
        <v>-50</v>
      </c>
      <c r="K54" s="116">
        <v>-14.662756598240469</v>
      </c>
    </row>
    <row r="55" spans="1:11" ht="14.1" customHeight="1" x14ac:dyDescent="0.2">
      <c r="A55" s="306">
        <v>72</v>
      </c>
      <c r="B55" s="307" t="s">
        <v>281</v>
      </c>
      <c r="C55" s="308"/>
      <c r="D55" s="113">
        <v>1.3775290572535515</v>
      </c>
      <c r="E55" s="115">
        <v>96</v>
      </c>
      <c r="F55" s="114">
        <v>95</v>
      </c>
      <c r="G55" s="114">
        <v>91</v>
      </c>
      <c r="H55" s="114">
        <v>96</v>
      </c>
      <c r="I55" s="140">
        <v>126</v>
      </c>
      <c r="J55" s="115">
        <v>-30</v>
      </c>
      <c r="K55" s="116">
        <v>-23.80952380952381</v>
      </c>
    </row>
    <row r="56" spans="1:11" ht="14.1" customHeight="1" x14ac:dyDescent="0.2">
      <c r="A56" s="306" t="s">
        <v>282</v>
      </c>
      <c r="B56" s="307" t="s">
        <v>283</v>
      </c>
      <c r="C56" s="308"/>
      <c r="D56" s="113">
        <v>0.44482709140479265</v>
      </c>
      <c r="E56" s="115">
        <v>31</v>
      </c>
      <c r="F56" s="114">
        <v>54</v>
      </c>
      <c r="G56" s="114">
        <v>32</v>
      </c>
      <c r="H56" s="114">
        <v>36</v>
      </c>
      <c r="I56" s="140">
        <v>34</v>
      </c>
      <c r="J56" s="115">
        <v>-3</v>
      </c>
      <c r="K56" s="116">
        <v>-8.8235294117647065</v>
      </c>
    </row>
    <row r="57" spans="1:11" ht="14.1" customHeight="1" x14ac:dyDescent="0.2">
      <c r="A57" s="306" t="s">
        <v>284</v>
      </c>
      <c r="B57" s="307" t="s">
        <v>285</v>
      </c>
      <c r="C57" s="308"/>
      <c r="D57" s="113">
        <v>0.57397044052231305</v>
      </c>
      <c r="E57" s="115">
        <v>40</v>
      </c>
      <c r="F57" s="114">
        <v>31</v>
      </c>
      <c r="G57" s="114">
        <v>32</v>
      </c>
      <c r="H57" s="114">
        <v>32</v>
      </c>
      <c r="I57" s="140">
        <v>42</v>
      </c>
      <c r="J57" s="115">
        <v>-2</v>
      </c>
      <c r="K57" s="116">
        <v>-4.7619047619047619</v>
      </c>
    </row>
    <row r="58" spans="1:11" ht="14.1" customHeight="1" x14ac:dyDescent="0.2">
      <c r="A58" s="306">
        <v>73</v>
      </c>
      <c r="B58" s="307" t="s">
        <v>286</v>
      </c>
      <c r="C58" s="308"/>
      <c r="D58" s="113">
        <v>1.9514994977758646</v>
      </c>
      <c r="E58" s="115">
        <v>136</v>
      </c>
      <c r="F58" s="114">
        <v>92</v>
      </c>
      <c r="G58" s="114">
        <v>147</v>
      </c>
      <c r="H58" s="114">
        <v>87</v>
      </c>
      <c r="I58" s="140">
        <v>135</v>
      </c>
      <c r="J58" s="115">
        <v>1</v>
      </c>
      <c r="K58" s="116">
        <v>0.7407407407407407</v>
      </c>
    </row>
    <row r="59" spans="1:11" ht="14.1" customHeight="1" x14ac:dyDescent="0.2">
      <c r="A59" s="306" t="s">
        <v>287</v>
      </c>
      <c r="B59" s="307" t="s">
        <v>288</v>
      </c>
      <c r="C59" s="308"/>
      <c r="D59" s="113">
        <v>1.5640694504233033</v>
      </c>
      <c r="E59" s="115">
        <v>109</v>
      </c>
      <c r="F59" s="114">
        <v>74</v>
      </c>
      <c r="G59" s="114">
        <v>114</v>
      </c>
      <c r="H59" s="114">
        <v>61</v>
      </c>
      <c r="I59" s="140">
        <v>113</v>
      </c>
      <c r="J59" s="115">
        <v>-4</v>
      </c>
      <c r="K59" s="116">
        <v>-3.5398230088495577</v>
      </c>
    </row>
    <row r="60" spans="1:11" ht="14.1" customHeight="1" x14ac:dyDescent="0.2">
      <c r="A60" s="306">
        <v>81</v>
      </c>
      <c r="B60" s="307" t="s">
        <v>289</v>
      </c>
      <c r="C60" s="308"/>
      <c r="D60" s="113">
        <v>11.579853637537667</v>
      </c>
      <c r="E60" s="115">
        <v>807</v>
      </c>
      <c r="F60" s="114">
        <v>604</v>
      </c>
      <c r="G60" s="114">
        <v>711</v>
      </c>
      <c r="H60" s="114">
        <v>610</v>
      </c>
      <c r="I60" s="140">
        <v>705</v>
      </c>
      <c r="J60" s="115">
        <v>102</v>
      </c>
      <c r="K60" s="116">
        <v>14.468085106382979</v>
      </c>
    </row>
    <row r="61" spans="1:11" ht="14.1" customHeight="1" x14ac:dyDescent="0.2">
      <c r="A61" s="306" t="s">
        <v>290</v>
      </c>
      <c r="B61" s="307" t="s">
        <v>291</v>
      </c>
      <c r="C61" s="308"/>
      <c r="D61" s="113">
        <v>1.5353709283971875</v>
      </c>
      <c r="E61" s="115">
        <v>107</v>
      </c>
      <c r="F61" s="114">
        <v>85</v>
      </c>
      <c r="G61" s="114">
        <v>79</v>
      </c>
      <c r="H61" s="114">
        <v>96</v>
      </c>
      <c r="I61" s="140">
        <v>93</v>
      </c>
      <c r="J61" s="115">
        <v>14</v>
      </c>
      <c r="K61" s="116">
        <v>15.053763440860216</v>
      </c>
    </row>
    <row r="62" spans="1:11" ht="14.1" customHeight="1" x14ac:dyDescent="0.2">
      <c r="A62" s="306" t="s">
        <v>292</v>
      </c>
      <c r="B62" s="307" t="s">
        <v>293</v>
      </c>
      <c r="C62" s="308"/>
      <c r="D62" s="113">
        <v>4.8500502224135458</v>
      </c>
      <c r="E62" s="115">
        <v>338</v>
      </c>
      <c r="F62" s="114">
        <v>237</v>
      </c>
      <c r="G62" s="114">
        <v>351</v>
      </c>
      <c r="H62" s="114">
        <v>217</v>
      </c>
      <c r="I62" s="140">
        <v>309</v>
      </c>
      <c r="J62" s="115">
        <v>29</v>
      </c>
      <c r="K62" s="116">
        <v>9.3851132686084142</v>
      </c>
    </row>
    <row r="63" spans="1:11" ht="14.1" customHeight="1" x14ac:dyDescent="0.2">
      <c r="A63" s="306"/>
      <c r="B63" s="307" t="s">
        <v>294</v>
      </c>
      <c r="C63" s="308"/>
      <c r="D63" s="113">
        <v>4.2904290429042904</v>
      </c>
      <c r="E63" s="115">
        <v>299</v>
      </c>
      <c r="F63" s="114">
        <v>225</v>
      </c>
      <c r="G63" s="114">
        <v>325</v>
      </c>
      <c r="H63" s="114">
        <v>200</v>
      </c>
      <c r="I63" s="140">
        <v>283</v>
      </c>
      <c r="J63" s="115">
        <v>16</v>
      </c>
      <c r="K63" s="116">
        <v>5.6537102473498235</v>
      </c>
    </row>
    <row r="64" spans="1:11" ht="14.1" customHeight="1" x14ac:dyDescent="0.2">
      <c r="A64" s="306" t="s">
        <v>295</v>
      </c>
      <c r="B64" s="307" t="s">
        <v>296</v>
      </c>
      <c r="C64" s="308"/>
      <c r="D64" s="113">
        <v>2.3389295451284258</v>
      </c>
      <c r="E64" s="115">
        <v>163</v>
      </c>
      <c r="F64" s="114">
        <v>154</v>
      </c>
      <c r="G64" s="114">
        <v>143</v>
      </c>
      <c r="H64" s="114">
        <v>160</v>
      </c>
      <c r="I64" s="140">
        <v>168</v>
      </c>
      <c r="J64" s="115">
        <v>-5</v>
      </c>
      <c r="K64" s="116">
        <v>-2.9761904761904763</v>
      </c>
    </row>
    <row r="65" spans="1:11" ht="14.1" customHeight="1" x14ac:dyDescent="0.2">
      <c r="A65" s="306" t="s">
        <v>297</v>
      </c>
      <c r="B65" s="307" t="s">
        <v>298</v>
      </c>
      <c r="C65" s="308"/>
      <c r="D65" s="113">
        <v>1.3201320132013201</v>
      </c>
      <c r="E65" s="115">
        <v>92</v>
      </c>
      <c r="F65" s="114">
        <v>69</v>
      </c>
      <c r="G65" s="114">
        <v>80</v>
      </c>
      <c r="H65" s="114">
        <v>84</v>
      </c>
      <c r="I65" s="140">
        <v>66</v>
      </c>
      <c r="J65" s="115">
        <v>26</v>
      </c>
      <c r="K65" s="116">
        <v>39.393939393939391</v>
      </c>
    </row>
    <row r="66" spans="1:11" ht="14.1" customHeight="1" x14ac:dyDescent="0.2">
      <c r="A66" s="306">
        <v>82</v>
      </c>
      <c r="B66" s="307" t="s">
        <v>299</v>
      </c>
      <c r="C66" s="308"/>
      <c r="D66" s="113">
        <v>4.663509829243794</v>
      </c>
      <c r="E66" s="115">
        <v>325</v>
      </c>
      <c r="F66" s="114">
        <v>221</v>
      </c>
      <c r="G66" s="114">
        <v>283</v>
      </c>
      <c r="H66" s="114">
        <v>211</v>
      </c>
      <c r="I66" s="140">
        <v>282</v>
      </c>
      <c r="J66" s="115">
        <v>43</v>
      </c>
      <c r="K66" s="116">
        <v>15.24822695035461</v>
      </c>
    </row>
    <row r="67" spans="1:11" ht="14.1" customHeight="1" x14ac:dyDescent="0.2">
      <c r="A67" s="306" t="s">
        <v>300</v>
      </c>
      <c r="B67" s="307" t="s">
        <v>301</v>
      </c>
      <c r="C67" s="308"/>
      <c r="D67" s="113">
        <v>3.5442674702252832</v>
      </c>
      <c r="E67" s="115">
        <v>247</v>
      </c>
      <c r="F67" s="114">
        <v>177</v>
      </c>
      <c r="G67" s="114">
        <v>211</v>
      </c>
      <c r="H67" s="114">
        <v>149</v>
      </c>
      <c r="I67" s="140">
        <v>193</v>
      </c>
      <c r="J67" s="115">
        <v>54</v>
      </c>
      <c r="K67" s="116">
        <v>27.979274611398964</v>
      </c>
    </row>
    <row r="68" spans="1:11" ht="14.1" customHeight="1" x14ac:dyDescent="0.2">
      <c r="A68" s="306" t="s">
        <v>302</v>
      </c>
      <c r="B68" s="307" t="s">
        <v>303</v>
      </c>
      <c r="C68" s="308"/>
      <c r="D68" s="113">
        <v>0.83225713875735396</v>
      </c>
      <c r="E68" s="115">
        <v>58</v>
      </c>
      <c r="F68" s="114">
        <v>25</v>
      </c>
      <c r="G68" s="114">
        <v>40</v>
      </c>
      <c r="H68" s="114">
        <v>42</v>
      </c>
      <c r="I68" s="140">
        <v>72</v>
      </c>
      <c r="J68" s="115">
        <v>-14</v>
      </c>
      <c r="K68" s="116">
        <v>-19.444444444444443</v>
      </c>
    </row>
    <row r="69" spans="1:11" ht="14.1" customHeight="1" x14ac:dyDescent="0.2">
      <c r="A69" s="306">
        <v>83</v>
      </c>
      <c r="B69" s="307" t="s">
        <v>304</v>
      </c>
      <c r="C69" s="308"/>
      <c r="D69" s="113">
        <v>5.7684029272492463</v>
      </c>
      <c r="E69" s="115">
        <v>402</v>
      </c>
      <c r="F69" s="114">
        <v>201</v>
      </c>
      <c r="G69" s="114">
        <v>354</v>
      </c>
      <c r="H69" s="114">
        <v>340</v>
      </c>
      <c r="I69" s="140">
        <v>325</v>
      </c>
      <c r="J69" s="115">
        <v>77</v>
      </c>
      <c r="K69" s="116">
        <v>23.692307692307693</v>
      </c>
    </row>
    <row r="70" spans="1:11" ht="14.1" customHeight="1" x14ac:dyDescent="0.2">
      <c r="A70" s="306" t="s">
        <v>305</v>
      </c>
      <c r="B70" s="307" t="s">
        <v>306</v>
      </c>
      <c r="C70" s="308"/>
      <c r="D70" s="113">
        <v>4.3478260869565215</v>
      </c>
      <c r="E70" s="115">
        <v>303</v>
      </c>
      <c r="F70" s="114">
        <v>159</v>
      </c>
      <c r="G70" s="114">
        <v>303</v>
      </c>
      <c r="H70" s="114">
        <v>281</v>
      </c>
      <c r="I70" s="140">
        <v>271</v>
      </c>
      <c r="J70" s="115">
        <v>32</v>
      </c>
      <c r="K70" s="116">
        <v>11.808118081180812</v>
      </c>
    </row>
    <row r="71" spans="1:11" ht="14.1" customHeight="1" x14ac:dyDescent="0.2">
      <c r="A71" s="306"/>
      <c r="B71" s="307" t="s">
        <v>307</v>
      </c>
      <c r="C71" s="308"/>
      <c r="D71" s="113">
        <v>1.9658487587889224</v>
      </c>
      <c r="E71" s="115">
        <v>137</v>
      </c>
      <c r="F71" s="114">
        <v>95</v>
      </c>
      <c r="G71" s="114">
        <v>190</v>
      </c>
      <c r="H71" s="114">
        <v>100</v>
      </c>
      <c r="I71" s="140">
        <v>183</v>
      </c>
      <c r="J71" s="115">
        <v>-46</v>
      </c>
      <c r="K71" s="116">
        <v>-25.136612021857925</v>
      </c>
    </row>
    <row r="72" spans="1:11" ht="14.1" customHeight="1" x14ac:dyDescent="0.2">
      <c r="A72" s="306">
        <v>84</v>
      </c>
      <c r="B72" s="307" t="s">
        <v>308</v>
      </c>
      <c r="C72" s="308"/>
      <c r="D72" s="113">
        <v>2.1380398909456164</v>
      </c>
      <c r="E72" s="115">
        <v>149</v>
      </c>
      <c r="F72" s="114">
        <v>116</v>
      </c>
      <c r="G72" s="114">
        <v>212</v>
      </c>
      <c r="H72" s="114">
        <v>163</v>
      </c>
      <c r="I72" s="140">
        <v>174</v>
      </c>
      <c r="J72" s="115">
        <v>-25</v>
      </c>
      <c r="K72" s="116">
        <v>-14.367816091954023</v>
      </c>
    </row>
    <row r="73" spans="1:11" ht="14.1" customHeight="1" x14ac:dyDescent="0.2">
      <c r="A73" s="306" t="s">
        <v>309</v>
      </c>
      <c r="B73" s="307" t="s">
        <v>310</v>
      </c>
      <c r="C73" s="308"/>
      <c r="D73" s="113">
        <v>0.90400344382264308</v>
      </c>
      <c r="E73" s="115">
        <v>63</v>
      </c>
      <c r="F73" s="114">
        <v>30</v>
      </c>
      <c r="G73" s="114">
        <v>101</v>
      </c>
      <c r="H73" s="114">
        <v>91</v>
      </c>
      <c r="I73" s="140">
        <v>64</v>
      </c>
      <c r="J73" s="115">
        <v>-1</v>
      </c>
      <c r="K73" s="116">
        <v>-1.5625</v>
      </c>
    </row>
    <row r="74" spans="1:11" ht="14.1" customHeight="1" x14ac:dyDescent="0.2">
      <c r="A74" s="306" t="s">
        <v>311</v>
      </c>
      <c r="B74" s="307" t="s">
        <v>312</v>
      </c>
      <c r="C74" s="308"/>
      <c r="D74" s="113">
        <v>0.17219113215669393</v>
      </c>
      <c r="E74" s="115">
        <v>12</v>
      </c>
      <c r="F74" s="114">
        <v>9</v>
      </c>
      <c r="G74" s="114">
        <v>32</v>
      </c>
      <c r="H74" s="114">
        <v>6</v>
      </c>
      <c r="I74" s="140">
        <v>18</v>
      </c>
      <c r="J74" s="115">
        <v>-6</v>
      </c>
      <c r="K74" s="116">
        <v>-33.333333333333336</v>
      </c>
    </row>
    <row r="75" spans="1:11" ht="14.1" customHeight="1" x14ac:dyDescent="0.2">
      <c r="A75" s="306" t="s">
        <v>313</v>
      </c>
      <c r="B75" s="307" t="s">
        <v>314</v>
      </c>
      <c r="C75" s="308"/>
      <c r="D75" s="113">
        <v>0.83225713875735396</v>
      </c>
      <c r="E75" s="115">
        <v>58</v>
      </c>
      <c r="F75" s="114">
        <v>53</v>
      </c>
      <c r="G75" s="114">
        <v>55</v>
      </c>
      <c r="H75" s="114">
        <v>53</v>
      </c>
      <c r="I75" s="140">
        <v>64</v>
      </c>
      <c r="J75" s="115">
        <v>-6</v>
      </c>
      <c r="K75" s="116">
        <v>-9.375</v>
      </c>
    </row>
    <row r="76" spans="1:11" ht="14.1" customHeight="1" x14ac:dyDescent="0.2">
      <c r="A76" s="306">
        <v>91</v>
      </c>
      <c r="B76" s="307" t="s">
        <v>315</v>
      </c>
      <c r="C76" s="308"/>
      <c r="D76" s="113">
        <v>0.17219113215669393</v>
      </c>
      <c r="E76" s="115">
        <v>12</v>
      </c>
      <c r="F76" s="114">
        <v>5</v>
      </c>
      <c r="G76" s="114">
        <v>11</v>
      </c>
      <c r="H76" s="114">
        <v>8</v>
      </c>
      <c r="I76" s="140">
        <v>8</v>
      </c>
      <c r="J76" s="115">
        <v>4</v>
      </c>
      <c r="K76" s="116">
        <v>50</v>
      </c>
    </row>
    <row r="77" spans="1:11" ht="14.1" customHeight="1" x14ac:dyDescent="0.2">
      <c r="A77" s="306">
        <v>92</v>
      </c>
      <c r="B77" s="307" t="s">
        <v>316</v>
      </c>
      <c r="C77" s="308"/>
      <c r="D77" s="113">
        <v>1.6214664944755346</v>
      </c>
      <c r="E77" s="115">
        <v>113</v>
      </c>
      <c r="F77" s="114">
        <v>110</v>
      </c>
      <c r="G77" s="114">
        <v>145</v>
      </c>
      <c r="H77" s="114">
        <v>134</v>
      </c>
      <c r="I77" s="140">
        <v>107</v>
      </c>
      <c r="J77" s="115">
        <v>6</v>
      </c>
      <c r="K77" s="116">
        <v>5.6074766355140184</v>
      </c>
    </row>
    <row r="78" spans="1:11" ht="14.1" customHeight="1" x14ac:dyDescent="0.2">
      <c r="A78" s="306">
        <v>93</v>
      </c>
      <c r="B78" s="307" t="s">
        <v>317</v>
      </c>
      <c r="C78" s="308"/>
      <c r="D78" s="113">
        <v>0.24393743722198308</v>
      </c>
      <c r="E78" s="115">
        <v>17</v>
      </c>
      <c r="F78" s="114">
        <v>4</v>
      </c>
      <c r="G78" s="114">
        <v>6</v>
      </c>
      <c r="H78" s="114">
        <v>7</v>
      </c>
      <c r="I78" s="140">
        <v>6</v>
      </c>
      <c r="J78" s="115">
        <v>11</v>
      </c>
      <c r="K78" s="116">
        <v>183.33333333333334</v>
      </c>
    </row>
    <row r="79" spans="1:11" ht="14.1" customHeight="1" x14ac:dyDescent="0.2">
      <c r="A79" s="306">
        <v>94</v>
      </c>
      <c r="B79" s="307" t="s">
        <v>318</v>
      </c>
      <c r="C79" s="308"/>
      <c r="D79" s="113">
        <v>0.27263595924809875</v>
      </c>
      <c r="E79" s="115">
        <v>19</v>
      </c>
      <c r="F79" s="114">
        <v>23</v>
      </c>
      <c r="G79" s="114">
        <v>38</v>
      </c>
      <c r="H79" s="114">
        <v>24</v>
      </c>
      <c r="I79" s="140">
        <v>25</v>
      </c>
      <c r="J79" s="115">
        <v>-6</v>
      </c>
      <c r="K79" s="116">
        <v>-24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1.076194575979337</v>
      </c>
      <c r="E81" s="143">
        <v>75</v>
      </c>
      <c r="F81" s="144">
        <v>39</v>
      </c>
      <c r="G81" s="144">
        <v>130</v>
      </c>
      <c r="H81" s="144">
        <v>54</v>
      </c>
      <c r="I81" s="145">
        <v>76</v>
      </c>
      <c r="J81" s="143">
        <v>-1</v>
      </c>
      <c r="K81" s="146">
        <v>-1.3157894736842106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73198</v>
      </c>
      <c r="C10" s="114">
        <v>33307</v>
      </c>
      <c r="D10" s="114">
        <v>39891</v>
      </c>
      <c r="E10" s="114">
        <v>54439</v>
      </c>
      <c r="F10" s="114">
        <v>16865</v>
      </c>
      <c r="G10" s="114">
        <v>9564</v>
      </c>
      <c r="H10" s="114">
        <v>21795</v>
      </c>
      <c r="I10" s="115">
        <v>11925</v>
      </c>
      <c r="J10" s="114">
        <v>9973</v>
      </c>
      <c r="K10" s="114">
        <v>1952</v>
      </c>
      <c r="L10" s="423">
        <v>5493</v>
      </c>
      <c r="M10" s="424">
        <v>6247</v>
      </c>
    </row>
    <row r="11" spans="1:13" ht="11.1" customHeight="1" x14ac:dyDescent="0.2">
      <c r="A11" s="422" t="s">
        <v>388</v>
      </c>
      <c r="B11" s="115">
        <v>76997</v>
      </c>
      <c r="C11" s="114">
        <v>35661</v>
      </c>
      <c r="D11" s="114">
        <v>41336</v>
      </c>
      <c r="E11" s="114">
        <v>57737</v>
      </c>
      <c r="F11" s="114">
        <v>17386</v>
      </c>
      <c r="G11" s="114">
        <v>9749</v>
      </c>
      <c r="H11" s="114">
        <v>23207</v>
      </c>
      <c r="I11" s="115">
        <v>12128</v>
      </c>
      <c r="J11" s="114">
        <v>9962</v>
      </c>
      <c r="K11" s="114">
        <v>2166</v>
      </c>
      <c r="L11" s="423">
        <v>7957</v>
      </c>
      <c r="M11" s="424">
        <v>4165</v>
      </c>
    </row>
    <row r="12" spans="1:13" ht="11.1" customHeight="1" x14ac:dyDescent="0.2">
      <c r="A12" s="422" t="s">
        <v>389</v>
      </c>
      <c r="B12" s="115">
        <v>78301</v>
      </c>
      <c r="C12" s="114">
        <v>36502</v>
      </c>
      <c r="D12" s="114">
        <v>41799</v>
      </c>
      <c r="E12" s="114">
        <v>58779</v>
      </c>
      <c r="F12" s="114">
        <v>17609</v>
      </c>
      <c r="G12" s="114">
        <v>10288</v>
      </c>
      <c r="H12" s="114">
        <v>23748</v>
      </c>
      <c r="I12" s="115">
        <v>11858</v>
      </c>
      <c r="J12" s="114">
        <v>9587</v>
      </c>
      <c r="K12" s="114">
        <v>2271</v>
      </c>
      <c r="L12" s="423">
        <v>7708</v>
      </c>
      <c r="M12" s="424">
        <v>6625</v>
      </c>
    </row>
    <row r="13" spans="1:13" s="110" customFormat="1" ht="11.1" customHeight="1" x14ac:dyDescent="0.2">
      <c r="A13" s="422" t="s">
        <v>390</v>
      </c>
      <c r="B13" s="115">
        <v>74721</v>
      </c>
      <c r="C13" s="114">
        <v>34276</v>
      </c>
      <c r="D13" s="114">
        <v>40445</v>
      </c>
      <c r="E13" s="114">
        <v>55551</v>
      </c>
      <c r="F13" s="114">
        <v>17235</v>
      </c>
      <c r="G13" s="114">
        <v>9547</v>
      </c>
      <c r="H13" s="114">
        <v>23008</v>
      </c>
      <c r="I13" s="115">
        <v>12108</v>
      </c>
      <c r="J13" s="114">
        <v>10037</v>
      </c>
      <c r="K13" s="114">
        <v>2071</v>
      </c>
      <c r="L13" s="423">
        <v>4064</v>
      </c>
      <c r="M13" s="424">
        <v>7745</v>
      </c>
    </row>
    <row r="14" spans="1:13" ht="15" customHeight="1" x14ac:dyDescent="0.2">
      <c r="A14" s="422" t="s">
        <v>391</v>
      </c>
      <c r="B14" s="115">
        <v>74221</v>
      </c>
      <c r="C14" s="114">
        <v>34205</v>
      </c>
      <c r="D14" s="114">
        <v>40016</v>
      </c>
      <c r="E14" s="114">
        <v>53551</v>
      </c>
      <c r="F14" s="114">
        <v>19088</v>
      </c>
      <c r="G14" s="114">
        <v>8960</v>
      </c>
      <c r="H14" s="114">
        <v>23187</v>
      </c>
      <c r="I14" s="115">
        <v>11804</v>
      </c>
      <c r="J14" s="114">
        <v>9837</v>
      </c>
      <c r="K14" s="114">
        <v>1967</v>
      </c>
      <c r="L14" s="423">
        <v>9509</v>
      </c>
      <c r="M14" s="424">
        <v>9972</v>
      </c>
    </row>
    <row r="15" spans="1:13" ht="11.1" customHeight="1" x14ac:dyDescent="0.2">
      <c r="A15" s="422" t="s">
        <v>388</v>
      </c>
      <c r="B15" s="115">
        <v>77776</v>
      </c>
      <c r="C15" s="114">
        <v>36241</v>
      </c>
      <c r="D15" s="114">
        <v>41535</v>
      </c>
      <c r="E15" s="114">
        <v>55522</v>
      </c>
      <c r="F15" s="114">
        <v>20727</v>
      </c>
      <c r="G15" s="114">
        <v>9009</v>
      </c>
      <c r="H15" s="114">
        <v>24570</v>
      </c>
      <c r="I15" s="115">
        <v>12312</v>
      </c>
      <c r="J15" s="114">
        <v>10079</v>
      </c>
      <c r="K15" s="114">
        <v>2233</v>
      </c>
      <c r="L15" s="423">
        <v>8186</v>
      </c>
      <c r="M15" s="424">
        <v>4650</v>
      </c>
    </row>
    <row r="16" spans="1:13" ht="11.1" customHeight="1" x14ac:dyDescent="0.2">
      <c r="A16" s="422" t="s">
        <v>389</v>
      </c>
      <c r="B16" s="115">
        <v>78507</v>
      </c>
      <c r="C16" s="114">
        <v>36717</v>
      </c>
      <c r="D16" s="114">
        <v>41790</v>
      </c>
      <c r="E16" s="114">
        <v>55814</v>
      </c>
      <c r="F16" s="114">
        <v>21138</v>
      </c>
      <c r="G16" s="114">
        <v>9442</v>
      </c>
      <c r="H16" s="114">
        <v>24952</v>
      </c>
      <c r="I16" s="115">
        <v>11981</v>
      </c>
      <c r="J16" s="114">
        <v>9598</v>
      </c>
      <c r="K16" s="114">
        <v>2383</v>
      </c>
      <c r="L16" s="423">
        <v>7407</v>
      </c>
      <c r="M16" s="424">
        <v>6564</v>
      </c>
    </row>
    <row r="17" spans="1:13" s="110" customFormat="1" ht="11.1" customHeight="1" x14ac:dyDescent="0.2">
      <c r="A17" s="422" t="s">
        <v>390</v>
      </c>
      <c r="B17" s="115">
        <v>75356</v>
      </c>
      <c r="C17" s="114">
        <v>34844</v>
      </c>
      <c r="D17" s="114">
        <v>40512</v>
      </c>
      <c r="E17" s="114">
        <v>55014</v>
      </c>
      <c r="F17" s="114">
        <v>20264</v>
      </c>
      <c r="G17" s="114">
        <v>8765</v>
      </c>
      <c r="H17" s="114">
        <v>24420</v>
      </c>
      <c r="I17" s="115">
        <v>12254</v>
      </c>
      <c r="J17" s="114">
        <v>10040</v>
      </c>
      <c r="K17" s="114">
        <v>2214</v>
      </c>
      <c r="L17" s="423">
        <v>4328</v>
      </c>
      <c r="M17" s="424">
        <v>7693</v>
      </c>
    </row>
    <row r="18" spans="1:13" ht="15" customHeight="1" x14ac:dyDescent="0.2">
      <c r="A18" s="422" t="s">
        <v>392</v>
      </c>
      <c r="B18" s="115">
        <v>74934</v>
      </c>
      <c r="C18" s="114">
        <v>34531</v>
      </c>
      <c r="D18" s="114">
        <v>40403</v>
      </c>
      <c r="E18" s="114">
        <v>54092</v>
      </c>
      <c r="F18" s="114">
        <v>20482</v>
      </c>
      <c r="G18" s="114">
        <v>8114</v>
      </c>
      <c r="H18" s="114">
        <v>24705</v>
      </c>
      <c r="I18" s="115">
        <v>11931</v>
      </c>
      <c r="J18" s="114">
        <v>9749</v>
      </c>
      <c r="K18" s="114">
        <v>2182</v>
      </c>
      <c r="L18" s="423">
        <v>6822</v>
      </c>
      <c r="M18" s="424">
        <v>7344</v>
      </c>
    </row>
    <row r="19" spans="1:13" ht="11.1" customHeight="1" x14ac:dyDescent="0.2">
      <c r="A19" s="422" t="s">
        <v>388</v>
      </c>
      <c r="B19" s="115">
        <v>78089</v>
      </c>
      <c r="C19" s="114">
        <v>36142</v>
      </c>
      <c r="D19" s="114">
        <v>41947</v>
      </c>
      <c r="E19" s="114">
        <v>55681</v>
      </c>
      <c r="F19" s="114">
        <v>22125</v>
      </c>
      <c r="G19" s="114">
        <v>8048</v>
      </c>
      <c r="H19" s="114">
        <v>25947</v>
      </c>
      <c r="I19" s="115">
        <v>12313</v>
      </c>
      <c r="J19" s="114">
        <v>9889</v>
      </c>
      <c r="K19" s="114">
        <v>2424</v>
      </c>
      <c r="L19" s="423">
        <v>7959</v>
      </c>
      <c r="M19" s="424">
        <v>4766</v>
      </c>
    </row>
    <row r="20" spans="1:13" ht="11.1" customHeight="1" x14ac:dyDescent="0.2">
      <c r="A20" s="422" t="s">
        <v>389</v>
      </c>
      <c r="B20" s="115">
        <v>78947</v>
      </c>
      <c r="C20" s="114">
        <v>36672</v>
      </c>
      <c r="D20" s="114">
        <v>42275</v>
      </c>
      <c r="E20" s="114">
        <v>56135</v>
      </c>
      <c r="F20" s="114">
        <v>22579</v>
      </c>
      <c r="G20" s="114">
        <v>8387</v>
      </c>
      <c r="H20" s="114">
        <v>26411</v>
      </c>
      <c r="I20" s="115">
        <v>12040</v>
      </c>
      <c r="J20" s="114">
        <v>9505</v>
      </c>
      <c r="K20" s="114">
        <v>2535</v>
      </c>
      <c r="L20" s="423">
        <v>7118</v>
      </c>
      <c r="M20" s="424">
        <v>6438</v>
      </c>
    </row>
    <row r="21" spans="1:13" s="110" customFormat="1" ht="11.1" customHeight="1" x14ac:dyDescent="0.2">
      <c r="A21" s="422" t="s">
        <v>390</v>
      </c>
      <c r="B21" s="115">
        <v>75402</v>
      </c>
      <c r="C21" s="114">
        <v>34379</v>
      </c>
      <c r="D21" s="114">
        <v>41023</v>
      </c>
      <c r="E21" s="114">
        <v>54094</v>
      </c>
      <c r="F21" s="114">
        <v>21265</v>
      </c>
      <c r="G21" s="114">
        <v>7754</v>
      </c>
      <c r="H21" s="114">
        <v>25549</v>
      </c>
      <c r="I21" s="115">
        <v>12531</v>
      </c>
      <c r="J21" s="114">
        <v>10166</v>
      </c>
      <c r="K21" s="114">
        <v>2365</v>
      </c>
      <c r="L21" s="423">
        <v>4356</v>
      </c>
      <c r="M21" s="424">
        <v>8148</v>
      </c>
    </row>
    <row r="22" spans="1:13" ht="15" customHeight="1" x14ac:dyDescent="0.2">
      <c r="A22" s="422" t="s">
        <v>393</v>
      </c>
      <c r="B22" s="115">
        <v>75047</v>
      </c>
      <c r="C22" s="114">
        <v>34124</v>
      </c>
      <c r="D22" s="114">
        <v>40923</v>
      </c>
      <c r="E22" s="114">
        <v>53233</v>
      </c>
      <c r="F22" s="114">
        <v>20945</v>
      </c>
      <c r="G22" s="114">
        <v>7171</v>
      </c>
      <c r="H22" s="114">
        <v>25864</v>
      </c>
      <c r="I22" s="115">
        <v>12372</v>
      </c>
      <c r="J22" s="114">
        <v>10030</v>
      </c>
      <c r="K22" s="114">
        <v>2342</v>
      </c>
      <c r="L22" s="423">
        <v>6174</v>
      </c>
      <c r="M22" s="424">
        <v>6810</v>
      </c>
    </row>
    <row r="23" spans="1:13" ht="11.1" customHeight="1" x14ac:dyDescent="0.2">
      <c r="A23" s="422" t="s">
        <v>388</v>
      </c>
      <c r="B23" s="115">
        <v>77767</v>
      </c>
      <c r="C23" s="114">
        <v>35668</v>
      </c>
      <c r="D23" s="114">
        <v>42099</v>
      </c>
      <c r="E23" s="114">
        <v>54992</v>
      </c>
      <c r="F23" s="114">
        <v>21855</v>
      </c>
      <c r="G23" s="114">
        <v>7097</v>
      </c>
      <c r="H23" s="114">
        <v>27177</v>
      </c>
      <c r="I23" s="115">
        <v>12658</v>
      </c>
      <c r="J23" s="114">
        <v>10160</v>
      </c>
      <c r="K23" s="114">
        <v>2498</v>
      </c>
      <c r="L23" s="423">
        <v>7400</v>
      </c>
      <c r="M23" s="424">
        <v>4706</v>
      </c>
    </row>
    <row r="24" spans="1:13" ht="11.1" customHeight="1" x14ac:dyDescent="0.2">
      <c r="A24" s="422" t="s">
        <v>389</v>
      </c>
      <c r="B24" s="115">
        <v>79336</v>
      </c>
      <c r="C24" s="114">
        <v>36545</v>
      </c>
      <c r="D24" s="114">
        <v>42791</v>
      </c>
      <c r="E24" s="114">
        <v>55129</v>
      </c>
      <c r="F24" s="114">
        <v>22344</v>
      </c>
      <c r="G24" s="114">
        <v>7603</v>
      </c>
      <c r="H24" s="114">
        <v>27770</v>
      </c>
      <c r="I24" s="115">
        <v>12388</v>
      </c>
      <c r="J24" s="114">
        <v>9773</v>
      </c>
      <c r="K24" s="114">
        <v>2615</v>
      </c>
      <c r="L24" s="423">
        <v>7300</v>
      </c>
      <c r="M24" s="424">
        <v>6097</v>
      </c>
    </row>
    <row r="25" spans="1:13" s="110" customFormat="1" ht="11.1" customHeight="1" x14ac:dyDescent="0.2">
      <c r="A25" s="422" t="s">
        <v>390</v>
      </c>
      <c r="B25" s="115">
        <v>76182</v>
      </c>
      <c r="C25" s="114">
        <v>34711</v>
      </c>
      <c r="D25" s="114">
        <v>41471</v>
      </c>
      <c r="E25" s="114">
        <v>52418</v>
      </c>
      <c r="F25" s="114">
        <v>21897</v>
      </c>
      <c r="G25" s="114">
        <v>6952</v>
      </c>
      <c r="H25" s="114">
        <v>27085</v>
      </c>
      <c r="I25" s="115">
        <v>12575</v>
      </c>
      <c r="J25" s="114">
        <v>10107</v>
      </c>
      <c r="K25" s="114">
        <v>2468</v>
      </c>
      <c r="L25" s="423">
        <v>4022</v>
      </c>
      <c r="M25" s="424">
        <v>7232</v>
      </c>
    </row>
    <row r="26" spans="1:13" ht="15" customHeight="1" x14ac:dyDescent="0.2">
      <c r="A26" s="422" t="s">
        <v>394</v>
      </c>
      <c r="B26" s="115">
        <v>76479</v>
      </c>
      <c r="C26" s="114">
        <v>34984</v>
      </c>
      <c r="D26" s="114">
        <v>41495</v>
      </c>
      <c r="E26" s="114">
        <v>52697</v>
      </c>
      <c r="F26" s="114">
        <v>21916</v>
      </c>
      <c r="G26" s="114">
        <v>6631</v>
      </c>
      <c r="H26" s="114">
        <v>27498</v>
      </c>
      <c r="I26" s="115">
        <v>12256</v>
      </c>
      <c r="J26" s="114">
        <v>9876</v>
      </c>
      <c r="K26" s="114">
        <v>2380</v>
      </c>
      <c r="L26" s="423">
        <v>6319</v>
      </c>
      <c r="M26" s="424">
        <v>6127</v>
      </c>
    </row>
    <row r="27" spans="1:13" ht="11.1" customHeight="1" x14ac:dyDescent="0.2">
      <c r="A27" s="422" t="s">
        <v>388</v>
      </c>
      <c r="B27" s="115">
        <v>79314</v>
      </c>
      <c r="C27" s="114">
        <v>36552</v>
      </c>
      <c r="D27" s="114">
        <v>42762</v>
      </c>
      <c r="E27" s="114">
        <v>54570</v>
      </c>
      <c r="F27" s="114">
        <v>22922</v>
      </c>
      <c r="G27" s="114">
        <v>6413</v>
      </c>
      <c r="H27" s="114">
        <v>28791</v>
      </c>
      <c r="I27" s="115">
        <v>12507</v>
      </c>
      <c r="J27" s="114">
        <v>9904</v>
      </c>
      <c r="K27" s="114">
        <v>2603</v>
      </c>
      <c r="L27" s="423">
        <v>7282</v>
      </c>
      <c r="M27" s="424">
        <v>4446</v>
      </c>
    </row>
    <row r="28" spans="1:13" ht="11.1" customHeight="1" x14ac:dyDescent="0.2">
      <c r="A28" s="422" t="s">
        <v>389</v>
      </c>
      <c r="B28" s="115">
        <v>80394</v>
      </c>
      <c r="C28" s="114">
        <v>37191</v>
      </c>
      <c r="D28" s="114">
        <v>43203</v>
      </c>
      <c r="E28" s="114">
        <v>56867</v>
      </c>
      <c r="F28" s="114">
        <v>22860</v>
      </c>
      <c r="G28" s="114">
        <v>6923</v>
      </c>
      <c r="H28" s="114">
        <v>29151</v>
      </c>
      <c r="I28" s="115">
        <v>12177</v>
      </c>
      <c r="J28" s="114">
        <v>9517</v>
      </c>
      <c r="K28" s="114">
        <v>2660</v>
      </c>
      <c r="L28" s="423">
        <v>7484</v>
      </c>
      <c r="M28" s="424">
        <v>6690</v>
      </c>
    </row>
    <row r="29" spans="1:13" s="110" customFormat="1" ht="11.1" customHeight="1" x14ac:dyDescent="0.2">
      <c r="A29" s="422" t="s">
        <v>390</v>
      </c>
      <c r="B29" s="115">
        <v>77103</v>
      </c>
      <c r="C29" s="114">
        <v>35237</v>
      </c>
      <c r="D29" s="114">
        <v>41866</v>
      </c>
      <c r="E29" s="114">
        <v>54827</v>
      </c>
      <c r="F29" s="114">
        <v>22184</v>
      </c>
      <c r="G29" s="114">
        <v>6410</v>
      </c>
      <c r="H29" s="114">
        <v>28255</v>
      </c>
      <c r="I29" s="115">
        <v>12178</v>
      </c>
      <c r="J29" s="114">
        <v>9729</v>
      </c>
      <c r="K29" s="114">
        <v>2449</v>
      </c>
      <c r="L29" s="423">
        <v>4018</v>
      </c>
      <c r="M29" s="424">
        <v>7405</v>
      </c>
    </row>
    <row r="30" spans="1:13" ht="15" customHeight="1" x14ac:dyDescent="0.2">
      <c r="A30" s="422" t="s">
        <v>395</v>
      </c>
      <c r="B30" s="115">
        <v>77363</v>
      </c>
      <c r="C30" s="114">
        <v>35359</v>
      </c>
      <c r="D30" s="114">
        <v>42004</v>
      </c>
      <c r="E30" s="114">
        <v>54627</v>
      </c>
      <c r="F30" s="114">
        <v>22683</v>
      </c>
      <c r="G30" s="114">
        <v>5953</v>
      </c>
      <c r="H30" s="114">
        <v>28506</v>
      </c>
      <c r="I30" s="115">
        <v>11379</v>
      </c>
      <c r="J30" s="114">
        <v>9095</v>
      </c>
      <c r="K30" s="114">
        <v>2284</v>
      </c>
      <c r="L30" s="423">
        <v>7647</v>
      </c>
      <c r="M30" s="424">
        <v>7394</v>
      </c>
    </row>
    <row r="31" spans="1:13" ht="11.1" customHeight="1" x14ac:dyDescent="0.2">
      <c r="A31" s="422" t="s">
        <v>388</v>
      </c>
      <c r="B31" s="115">
        <v>80200</v>
      </c>
      <c r="C31" s="114">
        <v>36819</v>
      </c>
      <c r="D31" s="114">
        <v>43381</v>
      </c>
      <c r="E31" s="114">
        <v>55974</v>
      </c>
      <c r="F31" s="114">
        <v>24186</v>
      </c>
      <c r="G31" s="114">
        <v>5839</v>
      </c>
      <c r="H31" s="114">
        <v>29887</v>
      </c>
      <c r="I31" s="115">
        <v>11710</v>
      </c>
      <c r="J31" s="114">
        <v>9146</v>
      </c>
      <c r="K31" s="114">
        <v>2564</v>
      </c>
      <c r="L31" s="423">
        <v>7270</v>
      </c>
      <c r="M31" s="424">
        <v>4478</v>
      </c>
    </row>
    <row r="32" spans="1:13" ht="11.1" customHeight="1" x14ac:dyDescent="0.2">
      <c r="A32" s="422" t="s">
        <v>389</v>
      </c>
      <c r="B32" s="115">
        <v>81309</v>
      </c>
      <c r="C32" s="114">
        <v>37574</v>
      </c>
      <c r="D32" s="114">
        <v>43735</v>
      </c>
      <c r="E32" s="114">
        <v>56661</v>
      </c>
      <c r="F32" s="114">
        <v>24627</v>
      </c>
      <c r="G32" s="114">
        <v>6392</v>
      </c>
      <c r="H32" s="114">
        <v>30060</v>
      </c>
      <c r="I32" s="115">
        <v>11533</v>
      </c>
      <c r="J32" s="114">
        <v>8905</v>
      </c>
      <c r="K32" s="114">
        <v>2628</v>
      </c>
      <c r="L32" s="423">
        <v>7366</v>
      </c>
      <c r="M32" s="424">
        <v>6451</v>
      </c>
    </row>
    <row r="33" spans="1:13" s="110" customFormat="1" ht="11.1" customHeight="1" x14ac:dyDescent="0.2">
      <c r="A33" s="422" t="s">
        <v>390</v>
      </c>
      <c r="B33" s="115">
        <v>78341</v>
      </c>
      <c r="C33" s="114">
        <v>35903</v>
      </c>
      <c r="D33" s="114">
        <v>42438</v>
      </c>
      <c r="E33" s="114">
        <v>54375</v>
      </c>
      <c r="F33" s="114">
        <v>23949</v>
      </c>
      <c r="G33" s="114">
        <v>5858</v>
      </c>
      <c r="H33" s="114">
        <v>29182</v>
      </c>
      <c r="I33" s="115">
        <v>11637</v>
      </c>
      <c r="J33" s="114">
        <v>9187</v>
      </c>
      <c r="K33" s="114">
        <v>2450</v>
      </c>
      <c r="L33" s="423">
        <v>4178</v>
      </c>
      <c r="M33" s="424">
        <v>7214</v>
      </c>
    </row>
    <row r="34" spans="1:13" ht="15" customHeight="1" x14ac:dyDescent="0.2">
      <c r="A34" s="422" t="s">
        <v>396</v>
      </c>
      <c r="B34" s="115">
        <v>78576</v>
      </c>
      <c r="C34" s="114">
        <v>36343</v>
      </c>
      <c r="D34" s="114">
        <v>42233</v>
      </c>
      <c r="E34" s="114">
        <v>54689</v>
      </c>
      <c r="F34" s="114">
        <v>23876</v>
      </c>
      <c r="G34" s="114">
        <v>5572</v>
      </c>
      <c r="H34" s="114">
        <v>29396</v>
      </c>
      <c r="I34" s="115">
        <v>11483</v>
      </c>
      <c r="J34" s="114">
        <v>9053</v>
      </c>
      <c r="K34" s="114">
        <v>2430</v>
      </c>
      <c r="L34" s="423">
        <v>7445</v>
      </c>
      <c r="M34" s="424">
        <v>6930</v>
      </c>
    </row>
    <row r="35" spans="1:13" ht="11.1" customHeight="1" x14ac:dyDescent="0.2">
      <c r="A35" s="422" t="s">
        <v>388</v>
      </c>
      <c r="B35" s="115">
        <v>81412</v>
      </c>
      <c r="C35" s="114">
        <v>38046</v>
      </c>
      <c r="D35" s="114">
        <v>43366</v>
      </c>
      <c r="E35" s="114">
        <v>56383</v>
      </c>
      <c r="F35" s="114">
        <v>25023</v>
      </c>
      <c r="G35" s="114">
        <v>5509</v>
      </c>
      <c r="H35" s="114">
        <v>30600</v>
      </c>
      <c r="I35" s="115">
        <v>11792</v>
      </c>
      <c r="J35" s="114">
        <v>9164</v>
      </c>
      <c r="K35" s="114">
        <v>2628</v>
      </c>
      <c r="L35" s="423">
        <v>7735</v>
      </c>
      <c r="M35" s="424">
        <v>4951</v>
      </c>
    </row>
    <row r="36" spans="1:13" ht="11.1" customHeight="1" x14ac:dyDescent="0.2">
      <c r="A36" s="422" t="s">
        <v>389</v>
      </c>
      <c r="B36" s="115">
        <v>82856</v>
      </c>
      <c r="C36" s="114">
        <v>38978</v>
      </c>
      <c r="D36" s="114">
        <v>43878</v>
      </c>
      <c r="E36" s="114">
        <v>57490</v>
      </c>
      <c r="F36" s="114">
        <v>25361</v>
      </c>
      <c r="G36" s="114">
        <v>6268</v>
      </c>
      <c r="H36" s="114">
        <v>30860</v>
      </c>
      <c r="I36" s="115">
        <v>11524</v>
      </c>
      <c r="J36" s="114">
        <v>8797</v>
      </c>
      <c r="K36" s="114">
        <v>2727</v>
      </c>
      <c r="L36" s="423">
        <v>7543</v>
      </c>
      <c r="M36" s="424">
        <v>6440</v>
      </c>
    </row>
    <row r="37" spans="1:13" s="110" customFormat="1" ht="11.1" customHeight="1" x14ac:dyDescent="0.2">
      <c r="A37" s="422" t="s">
        <v>390</v>
      </c>
      <c r="B37" s="115">
        <v>79991</v>
      </c>
      <c r="C37" s="114">
        <v>37336</v>
      </c>
      <c r="D37" s="114">
        <v>42655</v>
      </c>
      <c r="E37" s="114">
        <v>55376</v>
      </c>
      <c r="F37" s="114">
        <v>24615</v>
      </c>
      <c r="G37" s="114">
        <v>5956</v>
      </c>
      <c r="H37" s="114">
        <v>29812</v>
      </c>
      <c r="I37" s="115">
        <v>11505</v>
      </c>
      <c r="J37" s="114">
        <v>8915</v>
      </c>
      <c r="K37" s="114">
        <v>2590</v>
      </c>
      <c r="L37" s="423">
        <v>4444</v>
      </c>
      <c r="M37" s="424">
        <v>7364</v>
      </c>
    </row>
    <row r="38" spans="1:13" ht="15" customHeight="1" x14ac:dyDescent="0.2">
      <c r="A38" s="425" t="s">
        <v>397</v>
      </c>
      <c r="B38" s="115">
        <v>80167</v>
      </c>
      <c r="C38" s="114">
        <v>37614</v>
      </c>
      <c r="D38" s="114">
        <v>42553</v>
      </c>
      <c r="E38" s="114">
        <v>55401</v>
      </c>
      <c r="F38" s="114">
        <v>24766</v>
      </c>
      <c r="G38" s="114">
        <v>5709</v>
      </c>
      <c r="H38" s="114">
        <v>30000</v>
      </c>
      <c r="I38" s="115">
        <v>11170</v>
      </c>
      <c r="J38" s="114">
        <v>8661</v>
      </c>
      <c r="K38" s="114">
        <v>2509</v>
      </c>
      <c r="L38" s="423">
        <v>6792</v>
      </c>
      <c r="M38" s="424">
        <v>6678</v>
      </c>
    </row>
    <row r="39" spans="1:13" ht="11.1" customHeight="1" x14ac:dyDescent="0.2">
      <c r="A39" s="422" t="s">
        <v>388</v>
      </c>
      <c r="B39" s="115">
        <v>82637</v>
      </c>
      <c r="C39" s="114">
        <v>38986</v>
      </c>
      <c r="D39" s="114">
        <v>43651</v>
      </c>
      <c r="E39" s="114">
        <v>56526</v>
      </c>
      <c r="F39" s="114">
        <v>26111</v>
      </c>
      <c r="G39" s="114">
        <v>5712</v>
      </c>
      <c r="H39" s="114">
        <v>31103</v>
      </c>
      <c r="I39" s="115">
        <v>11558</v>
      </c>
      <c r="J39" s="114">
        <v>8836</v>
      </c>
      <c r="K39" s="114">
        <v>2722</v>
      </c>
      <c r="L39" s="423">
        <v>7624</v>
      </c>
      <c r="M39" s="424">
        <v>5139</v>
      </c>
    </row>
    <row r="40" spans="1:13" ht="11.1" customHeight="1" x14ac:dyDescent="0.2">
      <c r="A40" s="425" t="s">
        <v>389</v>
      </c>
      <c r="B40" s="115">
        <v>83782</v>
      </c>
      <c r="C40" s="114">
        <v>39658</v>
      </c>
      <c r="D40" s="114">
        <v>44124</v>
      </c>
      <c r="E40" s="114">
        <v>57384</v>
      </c>
      <c r="F40" s="114">
        <v>26398</v>
      </c>
      <c r="G40" s="114">
        <v>6500</v>
      </c>
      <c r="H40" s="114">
        <v>31227</v>
      </c>
      <c r="I40" s="115">
        <v>11397</v>
      </c>
      <c r="J40" s="114">
        <v>8622</v>
      </c>
      <c r="K40" s="114">
        <v>2775</v>
      </c>
      <c r="L40" s="423">
        <v>7812</v>
      </c>
      <c r="M40" s="424">
        <v>6850</v>
      </c>
    </row>
    <row r="41" spans="1:13" s="110" customFormat="1" ht="11.1" customHeight="1" x14ac:dyDescent="0.2">
      <c r="A41" s="422" t="s">
        <v>390</v>
      </c>
      <c r="B41" s="115">
        <v>81710</v>
      </c>
      <c r="C41" s="114">
        <v>38574</v>
      </c>
      <c r="D41" s="114">
        <v>43136</v>
      </c>
      <c r="E41" s="114">
        <v>55939</v>
      </c>
      <c r="F41" s="114">
        <v>25771</v>
      </c>
      <c r="G41" s="114">
        <v>6309</v>
      </c>
      <c r="H41" s="114">
        <v>30392</v>
      </c>
      <c r="I41" s="115">
        <v>11495</v>
      </c>
      <c r="J41" s="114">
        <v>8811</v>
      </c>
      <c r="K41" s="114">
        <v>2684</v>
      </c>
      <c r="L41" s="423">
        <v>4900</v>
      </c>
      <c r="M41" s="424">
        <v>6865</v>
      </c>
    </row>
    <row r="42" spans="1:13" ht="15" customHeight="1" x14ac:dyDescent="0.2">
      <c r="A42" s="422" t="s">
        <v>398</v>
      </c>
      <c r="B42" s="115">
        <v>81955</v>
      </c>
      <c r="C42" s="114">
        <v>38734</v>
      </c>
      <c r="D42" s="114">
        <v>43221</v>
      </c>
      <c r="E42" s="114">
        <v>55896</v>
      </c>
      <c r="F42" s="114">
        <v>26059</v>
      </c>
      <c r="G42" s="114">
        <v>6159</v>
      </c>
      <c r="H42" s="114">
        <v>30564</v>
      </c>
      <c r="I42" s="115">
        <v>11247</v>
      </c>
      <c r="J42" s="114">
        <v>8554</v>
      </c>
      <c r="K42" s="114">
        <v>2693</v>
      </c>
      <c r="L42" s="423">
        <v>6499</v>
      </c>
      <c r="M42" s="424">
        <v>6337</v>
      </c>
    </row>
    <row r="43" spans="1:13" ht="11.1" customHeight="1" x14ac:dyDescent="0.2">
      <c r="A43" s="422" t="s">
        <v>388</v>
      </c>
      <c r="B43" s="115">
        <v>83177</v>
      </c>
      <c r="C43" s="114">
        <v>39286</v>
      </c>
      <c r="D43" s="114">
        <v>43891</v>
      </c>
      <c r="E43" s="114">
        <v>56192</v>
      </c>
      <c r="F43" s="114">
        <v>26985</v>
      </c>
      <c r="G43" s="114">
        <v>6057</v>
      </c>
      <c r="H43" s="114">
        <v>31355</v>
      </c>
      <c r="I43" s="115">
        <v>11685</v>
      </c>
      <c r="J43" s="114">
        <v>8763</v>
      </c>
      <c r="K43" s="114">
        <v>2922</v>
      </c>
      <c r="L43" s="423">
        <v>6807</v>
      </c>
      <c r="M43" s="424">
        <v>5057</v>
      </c>
    </row>
    <row r="44" spans="1:13" ht="11.1" customHeight="1" x14ac:dyDescent="0.2">
      <c r="A44" s="422" t="s">
        <v>389</v>
      </c>
      <c r="B44" s="115">
        <v>84076</v>
      </c>
      <c r="C44" s="114">
        <v>39802</v>
      </c>
      <c r="D44" s="114">
        <v>44274</v>
      </c>
      <c r="E44" s="114">
        <v>56997</v>
      </c>
      <c r="F44" s="114">
        <v>27079</v>
      </c>
      <c r="G44" s="114">
        <v>6831</v>
      </c>
      <c r="H44" s="114">
        <v>31485</v>
      </c>
      <c r="I44" s="115">
        <v>11449</v>
      </c>
      <c r="J44" s="114">
        <v>8460</v>
      </c>
      <c r="K44" s="114">
        <v>2989</v>
      </c>
      <c r="L44" s="423">
        <v>7339</v>
      </c>
      <c r="M44" s="424">
        <v>6671</v>
      </c>
    </row>
    <row r="45" spans="1:13" s="110" customFormat="1" ht="11.1" customHeight="1" x14ac:dyDescent="0.2">
      <c r="A45" s="422" t="s">
        <v>390</v>
      </c>
      <c r="B45" s="115">
        <v>81799</v>
      </c>
      <c r="C45" s="114">
        <v>38531</v>
      </c>
      <c r="D45" s="114">
        <v>43268</v>
      </c>
      <c r="E45" s="114">
        <v>55423</v>
      </c>
      <c r="F45" s="114">
        <v>26376</v>
      </c>
      <c r="G45" s="114">
        <v>6586</v>
      </c>
      <c r="H45" s="114">
        <v>30732</v>
      </c>
      <c r="I45" s="115">
        <v>11426</v>
      </c>
      <c r="J45" s="114">
        <v>8617</v>
      </c>
      <c r="K45" s="114">
        <v>2809</v>
      </c>
      <c r="L45" s="423">
        <v>3975</v>
      </c>
      <c r="M45" s="424">
        <v>6291</v>
      </c>
    </row>
    <row r="46" spans="1:13" ht="15" customHeight="1" x14ac:dyDescent="0.2">
      <c r="A46" s="422" t="s">
        <v>399</v>
      </c>
      <c r="B46" s="115">
        <v>81566</v>
      </c>
      <c r="C46" s="114">
        <v>38436</v>
      </c>
      <c r="D46" s="114">
        <v>43130</v>
      </c>
      <c r="E46" s="114">
        <v>55263</v>
      </c>
      <c r="F46" s="114">
        <v>26303</v>
      </c>
      <c r="G46" s="114">
        <v>6374</v>
      </c>
      <c r="H46" s="114">
        <v>30691</v>
      </c>
      <c r="I46" s="115">
        <v>11043</v>
      </c>
      <c r="J46" s="114">
        <v>8300</v>
      </c>
      <c r="K46" s="114">
        <v>2743</v>
      </c>
      <c r="L46" s="423">
        <v>6436</v>
      </c>
      <c r="M46" s="424">
        <v>6729</v>
      </c>
    </row>
    <row r="47" spans="1:13" ht="11.1" customHeight="1" x14ac:dyDescent="0.2">
      <c r="A47" s="422" t="s">
        <v>388</v>
      </c>
      <c r="B47" s="115">
        <v>82988</v>
      </c>
      <c r="C47" s="114">
        <v>39236</v>
      </c>
      <c r="D47" s="114">
        <v>43752</v>
      </c>
      <c r="E47" s="114">
        <v>55903</v>
      </c>
      <c r="F47" s="114">
        <v>27085</v>
      </c>
      <c r="G47" s="114">
        <v>6357</v>
      </c>
      <c r="H47" s="114">
        <v>31398</v>
      </c>
      <c r="I47" s="115">
        <v>11645</v>
      </c>
      <c r="J47" s="114">
        <v>8632</v>
      </c>
      <c r="K47" s="114">
        <v>3013</v>
      </c>
      <c r="L47" s="423">
        <v>7147</v>
      </c>
      <c r="M47" s="424">
        <v>5763</v>
      </c>
    </row>
    <row r="48" spans="1:13" ht="11.1" customHeight="1" x14ac:dyDescent="0.2">
      <c r="A48" s="422" t="s">
        <v>389</v>
      </c>
      <c r="B48" s="115">
        <v>84376</v>
      </c>
      <c r="C48" s="114">
        <v>39941</v>
      </c>
      <c r="D48" s="114">
        <v>44435</v>
      </c>
      <c r="E48" s="114">
        <v>56540</v>
      </c>
      <c r="F48" s="114">
        <v>27836</v>
      </c>
      <c r="G48" s="114">
        <v>7240</v>
      </c>
      <c r="H48" s="114">
        <v>31683</v>
      </c>
      <c r="I48" s="115">
        <v>11508</v>
      </c>
      <c r="J48" s="114">
        <v>8378</v>
      </c>
      <c r="K48" s="114">
        <v>3130</v>
      </c>
      <c r="L48" s="423">
        <v>7649</v>
      </c>
      <c r="M48" s="424">
        <v>6558</v>
      </c>
    </row>
    <row r="49" spans="1:17" s="110" customFormat="1" ht="11.1" customHeight="1" x14ac:dyDescent="0.2">
      <c r="A49" s="422" t="s">
        <v>390</v>
      </c>
      <c r="B49" s="115">
        <v>82355</v>
      </c>
      <c r="C49" s="114">
        <v>38744</v>
      </c>
      <c r="D49" s="114">
        <v>43611</v>
      </c>
      <c r="E49" s="114">
        <v>54948</v>
      </c>
      <c r="F49" s="114">
        <v>27407</v>
      </c>
      <c r="G49" s="114">
        <v>6968</v>
      </c>
      <c r="H49" s="114">
        <v>30933</v>
      </c>
      <c r="I49" s="115">
        <v>11370</v>
      </c>
      <c r="J49" s="114">
        <v>8408</v>
      </c>
      <c r="K49" s="114">
        <v>2962</v>
      </c>
      <c r="L49" s="423">
        <v>4266</v>
      </c>
      <c r="M49" s="424">
        <v>6349</v>
      </c>
    </row>
    <row r="50" spans="1:17" ht="15" customHeight="1" x14ac:dyDescent="0.2">
      <c r="A50" s="422" t="s">
        <v>400</v>
      </c>
      <c r="B50" s="143">
        <v>81732</v>
      </c>
      <c r="C50" s="144">
        <v>38367</v>
      </c>
      <c r="D50" s="144">
        <v>43365</v>
      </c>
      <c r="E50" s="144">
        <v>54293</v>
      </c>
      <c r="F50" s="144">
        <v>27439</v>
      </c>
      <c r="G50" s="144">
        <v>6706</v>
      </c>
      <c r="H50" s="144">
        <v>30737</v>
      </c>
      <c r="I50" s="143">
        <v>10808</v>
      </c>
      <c r="J50" s="144">
        <v>7937</v>
      </c>
      <c r="K50" s="144">
        <v>2871</v>
      </c>
      <c r="L50" s="426">
        <v>6350</v>
      </c>
      <c r="M50" s="427">
        <v>6969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0.2035161709535836</v>
      </c>
      <c r="C6" s="480">
        <f>'Tabelle 3.3'!J11</f>
        <v>-2.1280449153309791</v>
      </c>
      <c r="D6" s="481">
        <f t="shared" ref="D6:E9" si="0">IF(OR(AND(B6&gt;=-50,B6&lt;=50),ISNUMBER(B6)=FALSE),B6,"")</f>
        <v>0.2035161709535836</v>
      </c>
      <c r="E6" s="481">
        <f t="shared" si="0"/>
        <v>-2.1280449153309791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0.2035161709535836</v>
      </c>
      <c r="C14" s="480">
        <f>'Tabelle 3.3'!J11</f>
        <v>-2.1280449153309791</v>
      </c>
      <c r="D14" s="481">
        <f>IF(OR(AND(B14&gt;=-50,B14&lt;=50),ISNUMBER(B14)=FALSE),B14,"")</f>
        <v>0.2035161709535836</v>
      </c>
      <c r="E14" s="481">
        <f>IF(OR(AND(C14&gt;=-50,C14&lt;=50),ISNUMBER(C14)=FALSE),C14,"")</f>
        <v>-2.1280449153309791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-0.77237619263970925</v>
      </c>
      <c r="C15" s="480">
        <f>'Tabelle 3.3'!J12</f>
        <v>-13.868613138686131</v>
      </c>
      <c r="D15" s="481">
        <f t="shared" ref="D15:E45" si="3">IF(OR(AND(B15&gt;=-50,B15&lt;=50),ISNUMBER(B15)=FALSE),B15,"")</f>
        <v>-0.77237619263970925</v>
      </c>
      <c r="E15" s="481">
        <f t="shared" si="3"/>
        <v>-13.868613138686131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2.8528528528528527</v>
      </c>
      <c r="C16" s="480">
        <f>'Tabelle 3.3'!J13</f>
        <v>12.962962962962964</v>
      </c>
      <c r="D16" s="481">
        <f t="shared" si="3"/>
        <v>2.8528528528528527</v>
      </c>
      <c r="E16" s="481">
        <f t="shared" si="3"/>
        <v>12.962962962962964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-2.3600439077936333</v>
      </c>
      <c r="C17" s="480">
        <f>'Tabelle 3.3'!J14</f>
        <v>1.1494252873563218</v>
      </c>
      <c r="D17" s="481">
        <f t="shared" si="3"/>
        <v>-2.3600439077936333</v>
      </c>
      <c r="E17" s="481">
        <f t="shared" si="3"/>
        <v>1.1494252873563218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-4.8529411764705879</v>
      </c>
      <c r="C18" s="480">
        <f>'Tabelle 3.3'!J15</f>
        <v>5.882352941176471</v>
      </c>
      <c r="D18" s="481">
        <f t="shared" si="3"/>
        <v>-4.8529411764705879</v>
      </c>
      <c r="E18" s="481">
        <f t="shared" si="3"/>
        <v>5.882352941176471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-1.1432269197584124</v>
      </c>
      <c r="C19" s="480">
        <f>'Tabelle 3.3'!J16</f>
        <v>-0.5714285714285714</v>
      </c>
      <c r="D19" s="481">
        <f t="shared" si="3"/>
        <v>-1.1432269197584124</v>
      </c>
      <c r="E19" s="481">
        <f t="shared" si="3"/>
        <v>-0.5714285714285714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-3.2679738562091503</v>
      </c>
      <c r="C20" s="480">
        <f>'Tabelle 3.3'!J17</f>
        <v>-3.7037037037037037</v>
      </c>
      <c r="D20" s="481">
        <f t="shared" si="3"/>
        <v>-3.2679738562091503</v>
      </c>
      <c r="E20" s="481">
        <f t="shared" si="3"/>
        <v>-3.7037037037037037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1.068306895435416</v>
      </c>
      <c r="C21" s="480">
        <f>'Tabelle 3.3'!J18</f>
        <v>4.6601941747572813</v>
      </c>
      <c r="D21" s="481">
        <f t="shared" si="3"/>
        <v>1.068306895435416</v>
      </c>
      <c r="E21" s="481">
        <f t="shared" si="3"/>
        <v>4.6601941747572813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1.2286834021819721</v>
      </c>
      <c r="C22" s="480">
        <f>'Tabelle 3.3'!J19</f>
        <v>-2.0109689213893969</v>
      </c>
      <c r="D22" s="481">
        <f t="shared" si="3"/>
        <v>1.2286834021819721</v>
      </c>
      <c r="E22" s="481">
        <f t="shared" si="3"/>
        <v>-2.0109689213893969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-6.0070671378091873</v>
      </c>
      <c r="C23" s="480">
        <f>'Tabelle 3.3'!J20</f>
        <v>-4.7154471544715451</v>
      </c>
      <c r="D23" s="481">
        <f t="shared" si="3"/>
        <v>-6.0070671378091873</v>
      </c>
      <c r="E23" s="481">
        <f t="shared" si="3"/>
        <v>-4.7154471544715451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1.230257689110557</v>
      </c>
      <c r="C24" s="480">
        <f>'Tabelle 3.3'!J21</f>
        <v>-5.9284116331096195</v>
      </c>
      <c r="D24" s="481">
        <f t="shared" si="3"/>
        <v>1.230257689110557</v>
      </c>
      <c r="E24" s="481">
        <f t="shared" si="3"/>
        <v>-5.9284116331096195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3.5658914728682172</v>
      </c>
      <c r="C25" s="480">
        <f>'Tabelle 3.3'!J22</f>
        <v>3.3707865168539324</v>
      </c>
      <c r="D25" s="481">
        <f t="shared" si="3"/>
        <v>3.5658914728682172</v>
      </c>
      <c r="E25" s="481">
        <f t="shared" si="3"/>
        <v>3.3707865168539324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-0.47573739295908657</v>
      </c>
      <c r="C26" s="480">
        <f>'Tabelle 3.3'!J23</f>
        <v>1.8867924528301887</v>
      </c>
      <c r="D26" s="481">
        <f t="shared" si="3"/>
        <v>-0.47573739295908657</v>
      </c>
      <c r="E26" s="481">
        <f t="shared" si="3"/>
        <v>1.8867924528301887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-6.0312732688011916</v>
      </c>
      <c r="C27" s="480">
        <f>'Tabelle 3.3'!J24</f>
        <v>-2.9308323563892147</v>
      </c>
      <c r="D27" s="481">
        <f t="shared" si="3"/>
        <v>-6.0312732688011916</v>
      </c>
      <c r="E27" s="481">
        <f t="shared" si="3"/>
        <v>-2.9308323563892147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-3.6571239450604005</v>
      </c>
      <c r="C28" s="480">
        <f>'Tabelle 3.3'!J25</f>
        <v>-0.48465266558966075</v>
      </c>
      <c r="D28" s="481">
        <f t="shared" si="3"/>
        <v>-3.6571239450604005</v>
      </c>
      <c r="E28" s="481">
        <f t="shared" si="3"/>
        <v>-0.48465266558966075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4.1720990873533248</v>
      </c>
      <c r="C29" s="480">
        <f>'Tabelle 3.3'!J26</f>
        <v>5.4054054054054053</v>
      </c>
      <c r="D29" s="481">
        <f t="shared" si="3"/>
        <v>4.1720990873533248</v>
      </c>
      <c r="E29" s="481">
        <f t="shared" si="3"/>
        <v>5.4054054054054053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0.99731492136555433</v>
      </c>
      <c r="C30" s="480">
        <f>'Tabelle 3.3'!J27</f>
        <v>-4.0816326530612246</v>
      </c>
      <c r="D30" s="481">
        <f t="shared" si="3"/>
        <v>0.99731492136555433</v>
      </c>
      <c r="E30" s="481">
        <f t="shared" si="3"/>
        <v>-4.0816326530612246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1.7685589519650655</v>
      </c>
      <c r="C31" s="480">
        <f>'Tabelle 3.3'!J28</f>
        <v>4.7413793103448274</v>
      </c>
      <c r="D31" s="481">
        <f t="shared" si="3"/>
        <v>1.7685589519650655</v>
      </c>
      <c r="E31" s="481">
        <f t="shared" si="3"/>
        <v>4.7413793103448274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2.4526844341444574</v>
      </c>
      <c r="C32" s="480">
        <f>'Tabelle 3.3'!J29</f>
        <v>4.7619047619047619</v>
      </c>
      <c r="D32" s="481">
        <f t="shared" si="3"/>
        <v>2.4526844341444574</v>
      </c>
      <c r="E32" s="481">
        <f t="shared" si="3"/>
        <v>4.7619047619047619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2.9581993569131835</v>
      </c>
      <c r="C33" s="480">
        <f>'Tabelle 3.3'!J30</f>
        <v>-3.4722222222222223</v>
      </c>
      <c r="D33" s="481">
        <f t="shared" si="3"/>
        <v>2.9581993569131835</v>
      </c>
      <c r="E33" s="481">
        <f t="shared" si="3"/>
        <v>-3.4722222222222223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2.1553198768388642</v>
      </c>
      <c r="C34" s="480">
        <f>'Tabelle 3.3'!J31</f>
        <v>-4.6819787985865728</v>
      </c>
      <c r="D34" s="481">
        <f t="shared" si="3"/>
        <v>2.1553198768388642</v>
      </c>
      <c r="E34" s="481">
        <f t="shared" si="3"/>
        <v>-4.6819787985865728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-0.77237619263970925</v>
      </c>
      <c r="C37" s="480">
        <f>'Tabelle 3.3'!J34</f>
        <v>-13.868613138686131</v>
      </c>
      <c r="D37" s="481">
        <f t="shared" si="3"/>
        <v>-0.77237619263970925</v>
      </c>
      <c r="E37" s="481">
        <f t="shared" si="3"/>
        <v>-13.868613138686131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-0.45952155696715774</v>
      </c>
      <c r="C38" s="480">
        <f>'Tabelle 3.3'!J35</f>
        <v>3.8167938931297711</v>
      </c>
      <c r="D38" s="481">
        <f t="shared" si="3"/>
        <v>-0.45952155696715774</v>
      </c>
      <c r="E38" s="481">
        <f t="shared" si="3"/>
        <v>3.8167938931297711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0.38874347576935586</v>
      </c>
      <c r="C39" s="480">
        <f>'Tabelle 3.3'!J36</f>
        <v>-2.1924858466289243</v>
      </c>
      <c r="D39" s="481">
        <f t="shared" si="3"/>
        <v>0.38874347576935586</v>
      </c>
      <c r="E39" s="481">
        <f t="shared" si="3"/>
        <v>-2.1924858466289243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0.38874347576935586</v>
      </c>
      <c r="C45" s="480">
        <f>'Tabelle 3.3'!J36</f>
        <v>-2.1924858466289243</v>
      </c>
      <c r="D45" s="481">
        <f t="shared" si="3"/>
        <v>0.38874347576935586</v>
      </c>
      <c r="E45" s="481">
        <f t="shared" si="3"/>
        <v>-2.1924858466289243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76479</v>
      </c>
      <c r="C51" s="487">
        <v>9876</v>
      </c>
      <c r="D51" s="487">
        <v>2380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79314</v>
      </c>
      <c r="C52" s="487">
        <v>9904</v>
      </c>
      <c r="D52" s="487">
        <v>2603</v>
      </c>
      <c r="E52" s="488">
        <f t="shared" ref="E52:G70" si="11">IF($A$51=37802,IF(COUNTBLANK(B$51:B$70)&gt;0,#N/A,B52/B$51*100),IF(COUNTBLANK(B$51:B$75)&gt;0,#N/A,B52/B$51*100))</f>
        <v>103.70689993331503</v>
      </c>
      <c r="F52" s="488">
        <f t="shared" si="11"/>
        <v>100.28351559335763</v>
      </c>
      <c r="G52" s="488">
        <f t="shared" si="11"/>
        <v>109.36974789915965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80394</v>
      </c>
      <c r="C53" s="487">
        <v>9517</v>
      </c>
      <c r="D53" s="487">
        <v>2660</v>
      </c>
      <c r="E53" s="488">
        <f t="shared" si="11"/>
        <v>105.1190522888636</v>
      </c>
      <c r="F53" s="488">
        <f t="shared" si="11"/>
        <v>96.364925070878897</v>
      </c>
      <c r="G53" s="488">
        <f t="shared" si="11"/>
        <v>111.76470588235294</v>
      </c>
      <c r="H53" s="489">
        <f>IF(ISERROR(L53)=TRUE,IF(MONTH(A53)=MONTH(MAX(A$51:A$75)),A53,""),"")</f>
        <v>41883</v>
      </c>
      <c r="I53" s="488">
        <f t="shared" si="12"/>
        <v>105.1190522888636</v>
      </c>
      <c r="J53" s="488">
        <f t="shared" si="10"/>
        <v>96.364925070878897</v>
      </c>
      <c r="K53" s="488">
        <f t="shared" si="10"/>
        <v>111.76470588235294</v>
      </c>
      <c r="L53" s="488" t="e">
        <f t="shared" si="13"/>
        <v>#N/A</v>
      </c>
    </row>
    <row r="54" spans="1:14" ht="15" customHeight="1" x14ac:dyDescent="0.2">
      <c r="A54" s="490" t="s">
        <v>463</v>
      </c>
      <c r="B54" s="487">
        <v>77103</v>
      </c>
      <c r="C54" s="487">
        <v>9729</v>
      </c>
      <c r="D54" s="487">
        <v>2449</v>
      </c>
      <c r="E54" s="488">
        <f t="shared" si="11"/>
        <v>100.8159102498725</v>
      </c>
      <c r="F54" s="488">
        <f t="shared" si="11"/>
        <v>98.511543134872412</v>
      </c>
      <c r="G54" s="488">
        <f t="shared" si="11"/>
        <v>102.89915966386553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77363</v>
      </c>
      <c r="C55" s="487">
        <v>9095</v>
      </c>
      <c r="D55" s="487">
        <v>2284</v>
      </c>
      <c r="E55" s="488">
        <f t="shared" si="11"/>
        <v>101.15587285398607</v>
      </c>
      <c r="F55" s="488">
        <f t="shared" si="11"/>
        <v>92.091940056703109</v>
      </c>
      <c r="G55" s="488">
        <f t="shared" si="11"/>
        <v>95.966386554621849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80200</v>
      </c>
      <c r="C56" s="487">
        <v>9146</v>
      </c>
      <c r="D56" s="487">
        <v>2564</v>
      </c>
      <c r="E56" s="488">
        <f t="shared" si="11"/>
        <v>104.86538788425581</v>
      </c>
      <c r="F56" s="488">
        <f t="shared" si="11"/>
        <v>92.608343458890246</v>
      </c>
      <c r="G56" s="488">
        <f t="shared" si="11"/>
        <v>107.73109243697479</v>
      </c>
      <c r="H56" s="489" t="str">
        <f t="shared" si="14"/>
        <v/>
      </c>
      <c r="I56" s="488" t="str">
        <f t="shared" si="12"/>
        <v/>
      </c>
      <c r="J56" s="488" t="str">
        <f t="shared" si="10"/>
        <v/>
      </c>
      <c r="K56" s="488" t="str">
        <f t="shared" si="10"/>
        <v/>
      </c>
      <c r="L56" s="488" t="e">
        <f t="shared" si="13"/>
        <v>#N/A</v>
      </c>
    </row>
    <row r="57" spans="1:14" ht="15" customHeight="1" x14ac:dyDescent="0.2">
      <c r="A57" s="490">
        <v>42248</v>
      </c>
      <c r="B57" s="487">
        <v>81309</v>
      </c>
      <c r="C57" s="487">
        <v>8905</v>
      </c>
      <c r="D57" s="487">
        <v>2628</v>
      </c>
      <c r="E57" s="488">
        <f t="shared" si="11"/>
        <v>106.31545914564782</v>
      </c>
      <c r="F57" s="488">
        <f t="shared" si="11"/>
        <v>90.168084244633448</v>
      </c>
      <c r="G57" s="488">
        <f t="shared" si="11"/>
        <v>110.4201680672269</v>
      </c>
      <c r="H57" s="489">
        <f t="shared" si="14"/>
        <v>42248</v>
      </c>
      <c r="I57" s="488">
        <f t="shared" si="12"/>
        <v>106.31545914564782</v>
      </c>
      <c r="J57" s="488">
        <f t="shared" si="10"/>
        <v>90.168084244633448</v>
      </c>
      <c r="K57" s="488">
        <f t="shared" si="10"/>
        <v>110.4201680672269</v>
      </c>
      <c r="L57" s="488" t="e">
        <f t="shared" si="13"/>
        <v>#N/A</v>
      </c>
    </row>
    <row r="58" spans="1:14" ht="15" customHeight="1" x14ac:dyDescent="0.2">
      <c r="A58" s="490" t="s">
        <v>466</v>
      </c>
      <c r="B58" s="487">
        <v>78341</v>
      </c>
      <c r="C58" s="487">
        <v>9187</v>
      </c>
      <c r="D58" s="487">
        <v>2450</v>
      </c>
      <c r="E58" s="488">
        <f t="shared" si="11"/>
        <v>102.43465526484394</v>
      </c>
      <c r="F58" s="488">
        <f t="shared" si="11"/>
        <v>93.023491292021063</v>
      </c>
      <c r="G58" s="488">
        <f t="shared" si="11"/>
        <v>102.94117647058823</v>
      </c>
      <c r="H58" s="489" t="str">
        <f t="shared" si="14"/>
        <v/>
      </c>
      <c r="I58" s="488" t="str">
        <f t="shared" si="12"/>
        <v/>
      </c>
      <c r="J58" s="488" t="str">
        <f t="shared" si="10"/>
        <v/>
      </c>
      <c r="K58" s="488" t="str">
        <f t="shared" si="10"/>
        <v/>
      </c>
      <c r="L58" s="488" t="e">
        <f t="shared" si="13"/>
        <v>#N/A</v>
      </c>
    </row>
    <row r="59" spans="1:14" ht="15" customHeight="1" x14ac:dyDescent="0.2">
      <c r="A59" s="490" t="s">
        <v>467</v>
      </c>
      <c r="B59" s="487">
        <v>78576</v>
      </c>
      <c r="C59" s="487">
        <v>9053</v>
      </c>
      <c r="D59" s="487">
        <v>2430</v>
      </c>
      <c r="E59" s="488">
        <f t="shared" si="11"/>
        <v>102.74192915702349</v>
      </c>
      <c r="F59" s="488">
        <f t="shared" si="11"/>
        <v>91.666666666666657</v>
      </c>
      <c r="G59" s="488">
        <f t="shared" si="11"/>
        <v>102.10084033613444</v>
      </c>
      <c r="H59" s="489" t="str">
        <f t="shared" si="14"/>
        <v/>
      </c>
      <c r="I59" s="488" t="str">
        <f t="shared" si="12"/>
        <v/>
      </c>
      <c r="J59" s="488" t="str">
        <f t="shared" si="10"/>
        <v/>
      </c>
      <c r="K59" s="488" t="str">
        <f t="shared" si="10"/>
        <v/>
      </c>
      <c r="L59" s="488" t="e">
        <f t="shared" si="13"/>
        <v>#N/A</v>
      </c>
    </row>
    <row r="60" spans="1:14" ht="15" customHeight="1" x14ac:dyDescent="0.2">
      <c r="A60" s="490" t="s">
        <v>468</v>
      </c>
      <c r="B60" s="487">
        <v>81412</v>
      </c>
      <c r="C60" s="487">
        <v>9164</v>
      </c>
      <c r="D60" s="487">
        <v>2628</v>
      </c>
      <c r="E60" s="488">
        <f t="shared" si="11"/>
        <v>106.45013663881588</v>
      </c>
      <c r="F60" s="488">
        <f t="shared" si="11"/>
        <v>92.790603483191575</v>
      </c>
      <c r="G60" s="488">
        <f t="shared" si="11"/>
        <v>110.4201680672269</v>
      </c>
      <c r="H60" s="489" t="str">
        <f t="shared" si="14"/>
        <v/>
      </c>
      <c r="I60" s="488" t="str">
        <f t="shared" si="12"/>
        <v/>
      </c>
      <c r="J60" s="488" t="str">
        <f t="shared" si="10"/>
        <v/>
      </c>
      <c r="K60" s="488" t="str">
        <f t="shared" si="10"/>
        <v/>
      </c>
      <c r="L60" s="488" t="e">
        <f t="shared" si="13"/>
        <v>#N/A</v>
      </c>
    </row>
    <row r="61" spans="1:14" ht="15" customHeight="1" x14ac:dyDescent="0.2">
      <c r="A61" s="490">
        <v>42614</v>
      </c>
      <c r="B61" s="487">
        <v>82856</v>
      </c>
      <c r="C61" s="487">
        <v>8797</v>
      </c>
      <c r="D61" s="487">
        <v>2727</v>
      </c>
      <c r="E61" s="488">
        <f t="shared" si="11"/>
        <v>108.33823664012343</v>
      </c>
      <c r="F61" s="488">
        <f t="shared" si="11"/>
        <v>89.074524098825435</v>
      </c>
      <c r="G61" s="488">
        <f t="shared" si="11"/>
        <v>114.5798319327731</v>
      </c>
      <c r="H61" s="489">
        <f t="shared" si="14"/>
        <v>42614</v>
      </c>
      <c r="I61" s="488">
        <f t="shared" si="12"/>
        <v>108.33823664012343</v>
      </c>
      <c r="J61" s="488">
        <f t="shared" si="10"/>
        <v>89.074524098825435</v>
      </c>
      <c r="K61" s="488">
        <f t="shared" si="10"/>
        <v>114.5798319327731</v>
      </c>
      <c r="L61" s="488" t="e">
        <f t="shared" si="13"/>
        <v>#N/A</v>
      </c>
    </row>
    <row r="62" spans="1:14" ht="15" customHeight="1" x14ac:dyDescent="0.2">
      <c r="A62" s="490" t="s">
        <v>469</v>
      </c>
      <c r="B62" s="487">
        <v>79991</v>
      </c>
      <c r="C62" s="487">
        <v>8915</v>
      </c>
      <c r="D62" s="487">
        <v>2590</v>
      </c>
      <c r="E62" s="488">
        <f t="shared" si="11"/>
        <v>104.5921102524876</v>
      </c>
      <c r="F62" s="488">
        <f t="shared" si="11"/>
        <v>90.269339813689754</v>
      </c>
      <c r="G62" s="488">
        <f t="shared" si="11"/>
        <v>108.8235294117647</v>
      </c>
      <c r="H62" s="489" t="str">
        <f t="shared" si="14"/>
        <v/>
      </c>
      <c r="I62" s="488" t="str">
        <f t="shared" si="12"/>
        <v/>
      </c>
      <c r="J62" s="488" t="str">
        <f t="shared" si="10"/>
        <v/>
      </c>
      <c r="K62" s="488" t="str">
        <f t="shared" si="10"/>
        <v/>
      </c>
      <c r="L62" s="488" t="e">
        <f t="shared" si="13"/>
        <v>#N/A</v>
      </c>
    </row>
    <row r="63" spans="1:14" ht="15" customHeight="1" x14ac:dyDescent="0.2">
      <c r="A63" s="490" t="s">
        <v>470</v>
      </c>
      <c r="B63" s="487">
        <v>80167</v>
      </c>
      <c r="C63" s="487">
        <v>8661</v>
      </c>
      <c r="D63" s="487">
        <v>2509</v>
      </c>
      <c r="E63" s="488">
        <f t="shared" si="11"/>
        <v>104.82223878450294</v>
      </c>
      <c r="F63" s="488">
        <f t="shared" si="11"/>
        <v>87.697448359659774</v>
      </c>
      <c r="G63" s="488">
        <f t="shared" si="11"/>
        <v>105.4201680672269</v>
      </c>
      <c r="H63" s="489" t="str">
        <f t="shared" si="14"/>
        <v/>
      </c>
      <c r="I63" s="488" t="str">
        <f t="shared" si="12"/>
        <v/>
      </c>
      <c r="J63" s="488" t="str">
        <f t="shared" si="10"/>
        <v/>
      </c>
      <c r="K63" s="488" t="str">
        <f t="shared" si="10"/>
        <v/>
      </c>
      <c r="L63" s="488" t="e">
        <f t="shared" si="13"/>
        <v>#N/A</v>
      </c>
    </row>
    <row r="64" spans="1:14" ht="15" customHeight="1" x14ac:dyDescent="0.2">
      <c r="A64" s="490" t="s">
        <v>471</v>
      </c>
      <c r="B64" s="487">
        <v>82637</v>
      </c>
      <c r="C64" s="487">
        <v>8836</v>
      </c>
      <c r="D64" s="487">
        <v>2722</v>
      </c>
      <c r="E64" s="488">
        <f t="shared" si="11"/>
        <v>108.05188352358164</v>
      </c>
      <c r="F64" s="488">
        <f t="shared" si="11"/>
        <v>89.469420818144997</v>
      </c>
      <c r="G64" s="488">
        <f t="shared" si="11"/>
        <v>114.36974789915966</v>
      </c>
      <c r="H64" s="489" t="str">
        <f t="shared" si="14"/>
        <v/>
      </c>
      <c r="I64" s="488" t="str">
        <f t="shared" si="12"/>
        <v/>
      </c>
      <c r="J64" s="488" t="str">
        <f t="shared" si="10"/>
        <v/>
      </c>
      <c r="K64" s="488" t="str">
        <f t="shared" si="10"/>
        <v/>
      </c>
      <c r="L64" s="488" t="e">
        <f t="shared" si="13"/>
        <v>#N/A</v>
      </c>
    </row>
    <row r="65" spans="1:12" ht="15" customHeight="1" x14ac:dyDescent="0.2">
      <c r="A65" s="490">
        <v>42979</v>
      </c>
      <c r="B65" s="487">
        <v>83782</v>
      </c>
      <c r="C65" s="487">
        <v>8622</v>
      </c>
      <c r="D65" s="487">
        <v>2775</v>
      </c>
      <c r="E65" s="488">
        <f t="shared" si="11"/>
        <v>109.54902653015861</v>
      </c>
      <c r="F65" s="488">
        <f t="shared" si="11"/>
        <v>87.302551640340226</v>
      </c>
      <c r="G65" s="488">
        <f t="shared" si="11"/>
        <v>116.59663865546219</v>
      </c>
      <c r="H65" s="489">
        <f t="shared" si="14"/>
        <v>42979</v>
      </c>
      <c r="I65" s="488">
        <f t="shared" si="12"/>
        <v>109.54902653015861</v>
      </c>
      <c r="J65" s="488">
        <f t="shared" si="10"/>
        <v>87.302551640340226</v>
      </c>
      <c r="K65" s="488">
        <f t="shared" si="10"/>
        <v>116.59663865546219</v>
      </c>
      <c r="L65" s="488" t="e">
        <f t="shared" si="13"/>
        <v>#N/A</v>
      </c>
    </row>
    <row r="66" spans="1:12" ht="15" customHeight="1" x14ac:dyDescent="0.2">
      <c r="A66" s="490" t="s">
        <v>472</v>
      </c>
      <c r="B66" s="487">
        <v>81710</v>
      </c>
      <c r="C66" s="487">
        <v>8811</v>
      </c>
      <c r="D66" s="487">
        <v>2684</v>
      </c>
      <c r="E66" s="488">
        <f t="shared" si="11"/>
        <v>106.83978608506909</v>
      </c>
      <c r="F66" s="488">
        <f t="shared" si="11"/>
        <v>89.216281895504252</v>
      </c>
      <c r="G66" s="488">
        <f t="shared" si="11"/>
        <v>112.77310924369748</v>
      </c>
      <c r="H66" s="489" t="str">
        <f t="shared" si="14"/>
        <v/>
      </c>
      <c r="I66" s="488" t="str">
        <f t="shared" si="12"/>
        <v/>
      </c>
      <c r="J66" s="488" t="str">
        <f t="shared" si="10"/>
        <v/>
      </c>
      <c r="K66" s="488" t="str">
        <f t="shared" si="10"/>
        <v/>
      </c>
      <c r="L66" s="488" t="e">
        <f t="shared" si="13"/>
        <v>#N/A</v>
      </c>
    </row>
    <row r="67" spans="1:12" ht="15" customHeight="1" x14ac:dyDescent="0.2">
      <c r="A67" s="490" t="s">
        <v>473</v>
      </c>
      <c r="B67" s="487">
        <v>81955</v>
      </c>
      <c r="C67" s="487">
        <v>8554</v>
      </c>
      <c r="D67" s="487">
        <v>2693</v>
      </c>
      <c r="E67" s="488">
        <f t="shared" si="11"/>
        <v>107.16013546202225</v>
      </c>
      <c r="F67" s="488">
        <f t="shared" si="11"/>
        <v>86.614013770757396</v>
      </c>
      <c r="G67" s="488">
        <f t="shared" si="11"/>
        <v>113.15126050420167</v>
      </c>
      <c r="H67" s="489" t="str">
        <f t="shared" si="14"/>
        <v/>
      </c>
      <c r="I67" s="488" t="str">
        <f t="shared" si="12"/>
        <v/>
      </c>
      <c r="J67" s="488" t="str">
        <f t="shared" si="12"/>
        <v/>
      </c>
      <c r="K67" s="488" t="str">
        <f t="shared" si="12"/>
        <v/>
      </c>
      <c r="L67" s="488" t="e">
        <f t="shared" si="13"/>
        <v>#N/A</v>
      </c>
    </row>
    <row r="68" spans="1:12" ht="15" customHeight="1" x14ac:dyDescent="0.2">
      <c r="A68" s="490" t="s">
        <v>474</v>
      </c>
      <c r="B68" s="487">
        <v>83177</v>
      </c>
      <c r="C68" s="487">
        <v>8763</v>
      </c>
      <c r="D68" s="487">
        <v>2922</v>
      </c>
      <c r="E68" s="488">
        <f t="shared" si="11"/>
        <v>108.75795970135593</v>
      </c>
      <c r="F68" s="488">
        <f t="shared" si="11"/>
        <v>88.73025516403402</v>
      </c>
      <c r="G68" s="488">
        <f t="shared" si="11"/>
        <v>122.77310924369749</v>
      </c>
      <c r="H68" s="489" t="str">
        <f t="shared" si="14"/>
        <v/>
      </c>
      <c r="I68" s="488" t="str">
        <f t="shared" si="12"/>
        <v/>
      </c>
      <c r="J68" s="488" t="str">
        <f t="shared" si="12"/>
        <v/>
      </c>
      <c r="K68" s="488" t="str">
        <f t="shared" si="12"/>
        <v/>
      </c>
      <c r="L68" s="488" t="e">
        <f t="shared" si="13"/>
        <v>#N/A</v>
      </c>
    </row>
    <row r="69" spans="1:12" ht="15" customHeight="1" x14ac:dyDescent="0.2">
      <c r="A69" s="490">
        <v>43344</v>
      </c>
      <c r="B69" s="487">
        <v>84076</v>
      </c>
      <c r="C69" s="487">
        <v>8460</v>
      </c>
      <c r="D69" s="487">
        <v>2989</v>
      </c>
      <c r="E69" s="488">
        <f t="shared" si="11"/>
        <v>109.93344578250239</v>
      </c>
      <c r="F69" s="488">
        <f t="shared" si="11"/>
        <v>85.662211421628186</v>
      </c>
      <c r="G69" s="488">
        <f t="shared" si="11"/>
        <v>125.58823529411765</v>
      </c>
      <c r="H69" s="489">
        <f t="shared" si="14"/>
        <v>43344</v>
      </c>
      <c r="I69" s="488">
        <f t="shared" si="12"/>
        <v>109.93344578250239</v>
      </c>
      <c r="J69" s="488">
        <f t="shared" si="12"/>
        <v>85.662211421628186</v>
      </c>
      <c r="K69" s="488">
        <f t="shared" si="12"/>
        <v>125.58823529411765</v>
      </c>
      <c r="L69" s="488" t="e">
        <f t="shared" si="13"/>
        <v>#N/A</v>
      </c>
    </row>
    <row r="70" spans="1:12" ht="15" customHeight="1" x14ac:dyDescent="0.2">
      <c r="A70" s="490" t="s">
        <v>475</v>
      </c>
      <c r="B70" s="487">
        <v>81799</v>
      </c>
      <c r="C70" s="487">
        <v>8617</v>
      </c>
      <c r="D70" s="487">
        <v>2809</v>
      </c>
      <c r="E70" s="488">
        <f t="shared" si="11"/>
        <v>106.95615789955413</v>
      </c>
      <c r="F70" s="488">
        <f t="shared" si="11"/>
        <v>87.25192385581208</v>
      </c>
      <c r="G70" s="488">
        <f t="shared" si="11"/>
        <v>118.02521008403362</v>
      </c>
      <c r="H70" s="489" t="str">
        <f t="shared" si="14"/>
        <v/>
      </c>
      <c r="I70" s="488" t="str">
        <f t="shared" si="12"/>
        <v/>
      </c>
      <c r="J70" s="488" t="str">
        <f t="shared" si="12"/>
        <v/>
      </c>
      <c r="K70" s="488" t="str">
        <f t="shared" si="12"/>
        <v/>
      </c>
      <c r="L70" s="488" t="e">
        <f t="shared" si="13"/>
        <v>#N/A</v>
      </c>
    </row>
    <row r="71" spans="1:12" ht="15" customHeight="1" x14ac:dyDescent="0.2">
      <c r="A71" s="490" t="s">
        <v>476</v>
      </c>
      <c r="B71" s="487">
        <v>81566</v>
      </c>
      <c r="C71" s="487">
        <v>8300</v>
      </c>
      <c r="D71" s="487">
        <v>2743</v>
      </c>
      <c r="E71" s="491">
        <f t="shared" ref="E71:G75" si="15">IF($A$51=37802,IF(COUNTBLANK(B$51:B$70)&gt;0,#N/A,IF(ISBLANK(B71)=FALSE,B71/B$51*100,#N/A)),IF(COUNTBLANK(B$51:B$75)&gt;0,#N/A,B71/B$51*100))</f>
        <v>106.65149910432929</v>
      </c>
      <c r="F71" s="491">
        <f t="shared" si="15"/>
        <v>84.042122316727415</v>
      </c>
      <c r="G71" s="491">
        <f t="shared" si="15"/>
        <v>115.25210084033613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82988</v>
      </c>
      <c r="C72" s="487">
        <v>8632</v>
      </c>
      <c r="D72" s="487">
        <v>3013</v>
      </c>
      <c r="E72" s="491">
        <f t="shared" si="15"/>
        <v>108.51083303913494</v>
      </c>
      <c r="F72" s="491">
        <f t="shared" si="15"/>
        <v>87.403807209396518</v>
      </c>
      <c r="G72" s="491">
        <f t="shared" si="15"/>
        <v>126.59663865546219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84376</v>
      </c>
      <c r="C73" s="487">
        <v>8378</v>
      </c>
      <c r="D73" s="487">
        <v>3130</v>
      </c>
      <c r="E73" s="491">
        <f t="shared" si="15"/>
        <v>110.32571032571032</v>
      </c>
      <c r="F73" s="491">
        <f t="shared" si="15"/>
        <v>84.831915755366552</v>
      </c>
      <c r="G73" s="491">
        <f t="shared" si="15"/>
        <v>131.51260504201682</v>
      </c>
      <c r="H73" s="492">
        <f>IF(A$51=37802,IF(ISERROR(L73)=TRUE,IF(ISBLANK(A73)=FALSE,IF(MONTH(A73)=MONTH(MAX(A$51:A$75)),A73,""),""),""),IF(ISERROR(L73)=TRUE,IF(MONTH(A73)=MONTH(MAX(A$51:A$75)),A73,""),""))</f>
        <v>43709</v>
      </c>
      <c r="I73" s="488">
        <f t="shared" si="12"/>
        <v>110.32571032571032</v>
      </c>
      <c r="J73" s="488">
        <f t="shared" si="12"/>
        <v>84.831915755366552</v>
      </c>
      <c r="K73" s="488">
        <f t="shared" si="12"/>
        <v>131.51260504201682</v>
      </c>
      <c r="L73" s="488" t="e">
        <f t="shared" si="13"/>
        <v>#N/A</v>
      </c>
    </row>
    <row r="74" spans="1:12" ht="15" customHeight="1" x14ac:dyDescent="0.2">
      <c r="A74" s="490" t="s">
        <v>478</v>
      </c>
      <c r="B74" s="487">
        <v>82355</v>
      </c>
      <c r="C74" s="487">
        <v>8408</v>
      </c>
      <c r="D74" s="487">
        <v>2962</v>
      </c>
      <c r="E74" s="491">
        <f t="shared" si="15"/>
        <v>107.68315485296618</v>
      </c>
      <c r="F74" s="491">
        <f t="shared" si="15"/>
        <v>85.135682462535442</v>
      </c>
      <c r="G74" s="491">
        <f t="shared" si="15"/>
        <v>124.45378151260505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81732</v>
      </c>
      <c r="C75" s="493">
        <v>7937</v>
      </c>
      <c r="D75" s="493">
        <v>2871</v>
      </c>
      <c r="E75" s="491">
        <f t="shared" si="15"/>
        <v>106.86855215157102</v>
      </c>
      <c r="F75" s="491">
        <f t="shared" si="15"/>
        <v>80.366545159983801</v>
      </c>
      <c r="G75" s="491">
        <f t="shared" si="15"/>
        <v>120.63025210084032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110.32571032571032</v>
      </c>
      <c r="J77" s="488">
        <f>IF(J75&lt;&gt;"",J75,IF(J74&lt;&gt;"",J74,IF(J73&lt;&gt;"",J73,IF(J72&lt;&gt;"",J72,IF(J71&lt;&gt;"",J71,IF(J70&lt;&gt;"",J70,""))))))</f>
        <v>84.831915755366552</v>
      </c>
      <c r="K77" s="488">
        <f>IF(K75&lt;&gt;"",K75,IF(K74&lt;&gt;"",K74,IF(K73&lt;&gt;"",K73,IF(K72&lt;&gt;"",K72,IF(K71&lt;&gt;"",K71,IF(K70&lt;&gt;"",K70,""))))))</f>
        <v>131.51260504201682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+10,3%</v>
      </c>
      <c r="J79" s="488" t="str">
        <f>"GeB - ausschließlich: "&amp;IF(J77&gt;100,"+","")&amp;TEXT(J77-100,"0,0")&amp;"%"</f>
        <v>GeB - ausschließlich: -15,2%</v>
      </c>
      <c r="K79" s="488" t="str">
        <f>"GeB - im Nebenjob: "&amp;IF(K77&gt;100,"+","")&amp;TEXT(K77-100,"0,0")&amp;"%"</f>
        <v>GeB - im Nebenjob: +31,5%</v>
      </c>
    </row>
    <row r="81" spans="9:9" ht="15" customHeight="1" x14ac:dyDescent="0.2">
      <c r="I81" s="488" t="str">
        <f>IF(ISERROR(HLOOKUP(1,I$78:K$79,2,FALSE)),"",HLOOKUP(1,I$78:K$79,2,FALSE))</f>
        <v>GeB - im Nebenjob: +31,5%</v>
      </c>
    </row>
    <row r="82" spans="9:9" ht="15" customHeight="1" x14ac:dyDescent="0.2">
      <c r="I82" s="488" t="str">
        <f>IF(ISERROR(HLOOKUP(2,I$78:K$79,2,FALSE)),"",HLOOKUP(2,I$78:K$79,2,FALSE))</f>
        <v>SvB: +10,3%</v>
      </c>
    </row>
    <row r="83" spans="9:9" ht="15" customHeight="1" x14ac:dyDescent="0.2">
      <c r="I83" s="488" t="str">
        <f>IF(ISERROR(HLOOKUP(3,I$78:K$79,2,FALSE)),"",HLOOKUP(3,I$78:K$79,2,FALSE))</f>
        <v>GeB - ausschließlich: -15,2%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81732</v>
      </c>
      <c r="E12" s="114">
        <v>82355</v>
      </c>
      <c r="F12" s="114">
        <v>84376</v>
      </c>
      <c r="G12" s="114">
        <v>82988</v>
      </c>
      <c r="H12" s="114">
        <v>81566</v>
      </c>
      <c r="I12" s="115">
        <v>166</v>
      </c>
      <c r="J12" s="116">
        <v>0.2035161709535836</v>
      </c>
      <c r="N12" s="117"/>
    </row>
    <row r="13" spans="1:15" s="110" customFormat="1" ht="13.5" customHeight="1" x14ac:dyDescent="0.2">
      <c r="A13" s="118" t="s">
        <v>105</v>
      </c>
      <c r="B13" s="119" t="s">
        <v>106</v>
      </c>
      <c r="C13" s="113">
        <v>46.942446043165468</v>
      </c>
      <c r="D13" s="114">
        <v>38367</v>
      </c>
      <c r="E13" s="114">
        <v>38744</v>
      </c>
      <c r="F13" s="114">
        <v>39941</v>
      </c>
      <c r="G13" s="114">
        <v>39236</v>
      </c>
      <c r="H13" s="114">
        <v>38436</v>
      </c>
      <c r="I13" s="115">
        <v>-69</v>
      </c>
      <c r="J13" s="116">
        <v>-0.17951920074929753</v>
      </c>
    </row>
    <row r="14" spans="1:15" s="110" customFormat="1" ht="13.5" customHeight="1" x14ac:dyDescent="0.2">
      <c r="A14" s="120"/>
      <c r="B14" s="119" t="s">
        <v>107</v>
      </c>
      <c r="C14" s="113">
        <v>53.057553956834532</v>
      </c>
      <c r="D14" s="114">
        <v>43365</v>
      </c>
      <c r="E14" s="114">
        <v>43611</v>
      </c>
      <c r="F14" s="114">
        <v>44435</v>
      </c>
      <c r="G14" s="114">
        <v>43752</v>
      </c>
      <c r="H14" s="114">
        <v>43130</v>
      </c>
      <c r="I14" s="115">
        <v>235</v>
      </c>
      <c r="J14" s="116">
        <v>0.54486436355205192</v>
      </c>
    </row>
    <row r="15" spans="1:15" s="110" customFormat="1" ht="13.5" customHeight="1" x14ac:dyDescent="0.2">
      <c r="A15" s="118" t="s">
        <v>105</v>
      </c>
      <c r="B15" s="121" t="s">
        <v>108</v>
      </c>
      <c r="C15" s="113">
        <v>8.2048646796848228</v>
      </c>
      <c r="D15" s="114">
        <v>6706</v>
      </c>
      <c r="E15" s="114">
        <v>6968</v>
      </c>
      <c r="F15" s="114">
        <v>7240</v>
      </c>
      <c r="G15" s="114">
        <v>6357</v>
      </c>
      <c r="H15" s="114">
        <v>6374</v>
      </c>
      <c r="I15" s="115">
        <v>332</v>
      </c>
      <c r="J15" s="116">
        <v>5.2086601819893312</v>
      </c>
    </row>
    <row r="16" spans="1:15" s="110" customFormat="1" ht="13.5" customHeight="1" x14ac:dyDescent="0.2">
      <c r="A16" s="118"/>
      <c r="B16" s="121" t="s">
        <v>109</v>
      </c>
      <c r="C16" s="113">
        <v>66.1858268487251</v>
      </c>
      <c r="D16" s="114">
        <v>54095</v>
      </c>
      <c r="E16" s="114">
        <v>54306</v>
      </c>
      <c r="F16" s="114">
        <v>55689</v>
      </c>
      <c r="G16" s="114">
        <v>55585</v>
      </c>
      <c r="H16" s="114">
        <v>54803</v>
      </c>
      <c r="I16" s="115">
        <v>-708</v>
      </c>
      <c r="J16" s="116">
        <v>-1.2919000784628578</v>
      </c>
    </row>
    <row r="17" spans="1:10" s="110" customFormat="1" ht="13.5" customHeight="1" x14ac:dyDescent="0.2">
      <c r="A17" s="118"/>
      <c r="B17" s="121" t="s">
        <v>110</v>
      </c>
      <c r="C17" s="113">
        <v>24.702686830127735</v>
      </c>
      <c r="D17" s="114">
        <v>20190</v>
      </c>
      <c r="E17" s="114">
        <v>20313</v>
      </c>
      <c r="F17" s="114">
        <v>20702</v>
      </c>
      <c r="G17" s="114">
        <v>20356</v>
      </c>
      <c r="H17" s="114">
        <v>19754</v>
      </c>
      <c r="I17" s="115">
        <v>436</v>
      </c>
      <c r="J17" s="116">
        <v>2.2071479194087273</v>
      </c>
    </row>
    <row r="18" spans="1:10" s="110" customFormat="1" ht="13.5" customHeight="1" x14ac:dyDescent="0.2">
      <c r="A18" s="120"/>
      <c r="B18" s="121" t="s">
        <v>111</v>
      </c>
      <c r="C18" s="113">
        <v>0.90662164146234037</v>
      </c>
      <c r="D18" s="114">
        <v>741</v>
      </c>
      <c r="E18" s="114">
        <v>768</v>
      </c>
      <c r="F18" s="114">
        <v>745</v>
      </c>
      <c r="G18" s="114">
        <v>690</v>
      </c>
      <c r="H18" s="114">
        <v>635</v>
      </c>
      <c r="I18" s="115">
        <v>106</v>
      </c>
      <c r="J18" s="116">
        <v>16.69291338582677</v>
      </c>
    </row>
    <row r="19" spans="1:10" s="110" customFormat="1" ht="13.5" customHeight="1" x14ac:dyDescent="0.2">
      <c r="A19" s="120"/>
      <c r="B19" s="121" t="s">
        <v>112</v>
      </c>
      <c r="C19" s="113">
        <v>0.28263103802672146</v>
      </c>
      <c r="D19" s="114">
        <v>231</v>
      </c>
      <c r="E19" s="114">
        <v>235</v>
      </c>
      <c r="F19" s="114">
        <v>250</v>
      </c>
      <c r="G19" s="114">
        <v>190</v>
      </c>
      <c r="H19" s="114">
        <v>170</v>
      </c>
      <c r="I19" s="115">
        <v>61</v>
      </c>
      <c r="J19" s="116">
        <v>35.882352941176471</v>
      </c>
    </row>
    <row r="20" spans="1:10" s="110" customFormat="1" ht="13.5" customHeight="1" x14ac:dyDescent="0.2">
      <c r="A20" s="118" t="s">
        <v>113</v>
      </c>
      <c r="B20" s="122" t="s">
        <v>114</v>
      </c>
      <c r="C20" s="113">
        <v>66.428082024176575</v>
      </c>
      <c r="D20" s="114">
        <v>54293</v>
      </c>
      <c r="E20" s="114">
        <v>54948</v>
      </c>
      <c r="F20" s="114">
        <v>56540</v>
      </c>
      <c r="G20" s="114">
        <v>55903</v>
      </c>
      <c r="H20" s="114">
        <v>55263</v>
      </c>
      <c r="I20" s="115">
        <v>-970</v>
      </c>
      <c r="J20" s="116">
        <v>-1.7552431102184101</v>
      </c>
    </row>
    <row r="21" spans="1:10" s="110" customFormat="1" ht="13.5" customHeight="1" x14ac:dyDescent="0.2">
      <c r="A21" s="120"/>
      <c r="B21" s="122" t="s">
        <v>115</v>
      </c>
      <c r="C21" s="113">
        <v>33.571917975823425</v>
      </c>
      <c r="D21" s="114">
        <v>27439</v>
      </c>
      <c r="E21" s="114">
        <v>27407</v>
      </c>
      <c r="F21" s="114">
        <v>27836</v>
      </c>
      <c r="G21" s="114">
        <v>27085</v>
      </c>
      <c r="H21" s="114">
        <v>26303</v>
      </c>
      <c r="I21" s="115">
        <v>1136</v>
      </c>
      <c r="J21" s="116">
        <v>4.3188989849066646</v>
      </c>
    </row>
    <row r="22" spans="1:10" s="110" customFormat="1" ht="13.5" customHeight="1" x14ac:dyDescent="0.2">
      <c r="A22" s="118" t="s">
        <v>113</v>
      </c>
      <c r="B22" s="122" t="s">
        <v>116</v>
      </c>
      <c r="C22" s="113">
        <v>94.332697107620021</v>
      </c>
      <c r="D22" s="114">
        <v>77100</v>
      </c>
      <c r="E22" s="114">
        <v>77652</v>
      </c>
      <c r="F22" s="114">
        <v>79462</v>
      </c>
      <c r="G22" s="114">
        <v>78030</v>
      </c>
      <c r="H22" s="114">
        <v>76972</v>
      </c>
      <c r="I22" s="115">
        <v>128</v>
      </c>
      <c r="J22" s="116">
        <v>0.16629423686535363</v>
      </c>
    </row>
    <row r="23" spans="1:10" s="110" customFormat="1" ht="13.5" customHeight="1" x14ac:dyDescent="0.2">
      <c r="A23" s="123"/>
      <c r="B23" s="124" t="s">
        <v>117</v>
      </c>
      <c r="C23" s="125">
        <v>5.6452796946116575</v>
      </c>
      <c r="D23" s="114">
        <v>4614</v>
      </c>
      <c r="E23" s="114">
        <v>4683</v>
      </c>
      <c r="F23" s="114">
        <v>4895</v>
      </c>
      <c r="G23" s="114">
        <v>4942</v>
      </c>
      <c r="H23" s="114">
        <v>4579</v>
      </c>
      <c r="I23" s="115">
        <v>35</v>
      </c>
      <c r="J23" s="116">
        <v>0.76435903035597297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10808</v>
      </c>
      <c r="E26" s="114">
        <v>11370</v>
      </c>
      <c r="F26" s="114">
        <v>11508</v>
      </c>
      <c r="G26" s="114">
        <v>11645</v>
      </c>
      <c r="H26" s="140">
        <v>11043</v>
      </c>
      <c r="I26" s="115">
        <v>-235</v>
      </c>
      <c r="J26" s="116">
        <v>-2.1280449153309791</v>
      </c>
    </row>
    <row r="27" spans="1:10" s="110" customFormat="1" ht="13.5" customHeight="1" x14ac:dyDescent="0.2">
      <c r="A27" s="118" t="s">
        <v>105</v>
      </c>
      <c r="B27" s="119" t="s">
        <v>106</v>
      </c>
      <c r="C27" s="113">
        <v>45.63286454478164</v>
      </c>
      <c r="D27" s="115">
        <v>4932</v>
      </c>
      <c r="E27" s="114">
        <v>5066</v>
      </c>
      <c r="F27" s="114">
        <v>5170</v>
      </c>
      <c r="G27" s="114">
        <v>5279</v>
      </c>
      <c r="H27" s="140">
        <v>5085</v>
      </c>
      <c r="I27" s="115">
        <v>-153</v>
      </c>
      <c r="J27" s="116">
        <v>-3.0088495575221237</v>
      </c>
    </row>
    <row r="28" spans="1:10" s="110" customFormat="1" ht="13.5" customHeight="1" x14ac:dyDescent="0.2">
      <c r="A28" s="120"/>
      <c r="B28" s="119" t="s">
        <v>107</v>
      </c>
      <c r="C28" s="113">
        <v>54.36713545521836</v>
      </c>
      <c r="D28" s="115">
        <v>5876</v>
      </c>
      <c r="E28" s="114">
        <v>6304</v>
      </c>
      <c r="F28" s="114">
        <v>6338</v>
      </c>
      <c r="G28" s="114">
        <v>6366</v>
      </c>
      <c r="H28" s="140">
        <v>5958</v>
      </c>
      <c r="I28" s="115">
        <v>-82</v>
      </c>
      <c r="J28" s="116">
        <v>-1.3763007720711649</v>
      </c>
    </row>
    <row r="29" spans="1:10" s="110" customFormat="1" ht="13.5" customHeight="1" x14ac:dyDescent="0.2">
      <c r="A29" s="118" t="s">
        <v>105</v>
      </c>
      <c r="B29" s="121" t="s">
        <v>108</v>
      </c>
      <c r="C29" s="113">
        <v>14.202442635085122</v>
      </c>
      <c r="D29" s="115">
        <v>1535</v>
      </c>
      <c r="E29" s="114">
        <v>1710</v>
      </c>
      <c r="F29" s="114">
        <v>1647</v>
      </c>
      <c r="G29" s="114">
        <v>1788</v>
      </c>
      <c r="H29" s="140">
        <v>1462</v>
      </c>
      <c r="I29" s="115">
        <v>73</v>
      </c>
      <c r="J29" s="116">
        <v>4.9931600547195618</v>
      </c>
    </row>
    <row r="30" spans="1:10" s="110" customFormat="1" ht="13.5" customHeight="1" x14ac:dyDescent="0.2">
      <c r="A30" s="118"/>
      <c r="B30" s="121" t="s">
        <v>109</v>
      </c>
      <c r="C30" s="113">
        <v>42.792376017764617</v>
      </c>
      <c r="D30" s="115">
        <v>4625</v>
      </c>
      <c r="E30" s="114">
        <v>4870</v>
      </c>
      <c r="F30" s="114">
        <v>4919</v>
      </c>
      <c r="G30" s="114">
        <v>4955</v>
      </c>
      <c r="H30" s="140">
        <v>4851</v>
      </c>
      <c r="I30" s="115">
        <v>-226</v>
      </c>
      <c r="J30" s="116">
        <v>-4.6588332302618021</v>
      </c>
    </row>
    <row r="31" spans="1:10" s="110" customFormat="1" ht="13.5" customHeight="1" x14ac:dyDescent="0.2">
      <c r="A31" s="118"/>
      <c r="B31" s="121" t="s">
        <v>110</v>
      </c>
      <c r="C31" s="113">
        <v>23.73242042931162</v>
      </c>
      <c r="D31" s="115">
        <v>2565</v>
      </c>
      <c r="E31" s="114">
        <v>2615</v>
      </c>
      <c r="F31" s="114">
        <v>2692</v>
      </c>
      <c r="G31" s="114">
        <v>2700</v>
      </c>
      <c r="H31" s="140">
        <v>2693</v>
      </c>
      <c r="I31" s="115">
        <v>-128</v>
      </c>
      <c r="J31" s="116">
        <v>-4.753063497957668</v>
      </c>
    </row>
    <row r="32" spans="1:10" s="110" customFormat="1" ht="13.5" customHeight="1" x14ac:dyDescent="0.2">
      <c r="A32" s="120"/>
      <c r="B32" s="121" t="s">
        <v>111</v>
      </c>
      <c r="C32" s="113">
        <v>19.272760917838639</v>
      </c>
      <c r="D32" s="115">
        <v>2083</v>
      </c>
      <c r="E32" s="114">
        <v>2175</v>
      </c>
      <c r="F32" s="114">
        <v>2250</v>
      </c>
      <c r="G32" s="114">
        <v>2202</v>
      </c>
      <c r="H32" s="140">
        <v>2037</v>
      </c>
      <c r="I32" s="115">
        <v>46</v>
      </c>
      <c r="J32" s="116">
        <v>2.2582228767795778</v>
      </c>
    </row>
    <row r="33" spans="1:10" s="110" customFormat="1" ht="13.5" customHeight="1" x14ac:dyDescent="0.2">
      <c r="A33" s="120"/>
      <c r="B33" s="121" t="s">
        <v>112</v>
      </c>
      <c r="C33" s="113">
        <v>2.4888971132494451</v>
      </c>
      <c r="D33" s="115">
        <v>269</v>
      </c>
      <c r="E33" s="114">
        <v>297</v>
      </c>
      <c r="F33" s="114">
        <v>318</v>
      </c>
      <c r="G33" s="114">
        <v>297</v>
      </c>
      <c r="H33" s="140">
        <v>273</v>
      </c>
      <c r="I33" s="115">
        <v>-4</v>
      </c>
      <c r="J33" s="116">
        <v>-1.4652014652014651</v>
      </c>
    </row>
    <row r="34" spans="1:10" s="110" customFormat="1" ht="13.5" customHeight="1" x14ac:dyDescent="0.2">
      <c r="A34" s="118" t="s">
        <v>113</v>
      </c>
      <c r="B34" s="122" t="s">
        <v>116</v>
      </c>
      <c r="C34" s="113">
        <v>94.559585492227981</v>
      </c>
      <c r="D34" s="115">
        <v>10220</v>
      </c>
      <c r="E34" s="114">
        <v>10678</v>
      </c>
      <c r="F34" s="114">
        <v>10730</v>
      </c>
      <c r="G34" s="114">
        <v>10907</v>
      </c>
      <c r="H34" s="140">
        <v>10466</v>
      </c>
      <c r="I34" s="115">
        <v>-246</v>
      </c>
      <c r="J34" s="116">
        <v>-2.3504681826867952</v>
      </c>
    </row>
    <row r="35" spans="1:10" s="110" customFormat="1" ht="13.5" customHeight="1" x14ac:dyDescent="0.2">
      <c r="A35" s="118"/>
      <c r="B35" s="119" t="s">
        <v>117</v>
      </c>
      <c r="C35" s="113">
        <v>5.3293856402664694</v>
      </c>
      <c r="D35" s="115">
        <v>576</v>
      </c>
      <c r="E35" s="114">
        <v>676</v>
      </c>
      <c r="F35" s="114">
        <v>761</v>
      </c>
      <c r="G35" s="114">
        <v>721</v>
      </c>
      <c r="H35" s="140">
        <v>557</v>
      </c>
      <c r="I35" s="115">
        <v>19</v>
      </c>
      <c r="J35" s="116">
        <v>3.4111310592459607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7937</v>
      </c>
      <c r="E37" s="114">
        <v>8408</v>
      </c>
      <c r="F37" s="114">
        <v>8378</v>
      </c>
      <c r="G37" s="114">
        <v>8632</v>
      </c>
      <c r="H37" s="140">
        <v>8300</v>
      </c>
      <c r="I37" s="115">
        <v>-363</v>
      </c>
      <c r="J37" s="116">
        <v>-4.3734939759036147</v>
      </c>
    </row>
    <row r="38" spans="1:10" s="110" customFormat="1" ht="13.5" customHeight="1" x14ac:dyDescent="0.2">
      <c r="A38" s="118" t="s">
        <v>105</v>
      </c>
      <c r="B38" s="119" t="s">
        <v>106</v>
      </c>
      <c r="C38" s="113">
        <v>47.158876149678719</v>
      </c>
      <c r="D38" s="115">
        <v>3743</v>
      </c>
      <c r="E38" s="114">
        <v>3868</v>
      </c>
      <c r="F38" s="114">
        <v>3891</v>
      </c>
      <c r="G38" s="114">
        <v>4055</v>
      </c>
      <c r="H38" s="140">
        <v>3972</v>
      </c>
      <c r="I38" s="115">
        <v>-229</v>
      </c>
      <c r="J38" s="116">
        <v>-5.7653575025176238</v>
      </c>
    </row>
    <row r="39" spans="1:10" s="110" customFormat="1" ht="13.5" customHeight="1" x14ac:dyDescent="0.2">
      <c r="A39" s="120"/>
      <c r="B39" s="119" t="s">
        <v>107</v>
      </c>
      <c r="C39" s="113">
        <v>52.841123850321281</v>
      </c>
      <c r="D39" s="115">
        <v>4194</v>
      </c>
      <c r="E39" s="114">
        <v>4540</v>
      </c>
      <c r="F39" s="114">
        <v>4487</v>
      </c>
      <c r="G39" s="114">
        <v>4577</v>
      </c>
      <c r="H39" s="140">
        <v>4328</v>
      </c>
      <c r="I39" s="115">
        <v>-134</v>
      </c>
      <c r="J39" s="116">
        <v>-3.0961182994454712</v>
      </c>
    </row>
    <row r="40" spans="1:10" s="110" customFormat="1" ht="13.5" customHeight="1" x14ac:dyDescent="0.2">
      <c r="A40" s="118" t="s">
        <v>105</v>
      </c>
      <c r="B40" s="121" t="s">
        <v>108</v>
      </c>
      <c r="C40" s="113">
        <v>16.668766536474738</v>
      </c>
      <c r="D40" s="115">
        <v>1323</v>
      </c>
      <c r="E40" s="114">
        <v>1486</v>
      </c>
      <c r="F40" s="114">
        <v>1408</v>
      </c>
      <c r="G40" s="114">
        <v>1578</v>
      </c>
      <c r="H40" s="140">
        <v>1277</v>
      </c>
      <c r="I40" s="115">
        <v>46</v>
      </c>
      <c r="J40" s="116">
        <v>3.6021926389976509</v>
      </c>
    </row>
    <row r="41" spans="1:10" s="110" customFormat="1" ht="13.5" customHeight="1" x14ac:dyDescent="0.2">
      <c r="A41" s="118"/>
      <c r="B41" s="121" t="s">
        <v>109</v>
      </c>
      <c r="C41" s="113">
        <v>32.178404938893792</v>
      </c>
      <c r="D41" s="115">
        <v>2554</v>
      </c>
      <c r="E41" s="114">
        <v>2745</v>
      </c>
      <c r="F41" s="114">
        <v>2680</v>
      </c>
      <c r="G41" s="114">
        <v>2771</v>
      </c>
      <c r="H41" s="140">
        <v>2855</v>
      </c>
      <c r="I41" s="115">
        <v>-301</v>
      </c>
      <c r="J41" s="116">
        <v>-10.542907180385289</v>
      </c>
    </row>
    <row r="42" spans="1:10" s="110" customFormat="1" ht="13.5" customHeight="1" x14ac:dyDescent="0.2">
      <c r="A42" s="118"/>
      <c r="B42" s="121" t="s">
        <v>110</v>
      </c>
      <c r="C42" s="113">
        <v>25.236235353408087</v>
      </c>
      <c r="D42" s="115">
        <v>2003</v>
      </c>
      <c r="E42" s="114">
        <v>2035</v>
      </c>
      <c r="F42" s="114">
        <v>2081</v>
      </c>
      <c r="G42" s="114">
        <v>2120</v>
      </c>
      <c r="H42" s="140">
        <v>2165</v>
      </c>
      <c r="I42" s="115">
        <v>-162</v>
      </c>
      <c r="J42" s="116">
        <v>-7.4826789838337184</v>
      </c>
    </row>
    <row r="43" spans="1:10" s="110" customFormat="1" ht="13.5" customHeight="1" x14ac:dyDescent="0.2">
      <c r="A43" s="120"/>
      <c r="B43" s="121" t="s">
        <v>111</v>
      </c>
      <c r="C43" s="113">
        <v>25.916593171223383</v>
      </c>
      <c r="D43" s="115">
        <v>2057</v>
      </c>
      <c r="E43" s="114">
        <v>2142</v>
      </c>
      <c r="F43" s="114">
        <v>2209</v>
      </c>
      <c r="G43" s="114">
        <v>2163</v>
      </c>
      <c r="H43" s="140">
        <v>2003</v>
      </c>
      <c r="I43" s="115">
        <v>54</v>
      </c>
      <c r="J43" s="116">
        <v>2.6959560659011483</v>
      </c>
    </row>
    <row r="44" spans="1:10" s="110" customFormat="1" ht="13.5" customHeight="1" x14ac:dyDescent="0.2">
      <c r="A44" s="120"/>
      <c r="B44" s="121" t="s">
        <v>112</v>
      </c>
      <c r="C44" s="113">
        <v>3.300995338289026</v>
      </c>
      <c r="D44" s="115">
        <v>262</v>
      </c>
      <c r="E44" s="114">
        <v>289</v>
      </c>
      <c r="F44" s="114">
        <v>301</v>
      </c>
      <c r="G44" s="114">
        <v>284</v>
      </c>
      <c r="H44" s="140">
        <v>264</v>
      </c>
      <c r="I44" s="115">
        <v>-2</v>
      </c>
      <c r="J44" s="116">
        <v>-0.75757575757575757</v>
      </c>
    </row>
    <row r="45" spans="1:10" s="110" customFormat="1" ht="13.5" customHeight="1" x14ac:dyDescent="0.2">
      <c r="A45" s="118" t="s">
        <v>113</v>
      </c>
      <c r="B45" s="122" t="s">
        <v>116</v>
      </c>
      <c r="C45" s="113">
        <v>93.838981983117051</v>
      </c>
      <c r="D45" s="115">
        <v>7448</v>
      </c>
      <c r="E45" s="114">
        <v>7820</v>
      </c>
      <c r="F45" s="114">
        <v>7717</v>
      </c>
      <c r="G45" s="114">
        <v>8008</v>
      </c>
      <c r="H45" s="140">
        <v>7809</v>
      </c>
      <c r="I45" s="115">
        <v>-361</v>
      </c>
      <c r="J45" s="116">
        <v>-4.6228710462287106</v>
      </c>
    </row>
    <row r="46" spans="1:10" s="110" customFormat="1" ht="13.5" customHeight="1" x14ac:dyDescent="0.2">
      <c r="A46" s="118"/>
      <c r="B46" s="119" t="s">
        <v>117</v>
      </c>
      <c r="C46" s="113">
        <v>6.0098273907017763</v>
      </c>
      <c r="D46" s="115">
        <v>477</v>
      </c>
      <c r="E46" s="114">
        <v>572</v>
      </c>
      <c r="F46" s="114">
        <v>644</v>
      </c>
      <c r="G46" s="114">
        <v>607</v>
      </c>
      <c r="H46" s="140">
        <v>471</v>
      </c>
      <c r="I46" s="115">
        <v>6</v>
      </c>
      <c r="J46" s="116">
        <v>1.2738853503184713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2871</v>
      </c>
      <c r="E48" s="114">
        <v>2962</v>
      </c>
      <c r="F48" s="114">
        <v>3130</v>
      </c>
      <c r="G48" s="114">
        <v>3013</v>
      </c>
      <c r="H48" s="140">
        <v>2743</v>
      </c>
      <c r="I48" s="115">
        <v>128</v>
      </c>
      <c r="J48" s="116">
        <v>4.6664236237695951</v>
      </c>
    </row>
    <row r="49" spans="1:12" s="110" customFormat="1" ht="13.5" customHeight="1" x14ac:dyDescent="0.2">
      <c r="A49" s="118" t="s">
        <v>105</v>
      </c>
      <c r="B49" s="119" t="s">
        <v>106</v>
      </c>
      <c r="C49" s="113">
        <v>41.414141414141412</v>
      </c>
      <c r="D49" s="115">
        <v>1189</v>
      </c>
      <c r="E49" s="114">
        <v>1198</v>
      </c>
      <c r="F49" s="114">
        <v>1279</v>
      </c>
      <c r="G49" s="114">
        <v>1224</v>
      </c>
      <c r="H49" s="140">
        <v>1113</v>
      </c>
      <c r="I49" s="115">
        <v>76</v>
      </c>
      <c r="J49" s="116">
        <v>6.8283917340521114</v>
      </c>
    </row>
    <row r="50" spans="1:12" s="110" customFormat="1" ht="13.5" customHeight="1" x14ac:dyDescent="0.2">
      <c r="A50" s="120"/>
      <c r="B50" s="119" t="s">
        <v>107</v>
      </c>
      <c r="C50" s="113">
        <v>58.585858585858588</v>
      </c>
      <c r="D50" s="115">
        <v>1682</v>
      </c>
      <c r="E50" s="114">
        <v>1764</v>
      </c>
      <c r="F50" s="114">
        <v>1851</v>
      </c>
      <c r="G50" s="114">
        <v>1789</v>
      </c>
      <c r="H50" s="140">
        <v>1630</v>
      </c>
      <c r="I50" s="115">
        <v>52</v>
      </c>
      <c r="J50" s="116">
        <v>3.1901840490797544</v>
      </c>
    </row>
    <row r="51" spans="1:12" s="110" customFormat="1" ht="13.5" customHeight="1" x14ac:dyDescent="0.2">
      <c r="A51" s="118" t="s">
        <v>105</v>
      </c>
      <c r="B51" s="121" t="s">
        <v>108</v>
      </c>
      <c r="C51" s="113">
        <v>7.3841866945315218</v>
      </c>
      <c r="D51" s="115">
        <v>212</v>
      </c>
      <c r="E51" s="114">
        <v>224</v>
      </c>
      <c r="F51" s="114">
        <v>239</v>
      </c>
      <c r="G51" s="114">
        <v>210</v>
      </c>
      <c r="H51" s="140">
        <v>185</v>
      </c>
      <c r="I51" s="115">
        <v>27</v>
      </c>
      <c r="J51" s="116">
        <v>14.594594594594595</v>
      </c>
    </row>
    <row r="52" spans="1:12" s="110" customFormat="1" ht="13.5" customHeight="1" x14ac:dyDescent="0.2">
      <c r="A52" s="118"/>
      <c r="B52" s="121" t="s">
        <v>109</v>
      </c>
      <c r="C52" s="113">
        <v>72.135144548937646</v>
      </c>
      <c r="D52" s="115">
        <v>2071</v>
      </c>
      <c r="E52" s="114">
        <v>2125</v>
      </c>
      <c r="F52" s="114">
        <v>2239</v>
      </c>
      <c r="G52" s="114">
        <v>2184</v>
      </c>
      <c r="H52" s="140">
        <v>1996</v>
      </c>
      <c r="I52" s="115">
        <v>75</v>
      </c>
      <c r="J52" s="116">
        <v>3.7575150300601203</v>
      </c>
    </row>
    <row r="53" spans="1:12" s="110" customFormat="1" ht="13.5" customHeight="1" x14ac:dyDescent="0.2">
      <c r="A53" s="118"/>
      <c r="B53" s="121" t="s">
        <v>110</v>
      </c>
      <c r="C53" s="113">
        <v>19.575060954371299</v>
      </c>
      <c r="D53" s="115">
        <v>562</v>
      </c>
      <c r="E53" s="114">
        <v>580</v>
      </c>
      <c r="F53" s="114">
        <v>611</v>
      </c>
      <c r="G53" s="114">
        <v>580</v>
      </c>
      <c r="H53" s="140">
        <v>528</v>
      </c>
      <c r="I53" s="115">
        <v>34</v>
      </c>
      <c r="J53" s="116">
        <v>6.4393939393939394</v>
      </c>
    </row>
    <row r="54" spans="1:12" s="110" customFormat="1" ht="13.5" customHeight="1" x14ac:dyDescent="0.2">
      <c r="A54" s="120"/>
      <c r="B54" s="121" t="s">
        <v>111</v>
      </c>
      <c r="C54" s="113">
        <v>0.9056078021595263</v>
      </c>
      <c r="D54" s="115">
        <v>26</v>
      </c>
      <c r="E54" s="114">
        <v>33</v>
      </c>
      <c r="F54" s="114">
        <v>41</v>
      </c>
      <c r="G54" s="114">
        <v>39</v>
      </c>
      <c r="H54" s="140">
        <v>34</v>
      </c>
      <c r="I54" s="115">
        <v>-8</v>
      </c>
      <c r="J54" s="116">
        <v>-23.529411764705884</v>
      </c>
    </row>
    <row r="55" spans="1:12" s="110" customFormat="1" ht="13.5" customHeight="1" x14ac:dyDescent="0.2">
      <c r="A55" s="120"/>
      <c r="B55" s="121" t="s">
        <v>112</v>
      </c>
      <c r="C55" s="113">
        <v>0.24381748519679555</v>
      </c>
      <c r="D55" s="115">
        <v>7</v>
      </c>
      <c r="E55" s="114">
        <v>8</v>
      </c>
      <c r="F55" s="114">
        <v>17</v>
      </c>
      <c r="G55" s="114">
        <v>13</v>
      </c>
      <c r="H55" s="140">
        <v>9</v>
      </c>
      <c r="I55" s="115">
        <v>-2</v>
      </c>
      <c r="J55" s="116">
        <v>-22.222222222222221</v>
      </c>
    </row>
    <row r="56" spans="1:12" s="110" customFormat="1" ht="13.5" customHeight="1" x14ac:dyDescent="0.2">
      <c r="A56" s="118" t="s">
        <v>113</v>
      </c>
      <c r="B56" s="122" t="s">
        <v>116</v>
      </c>
      <c r="C56" s="113">
        <v>96.551724137931032</v>
      </c>
      <c r="D56" s="115">
        <v>2772</v>
      </c>
      <c r="E56" s="114">
        <v>2858</v>
      </c>
      <c r="F56" s="114">
        <v>3013</v>
      </c>
      <c r="G56" s="114">
        <v>2899</v>
      </c>
      <c r="H56" s="140">
        <v>2657</v>
      </c>
      <c r="I56" s="115">
        <v>115</v>
      </c>
      <c r="J56" s="116">
        <v>4.3281896876176136</v>
      </c>
    </row>
    <row r="57" spans="1:12" s="110" customFormat="1" ht="13.5" customHeight="1" x14ac:dyDescent="0.2">
      <c r="A57" s="142"/>
      <c r="B57" s="124" t="s">
        <v>117</v>
      </c>
      <c r="C57" s="125">
        <v>3.4482758620689653</v>
      </c>
      <c r="D57" s="143">
        <v>99</v>
      </c>
      <c r="E57" s="144">
        <v>104</v>
      </c>
      <c r="F57" s="144">
        <v>117</v>
      </c>
      <c r="G57" s="144">
        <v>114</v>
      </c>
      <c r="H57" s="145">
        <v>86</v>
      </c>
      <c r="I57" s="143">
        <v>13</v>
      </c>
      <c r="J57" s="146">
        <v>15.116279069767442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81732</v>
      </c>
      <c r="E12" s="236">
        <v>82355</v>
      </c>
      <c r="F12" s="114">
        <v>84376</v>
      </c>
      <c r="G12" s="114">
        <v>82988</v>
      </c>
      <c r="H12" s="140">
        <v>81566</v>
      </c>
      <c r="I12" s="115">
        <v>166</v>
      </c>
      <c r="J12" s="116">
        <v>0.2035161709535836</v>
      </c>
    </row>
    <row r="13" spans="1:15" s="110" customFormat="1" ht="12" customHeight="1" x14ac:dyDescent="0.2">
      <c r="A13" s="118" t="s">
        <v>105</v>
      </c>
      <c r="B13" s="119" t="s">
        <v>106</v>
      </c>
      <c r="C13" s="113">
        <v>46.942446043165468</v>
      </c>
      <c r="D13" s="115">
        <v>38367</v>
      </c>
      <c r="E13" s="114">
        <v>38744</v>
      </c>
      <c r="F13" s="114">
        <v>39941</v>
      </c>
      <c r="G13" s="114">
        <v>39236</v>
      </c>
      <c r="H13" s="140">
        <v>38436</v>
      </c>
      <c r="I13" s="115">
        <v>-69</v>
      </c>
      <c r="J13" s="116">
        <v>-0.17951920074929753</v>
      </c>
    </row>
    <row r="14" spans="1:15" s="110" customFormat="1" ht="12" customHeight="1" x14ac:dyDescent="0.2">
      <c r="A14" s="118"/>
      <c r="B14" s="119" t="s">
        <v>107</v>
      </c>
      <c r="C14" s="113">
        <v>53.057553956834532</v>
      </c>
      <c r="D14" s="115">
        <v>43365</v>
      </c>
      <c r="E14" s="114">
        <v>43611</v>
      </c>
      <c r="F14" s="114">
        <v>44435</v>
      </c>
      <c r="G14" s="114">
        <v>43752</v>
      </c>
      <c r="H14" s="140">
        <v>43130</v>
      </c>
      <c r="I14" s="115">
        <v>235</v>
      </c>
      <c r="J14" s="116">
        <v>0.54486436355205192</v>
      </c>
    </row>
    <row r="15" spans="1:15" s="110" customFormat="1" ht="12" customHeight="1" x14ac:dyDescent="0.2">
      <c r="A15" s="118" t="s">
        <v>105</v>
      </c>
      <c r="B15" s="121" t="s">
        <v>108</v>
      </c>
      <c r="C15" s="113">
        <v>8.2048646796848228</v>
      </c>
      <c r="D15" s="115">
        <v>6706</v>
      </c>
      <c r="E15" s="114">
        <v>6968</v>
      </c>
      <c r="F15" s="114">
        <v>7240</v>
      </c>
      <c r="G15" s="114">
        <v>6357</v>
      </c>
      <c r="H15" s="140">
        <v>6374</v>
      </c>
      <c r="I15" s="115">
        <v>332</v>
      </c>
      <c r="J15" s="116">
        <v>5.2086601819893312</v>
      </c>
    </row>
    <row r="16" spans="1:15" s="110" customFormat="1" ht="12" customHeight="1" x14ac:dyDescent="0.2">
      <c r="A16" s="118"/>
      <c r="B16" s="121" t="s">
        <v>109</v>
      </c>
      <c r="C16" s="113">
        <v>66.1858268487251</v>
      </c>
      <c r="D16" s="115">
        <v>54095</v>
      </c>
      <c r="E16" s="114">
        <v>54306</v>
      </c>
      <c r="F16" s="114">
        <v>55689</v>
      </c>
      <c r="G16" s="114">
        <v>55585</v>
      </c>
      <c r="H16" s="140">
        <v>54803</v>
      </c>
      <c r="I16" s="115">
        <v>-708</v>
      </c>
      <c r="J16" s="116">
        <v>-1.2919000784628578</v>
      </c>
    </row>
    <row r="17" spans="1:10" s="110" customFormat="1" ht="12" customHeight="1" x14ac:dyDescent="0.2">
      <c r="A17" s="118"/>
      <c r="B17" s="121" t="s">
        <v>110</v>
      </c>
      <c r="C17" s="113">
        <v>24.702686830127735</v>
      </c>
      <c r="D17" s="115">
        <v>20190</v>
      </c>
      <c r="E17" s="114">
        <v>20313</v>
      </c>
      <c r="F17" s="114">
        <v>20702</v>
      </c>
      <c r="G17" s="114">
        <v>20356</v>
      </c>
      <c r="H17" s="140">
        <v>19754</v>
      </c>
      <c r="I17" s="115">
        <v>436</v>
      </c>
      <c r="J17" s="116">
        <v>2.2071479194087273</v>
      </c>
    </row>
    <row r="18" spans="1:10" s="110" customFormat="1" ht="12" customHeight="1" x14ac:dyDescent="0.2">
      <c r="A18" s="120"/>
      <c r="B18" s="121" t="s">
        <v>111</v>
      </c>
      <c r="C18" s="113">
        <v>0.90662164146234037</v>
      </c>
      <c r="D18" s="115">
        <v>741</v>
      </c>
      <c r="E18" s="114">
        <v>768</v>
      </c>
      <c r="F18" s="114">
        <v>745</v>
      </c>
      <c r="G18" s="114">
        <v>690</v>
      </c>
      <c r="H18" s="140">
        <v>635</v>
      </c>
      <c r="I18" s="115">
        <v>106</v>
      </c>
      <c r="J18" s="116">
        <v>16.69291338582677</v>
      </c>
    </row>
    <row r="19" spans="1:10" s="110" customFormat="1" ht="12" customHeight="1" x14ac:dyDescent="0.2">
      <c r="A19" s="120"/>
      <c r="B19" s="121" t="s">
        <v>112</v>
      </c>
      <c r="C19" s="113">
        <v>0.28263103802672146</v>
      </c>
      <c r="D19" s="115">
        <v>231</v>
      </c>
      <c r="E19" s="114">
        <v>235</v>
      </c>
      <c r="F19" s="114">
        <v>250</v>
      </c>
      <c r="G19" s="114">
        <v>190</v>
      </c>
      <c r="H19" s="140">
        <v>170</v>
      </c>
      <c r="I19" s="115">
        <v>61</v>
      </c>
      <c r="J19" s="116">
        <v>35.882352941176471</v>
      </c>
    </row>
    <row r="20" spans="1:10" s="110" customFormat="1" ht="12" customHeight="1" x14ac:dyDescent="0.2">
      <c r="A20" s="118" t="s">
        <v>113</v>
      </c>
      <c r="B20" s="119" t="s">
        <v>181</v>
      </c>
      <c r="C20" s="113">
        <v>66.428082024176575</v>
      </c>
      <c r="D20" s="115">
        <v>54293</v>
      </c>
      <c r="E20" s="114">
        <v>54948</v>
      </c>
      <c r="F20" s="114">
        <v>56540</v>
      </c>
      <c r="G20" s="114">
        <v>55903</v>
      </c>
      <c r="H20" s="140">
        <v>55263</v>
      </c>
      <c r="I20" s="115">
        <v>-970</v>
      </c>
      <c r="J20" s="116">
        <v>-1.7552431102184101</v>
      </c>
    </row>
    <row r="21" spans="1:10" s="110" customFormat="1" ht="12" customHeight="1" x14ac:dyDescent="0.2">
      <c r="A21" s="118"/>
      <c r="B21" s="119" t="s">
        <v>182</v>
      </c>
      <c r="C21" s="113">
        <v>33.571917975823425</v>
      </c>
      <c r="D21" s="115">
        <v>27439</v>
      </c>
      <c r="E21" s="114">
        <v>27407</v>
      </c>
      <c r="F21" s="114">
        <v>27836</v>
      </c>
      <c r="G21" s="114">
        <v>27085</v>
      </c>
      <c r="H21" s="140">
        <v>26303</v>
      </c>
      <c r="I21" s="115">
        <v>1136</v>
      </c>
      <c r="J21" s="116">
        <v>4.3188989849066646</v>
      </c>
    </row>
    <row r="22" spans="1:10" s="110" customFormat="1" ht="12" customHeight="1" x14ac:dyDescent="0.2">
      <c r="A22" s="118" t="s">
        <v>113</v>
      </c>
      <c r="B22" s="119" t="s">
        <v>116</v>
      </c>
      <c r="C22" s="113">
        <v>94.332697107620021</v>
      </c>
      <c r="D22" s="115">
        <v>77100</v>
      </c>
      <c r="E22" s="114">
        <v>77652</v>
      </c>
      <c r="F22" s="114">
        <v>79462</v>
      </c>
      <c r="G22" s="114">
        <v>78030</v>
      </c>
      <c r="H22" s="140">
        <v>76972</v>
      </c>
      <c r="I22" s="115">
        <v>128</v>
      </c>
      <c r="J22" s="116">
        <v>0.16629423686535363</v>
      </c>
    </row>
    <row r="23" spans="1:10" s="110" customFormat="1" ht="12" customHeight="1" x14ac:dyDescent="0.2">
      <c r="A23" s="118"/>
      <c r="B23" s="119" t="s">
        <v>117</v>
      </c>
      <c r="C23" s="113">
        <v>5.6452796946116575</v>
      </c>
      <c r="D23" s="115">
        <v>4614</v>
      </c>
      <c r="E23" s="114">
        <v>4683</v>
      </c>
      <c r="F23" s="114">
        <v>4895</v>
      </c>
      <c r="G23" s="114">
        <v>4942</v>
      </c>
      <c r="H23" s="140">
        <v>4579</v>
      </c>
      <c r="I23" s="115">
        <v>35</v>
      </c>
      <c r="J23" s="116">
        <v>0.76435903035597297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85480</v>
      </c>
      <c r="E64" s="236">
        <v>86023</v>
      </c>
      <c r="F64" s="236">
        <v>88109</v>
      </c>
      <c r="G64" s="236">
        <v>86999</v>
      </c>
      <c r="H64" s="140">
        <v>86009</v>
      </c>
      <c r="I64" s="115">
        <v>-529</v>
      </c>
      <c r="J64" s="116">
        <v>-0.61505191317187735</v>
      </c>
    </row>
    <row r="65" spans="1:12" s="110" customFormat="1" ht="12" customHeight="1" x14ac:dyDescent="0.2">
      <c r="A65" s="118" t="s">
        <v>105</v>
      </c>
      <c r="B65" s="119" t="s">
        <v>106</v>
      </c>
      <c r="C65" s="113">
        <v>50.072531586335984</v>
      </c>
      <c r="D65" s="235">
        <v>42802</v>
      </c>
      <c r="E65" s="236">
        <v>43169</v>
      </c>
      <c r="F65" s="236">
        <v>44419</v>
      </c>
      <c r="G65" s="236">
        <v>43814</v>
      </c>
      <c r="H65" s="140">
        <v>43188</v>
      </c>
      <c r="I65" s="115">
        <v>-386</v>
      </c>
      <c r="J65" s="116">
        <v>-0.89376678707048252</v>
      </c>
    </row>
    <row r="66" spans="1:12" s="110" customFormat="1" ht="12" customHeight="1" x14ac:dyDescent="0.2">
      <c r="A66" s="118"/>
      <c r="B66" s="119" t="s">
        <v>107</v>
      </c>
      <c r="C66" s="113">
        <v>49.927468413664016</v>
      </c>
      <c r="D66" s="235">
        <v>42678</v>
      </c>
      <c r="E66" s="236">
        <v>42854</v>
      </c>
      <c r="F66" s="236">
        <v>43690</v>
      </c>
      <c r="G66" s="236">
        <v>43185</v>
      </c>
      <c r="H66" s="140">
        <v>42821</v>
      </c>
      <c r="I66" s="115">
        <v>-143</v>
      </c>
      <c r="J66" s="116">
        <v>-0.33394829639662782</v>
      </c>
    </row>
    <row r="67" spans="1:12" s="110" customFormat="1" ht="12" customHeight="1" x14ac:dyDescent="0.2">
      <c r="A67" s="118" t="s">
        <v>105</v>
      </c>
      <c r="B67" s="121" t="s">
        <v>108</v>
      </c>
      <c r="C67" s="113">
        <v>7.8860552175947589</v>
      </c>
      <c r="D67" s="235">
        <v>6741</v>
      </c>
      <c r="E67" s="236">
        <v>6955</v>
      </c>
      <c r="F67" s="236">
        <v>7165</v>
      </c>
      <c r="G67" s="236">
        <v>6245</v>
      </c>
      <c r="H67" s="140">
        <v>6382</v>
      </c>
      <c r="I67" s="115">
        <v>359</v>
      </c>
      <c r="J67" s="116">
        <v>5.6251958633657164</v>
      </c>
    </row>
    <row r="68" spans="1:12" s="110" customFormat="1" ht="12" customHeight="1" x14ac:dyDescent="0.2">
      <c r="A68" s="118"/>
      <c r="B68" s="121" t="s">
        <v>109</v>
      </c>
      <c r="C68" s="113">
        <v>65.873888628919048</v>
      </c>
      <c r="D68" s="235">
        <v>56309</v>
      </c>
      <c r="E68" s="236">
        <v>56599</v>
      </c>
      <c r="F68" s="236">
        <v>58133</v>
      </c>
      <c r="G68" s="236">
        <v>58349</v>
      </c>
      <c r="H68" s="140">
        <v>57851</v>
      </c>
      <c r="I68" s="115">
        <v>-1542</v>
      </c>
      <c r="J68" s="116">
        <v>-2.6654681855110542</v>
      </c>
    </row>
    <row r="69" spans="1:12" s="110" customFormat="1" ht="12" customHeight="1" x14ac:dyDescent="0.2">
      <c r="A69" s="118"/>
      <c r="B69" s="121" t="s">
        <v>110</v>
      </c>
      <c r="C69" s="113">
        <v>25.314693495554515</v>
      </c>
      <c r="D69" s="235">
        <v>21639</v>
      </c>
      <c r="E69" s="236">
        <v>21673</v>
      </c>
      <c r="F69" s="236">
        <v>22041</v>
      </c>
      <c r="G69" s="236">
        <v>21691</v>
      </c>
      <c r="H69" s="140">
        <v>21110</v>
      </c>
      <c r="I69" s="115">
        <v>529</v>
      </c>
      <c r="J69" s="116">
        <v>2.5059213642823308</v>
      </c>
    </row>
    <row r="70" spans="1:12" s="110" customFormat="1" ht="12" customHeight="1" x14ac:dyDescent="0.2">
      <c r="A70" s="120"/>
      <c r="B70" s="121" t="s">
        <v>111</v>
      </c>
      <c r="C70" s="113">
        <v>0.92536265793167993</v>
      </c>
      <c r="D70" s="235">
        <v>791</v>
      </c>
      <c r="E70" s="236">
        <v>796</v>
      </c>
      <c r="F70" s="236">
        <v>770</v>
      </c>
      <c r="G70" s="236">
        <v>714</v>
      </c>
      <c r="H70" s="140">
        <v>666</v>
      </c>
      <c r="I70" s="115">
        <v>125</v>
      </c>
      <c r="J70" s="116">
        <v>18.768768768768769</v>
      </c>
    </row>
    <row r="71" spans="1:12" s="110" customFormat="1" ht="12" customHeight="1" x14ac:dyDescent="0.2">
      <c r="A71" s="120"/>
      <c r="B71" s="121" t="s">
        <v>112</v>
      </c>
      <c r="C71" s="113">
        <v>0.30533458118858214</v>
      </c>
      <c r="D71" s="235">
        <v>261</v>
      </c>
      <c r="E71" s="236">
        <v>251</v>
      </c>
      <c r="F71" s="236">
        <v>261</v>
      </c>
      <c r="G71" s="236">
        <v>196</v>
      </c>
      <c r="H71" s="140">
        <v>180</v>
      </c>
      <c r="I71" s="115">
        <v>81</v>
      </c>
      <c r="J71" s="116">
        <v>45</v>
      </c>
    </row>
    <row r="72" spans="1:12" s="110" customFormat="1" ht="12" customHeight="1" x14ac:dyDescent="0.2">
      <c r="A72" s="118" t="s">
        <v>113</v>
      </c>
      <c r="B72" s="119" t="s">
        <v>181</v>
      </c>
      <c r="C72" s="113">
        <v>68.145765091249416</v>
      </c>
      <c r="D72" s="235">
        <v>58251</v>
      </c>
      <c r="E72" s="236">
        <v>58882</v>
      </c>
      <c r="F72" s="236">
        <v>60494</v>
      </c>
      <c r="G72" s="236">
        <v>59871</v>
      </c>
      <c r="H72" s="140">
        <v>59557</v>
      </c>
      <c r="I72" s="115">
        <v>-1306</v>
      </c>
      <c r="J72" s="116">
        <v>-2.1928572627902683</v>
      </c>
    </row>
    <row r="73" spans="1:12" s="110" customFormat="1" ht="12" customHeight="1" x14ac:dyDescent="0.2">
      <c r="A73" s="118"/>
      <c r="B73" s="119" t="s">
        <v>182</v>
      </c>
      <c r="C73" s="113">
        <v>31.854234908750584</v>
      </c>
      <c r="D73" s="115">
        <v>27229</v>
      </c>
      <c r="E73" s="114">
        <v>27141</v>
      </c>
      <c r="F73" s="114">
        <v>27615</v>
      </c>
      <c r="G73" s="114">
        <v>27128</v>
      </c>
      <c r="H73" s="140">
        <v>26452</v>
      </c>
      <c r="I73" s="115">
        <v>777</v>
      </c>
      <c r="J73" s="116">
        <v>2.9373960381067592</v>
      </c>
    </row>
    <row r="74" spans="1:12" s="110" customFormat="1" ht="12" customHeight="1" x14ac:dyDescent="0.2">
      <c r="A74" s="118" t="s">
        <v>113</v>
      </c>
      <c r="B74" s="119" t="s">
        <v>116</v>
      </c>
      <c r="C74" s="113">
        <v>96.396817969115588</v>
      </c>
      <c r="D74" s="115">
        <v>82400</v>
      </c>
      <c r="E74" s="114">
        <v>82918</v>
      </c>
      <c r="F74" s="114">
        <v>84876</v>
      </c>
      <c r="G74" s="114">
        <v>83616</v>
      </c>
      <c r="H74" s="140">
        <v>82687</v>
      </c>
      <c r="I74" s="115">
        <v>-287</v>
      </c>
      <c r="J74" s="116">
        <v>-0.34709204590806292</v>
      </c>
    </row>
    <row r="75" spans="1:12" s="110" customFormat="1" ht="12" customHeight="1" x14ac:dyDescent="0.2">
      <c r="A75" s="142"/>
      <c r="B75" s="124" t="s">
        <v>117</v>
      </c>
      <c r="C75" s="125">
        <v>3.5762751520823586</v>
      </c>
      <c r="D75" s="143">
        <v>3057</v>
      </c>
      <c r="E75" s="144">
        <v>3083</v>
      </c>
      <c r="F75" s="144">
        <v>3212</v>
      </c>
      <c r="G75" s="144">
        <v>3363</v>
      </c>
      <c r="H75" s="145">
        <v>3304</v>
      </c>
      <c r="I75" s="143">
        <v>-247</v>
      </c>
      <c r="J75" s="146">
        <v>-7.4757869249394675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81732</v>
      </c>
      <c r="G11" s="114">
        <v>82355</v>
      </c>
      <c r="H11" s="114">
        <v>84376</v>
      </c>
      <c r="I11" s="114">
        <v>82988</v>
      </c>
      <c r="J11" s="140">
        <v>81566</v>
      </c>
      <c r="K11" s="114">
        <v>166</v>
      </c>
      <c r="L11" s="116">
        <v>0.2035161709535836</v>
      </c>
    </row>
    <row r="12" spans="1:17" s="110" customFormat="1" ht="24.95" customHeight="1" x14ac:dyDescent="0.2">
      <c r="A12" s="604" t="s">
        <v>185</v>
      </c>
      <c r="B12" s="605"/>
      <c r="C12" s="605"/>
      <c r="D12" s="606"/>
      <c r="E12" s="113">
        <v>46.942446043165468</v>
      </c>
      <c r="F12" s="115">
        <v>38367</v>
      </c>
      <c r="G12" s="114">
        <v>38744</v>
      </c>
      <c r="H12" s="114">
        <v>39941</v>
      </c>
      <c r="I12" s="114">
        <v>39236</v>
      </c>
      <c r="J12" s="140">
        <v>38436</v>
      </c>
      <c r="K12" s="114">
        <v>-69</v>
      </c>
      <c r="L12" s="116">
        <v>-0.17951920074929753</v>
      </c>
    </row>
    <row r="13" spans="1:17" s="110" customFormat="1" ht="15" customHeight="1" x14ac:dyDescent="0.2">
      <c r="A13" s="120"/>
      <c r="B13" s="612" t="s">
        <v>107</v>
      </c>
      <c r="C13" s="612"/>
      <c r="E13" s="113">
        <v>53.057553956834532</v>
      </c>
      <c r="F13" s="115">
        <v>43365</v>
      </c>
      <c r="G13" s="114">
        <v>43611</v>
      </c>
      <c r="H13" s="114">
        <v>44435</v>
      </c>
      <c r="I13" s="114">
        <v>43752</v>
      </c>
      <c r="J13" s="140">
        <v>43130</v>
      </c>
      <c r="K13" s="114">
        <v>235</v>
      </c>
      <c r="L13" s="116">
        <v>0.54486436355205192</v>
      </c>
    </row>
    <row r="14" spans="1:17" s="110" customFormat="1" ht="24.95" customHeight="1" x14ac:dyDescent="0.2">
      <c r="A14" s="604" t="s">
        <v>186</v>
      </c>
      <c r="B14" s="605"/>
      <c r="C14" s="605"/>
      <c r="D14" s="606"/>
      <c r="E14" s="113">
        <v>8.2048646796848228</v>
      </c>
      <c r="F14" s="115">
        <v>6706</v>
      </c>
      <c r="G14" s="114">
        <v>6968</v>
      </c>
      <c r="H14" s="114">
        <v>7240</v>
      </c>
      <c r="I14" s="114">
        <v>6357</v>
      </c>
      <c r="J14" s="140">
        <v>6374</v>
      </c>
      <c r="K14" s="114">
        <v>332</v>
      </c>
      <c r="L14" s="116">
        <v>5.2086601819893312</v>
      </c>
    </row>
    <row r="15" spans="1:17" s="110" customFormat="1" ht="15" customHeight="1" x14ac:dyDescent="0.2">
      <c r="A15" s="120"/>
      <c r="B15" s="119"/>
      <c r="C15" s="258" t="s">
        <v>106</v>
      </c>
      <c r="E15" s="113">
        <v>53.310468237399341</v>
      </c>
      <c r="F15" s="115">
        <v>3575</v>
      </c>
      <c r="G15" s="114">
        <v>3729</v>
      </c>
      <c r="H15" s="114">
        <v>3908</v>
      </c>
      <c r="I15" s="114">
        <v>3427</v>
      </c>
      <c r="J15" s="140">
        <v>3446</v>
      </c>
      <c r="K15" s="114">
        <v>129</v>
      </c>
      <c r="L15" s="116">
        <v>3.7434706906558328</v>
      </c>
    </row>
    <row r="16" spans="1:17" s="110" customFormat="1" ht="15" customHeight="1" x14ac:dyDescent="0.2">
      <c r="A16" s="120"/>
      <c r="B16" s="119"/>
      <c r="C16" s="258" t="s">
        <v>107</v>
      </c>
      <c r="E16" s="113">
        <v>46.689531762600659</v>
      </c>
      <c r="F16" s="115">
        <v>3131</v>
      </c>
      <c r="G16" s="114">
        <v>3239</v>
      </c>
      <c r="H16" s="114">
        <v>3332</v>
      </c>
      <c r="I16" s="114">
        <v>2930</v>
      </c>
      <c r="J16" s="140">
        <v>2928</v>
      </c>
      <c r="K16" s="114">
        <v>203</v>
      </c>
      <c r="L16" s="116">
        <v>6.9330601092896176</v>
      </c>
    </row>
    <row r="17" spans="1:12" s="110" customFormat="1" ht="15" customHeight="1" x14ac:dyDescent="0.2">
      <c r="A17" s="120"/>
      <c r="B17" s="121" t="s">
        <v>109</v>
      </c>
      <c r="C17" s="258"/>
      <c r="E17" s="113">
        <v>66.1858268487251</v>
      </c>
      <c r="F17" s="115">
        <v>54095</v>
      </c>
      <c r="G17" s="114">
        <v>54306</v>
      </c>
      <c r="H17" s="114">
        <v>55689</v>
      </c>
      <c r="I17" s="114">
        <v>55585</v>
      </c>
      <c r="J17" s="140">
        <v>54803</v>
      </c>
      <c r="K17" s="114">
        <v>-708</v>
      </c>
      <c r="L17" s="116">
        <v>-1.2919000784628578</v>
      </c>
    </row>
    <row r="18" spans="1:12" s="110" customFormat="1" ht="15" customHeight="1" x14ac:dyDescent="0.2">
      <c r="A18" s="120"/>
      <c r="B18" s="119"/>
      <c r="C18" s="258" t="s">
        <v>106</v>
      </c>
      <c r="E18" s="113">
        <v>46.939643220260649</v>
      </c>
      <c r="F18" s="115">
        <v>25392</v>
      </c>
      <c r="G18" s="114">
        <v>25503</v>
      </c>
      <c r="H18" s="114">
        <v>26296</v>
      </c>
      <c r="I18" s="114">
        <v>26268</v>
      </c>
      <c r="J18" s="140">
        <v>25764</v>
      </c>
      <c r="K18" s="114">
        <v>-372</v>
      </c>
      <c r="L18" s="116">
        <v>-1.4438751746623195</v>
      </c>
    </row>
    <row r="19" spans="1:12" s="110" customFormat="1" ht="15" customHeight="1" x14ac:dyDescent="0.2">
      <c r="A19" s="120"/>
      <c r="B19" s="119"/>
      <c r="C19" s="258" t="s">
        <v>107</v>
      </c>
      <c r="E19" s="113">
        <v>53.060356779739351</v>
      </c>
      <c r="F19" s="115">
        <v>28703</v>
      </c>
      <c r="G19" s="114">
        <v>28803</v>
      </c>
      <c r="H19" s="114">
        <v>29393</v>
      </c>
      <c r="I19" s="114">
        <v>29317</v>
      </c>
      <c r="J19" s="140">
        <v>29039</v>
      </c>
      <c r="K19" s="114">
        <v>-336</v>
      </c>
      <c r="L19" s="116">
        <v>-1.1570646372120252</v>
      </c>
    </row>
    <row r="20" spans="1:12" s="110" customFormat="1" ht="15" customHeight="1" x14ac:dyDescent="0.2">
      <c r="A20" s="120"/>
      <c r="B20" s="121" t="s">
        <v>110</v>
      </c>
      <c r="C20" s="258"/>
      <c r="E20" s="113">
        <v>24.702686830127735</v>
      </c>
      <c r="F20" s="115">
        <v>20190</v>
      </c>
      <c r="G20" s="114">
        <v>20313</v>
      </c>
      <c r="H20" s="114">
        <v>20702</v>
      </c>
      <c r="I20" s="114">
        <v>20356</v>
      </c>
      <c r="J20" s="140">
        <v>19754</v>
      </c>
      <c r="K20" s="114">
        <v>436</v>
      </c>
      <c r="L20" s="116">
        <v>2.2071479194087273</v>
      </c>
    </row>
    <row r="21" spans="1:12" s="110" customFormat="1" ht="15" customHeight="1" x14ac:dyDescent="0.2">
      <c r="A21" s="120"/>
      <c r="B21" s="119"/>
      <c r="C21" s="258" t="s">
        <v>106</v>
      </c>
      <c r="E21" s="113">
        <v>44.383358098068349</v>
      </c>
      <c r="F21" s="115">
        <v>8961</v>
      </c>
      <c r="G21" s="114">
        <v>9044</v>
      </c>
      <c r="H21" s="114">
        <v>9293</v>
      </c>
      <c r="I21" s="114">
        <v>9133</v>
      </c>
      <c r="J21" s="140">
        <v>8854</v>
      </c>
      <c r="K21" s="114">
        <v>107</v>
      </c>
      <c r="L21" s="116">
        <v>1.2084933363451547</v>
      </c>
    </row>
    <row r="22" spans="1:12" s="110" customFormat="1" ht="15" customHeight="1" x14ac:dyDescent="0.2">
      <c r="A22" s="120"/>
      <c r="B22" s="119"/>
      <c r="C22" s="258" t="s">
        <v>107</v>
      </c>
      <c r="E22" s="113">
        <v>55.616641901931651</v>
      </c>
      <c r="F22" s="115">
        <v>11229</v>
      </c>
      <c r="G22" s="114">
        <v>11269</v>
      </c>
      <c r="H22" s="114">
        <v>11409</v>
      </c>
      <c r="I22" s="114">
        <v>11223</v>
      </c>
      <c r="J22" s="140">
        <v>10900</v>
      </c>
      <c r="K22" s="114">
        <v>329</v>
      </c>
      <c r="L22" s="116">
        <v>3.0183486238532109</v>
      </c>
    </row>
    <row r="23" spans="1:12" s="110" customFormat="1" ht="15" customHeight="1" x14ac:dyDescent="0.2">
      <c r="A23" s="120"/>
      <c r="B23" s="121" t="s">
        <v>111</v>
      </c>
      <c r="C23" s="258"/>
      <c r="E23" s="113">
        <v>0.90662164146234037</v>
      </c>
      <c r="F23" s="115">
        <v>741</v>
      </c>
      <c r="G23" s="114">
        <v>768</v>
      </c>
      <c r="H23" s="114">
        <v>745</v>
      </c>
      <c r="I23" s="114">
        <v>690</v>
      </c>
      <c r="J23" s="140">
        <v>635</v>
      </c>
      <c r="K23" s="114">
        <v>106</v>
      </c>
      <c r="L23" s="116">
        <v>16.69291338582677</v>
      </c>
    </row>
    <row r="24" spans="1:12" s="110" customFormat="1" ht="15" customHeight="1" x14ac:dyDescent="0.2">
      <c r="A24" s="120"/>
      <c r="B24" s="119"/>
      <c r="C24" s="258" t="s">
        <v>106</v>
      </c>
      <c r="E24" s="113">
        <v>59.2442645074224</v>
      </c>
      <c r="F24" s="115">
        <v>439</v>
      </c>
      <c r="G24" s="114">
        <v>468</v>
      </c>
      <c r="H24" s="114">
        <v>444</v>
      </c>
      <c r="I24" s="114">
        <v>408</v>
      </c>
      <c r="J24" s="140">
        <v>372</v>
      </c>
      <c r="K24" s="114">
        <v>67</v>
      </c>
      <c r="L24" s="116">
        <v>18.010752688172044</v>
      </c>
    </row>
    <row r="25" spans="1:12" s="110" customFormat="1" ht="15" customHeight="1" x14ac:dyDescent="0.2">
      <c r="A25" s="120"/>
      <c r="B25" s="119"/>
      <c r="C25" s="258" t="s">
        <v>107</v>
      </c>
      <c r="E25" s="113">
        <v>40.7557354925776</v>
      </c>
      <c r="F25" s="115">
        <v>302</v>
      </c>
      <c r="G25" s="114">
        <v>300</v>
      </c>
      <c r="H25" s="114">
        <v>301</v>
      </c>
      <c r="I25" s="114">
        <v>282</v>
      </c>
      <c r="J25" s="140">
        <v>263</v>
      </c>
      <c r="K25" s="114">
        <v>39</v>
      </c>
      <c r="L25" s="116">
        <v>14.828897338403042</v>
      </c>
    </row>
    <row r="26" spans="1:12" s="110" customFormat="1" ht="15" customHeight="1" x14ac:dyDescent="0.2">
      <c r="A26" s="120"/>
      <c r="C26" s="121" t="s">
        <v>187</v>
      </c>
      <c r="D26" s="110" t="s">
        <v>188</v>
      </c>
      <c r="E26" s="113">
        <v>0.28263103802672146</v>
      </c>
      <c r="F26" s="115">
        <v>231</v>
      </c>
      <c r="G26" s="114">
        <v>235</v>
      </c>
      <c r="H26" s="114">
        <v>250</v>
      </c>
      <c r="I26" s="114">
        <v>190</v>
      </c>
      <c r="J26" s="140">
        <v>170</v>
      </c>
      <c r="K26" s="114">
        <v>61</v>
      </c>
      <c r="L26" s="116">
        <v>35.882352941176471</v>
      </c>
    </row>
    <row r="27" spans="1:12" s="110" customFormat="1" ht="15" customHeight="1" x14ac:dyDescent="0.2">
      <c r="A27" s="120"/>
      <c r="B27" s="119"/>
      <c r="D27" s="259" t="s">
        <v>106</v>
      </c>
      <c r="E27" s="113">
        <v>53.246753246753244</v>
      </c>
      <c r="F27" s="115">
        <v>123</v>
      </c>
      <c r="G27" s="114">
        <v>140</v>
      </c>
      <c r="H27" s="114">
        <v>137</v>
      </c>
      <c r="I27" s="114">
        <v>99</v>
      </c>
      <c r="J27" s="140">
        <v>87</v>
      </c>
      <c r="K27" s="114">
        <v>36</v>
      </c>
      <c r="L27" s="116">
        <v>41.379310344827587</v>
      </c>
    </row>
    <row r="28" spans="1:12" s="110" customFormat="1" ht="15" customHeight="1" x14ac:dyDescent="0.2">
      <c r="A28" s="120"/>
      <c r="B28" s="119"/>
      <c r="D28" s="259" t="s">
        <v>107</v>
      </c>
      <c r="E28" s="113">
        <v>46.753246753246756</v>
      </c>
      <c r="F28" s="115">
        <v>108</v>
      </c>
      <c r="G28" s="114">
        <v>95</v>
      </c>
      <c r="H28" s="114">
        <v>113</v>
      </c>
      <c r="I28" s="114">
        <v>91</v>
      </c>
      <c r="J28" s="140">
        <v>83</v>
      </c>
      <c r="K28" s="114">
        <v>25</v>
      </c>
      <c r="L28" s="116">
        <v>30.120481927710845</v>
      </c>
    </row>
    <row r="29" spans="1:12" s="110" customFormat="1" ht="24.95" customHeight="1" x14ac:dyDescent="0.2">
      <c r="A29" s="604" t="s">
        <v>189</v>
      </c>
      <c r="B29" s="605"/>
      <c r="C29" s="605"/>
      <c r="D29" s="606"/>
      <c r="E29" s="113">
        <v>94.332697107620021</v>
      </c>
      <c r="F29" s="115">
        <v>77100</v>
      </c>
      <c r="G29" s="114">
        <v>77652</v>
      </c>
      <c r="H29" s="114">
        <v>79462</v>
      </c>
      <c r="I29" s="114">
        <v>78030</v>
      </c>
      <c r="J29" s="140">
        <v>76972</v>
      </c>
      <c r="K29" s="114">
        <v>128</v>
      </c>
      <c r="L29" s="116">
        <v>0.16629423686535363</v>
      </c>
    </row>
    <row r="30" spans="1:12" s="110" customFormat="1" ht="15" customHeight="1" x14ac:dyDescent="0.2">
      <c r="A30" s="120"/>
      <c r="B30" s="119"/>
      <c r="C30" s="258" t="s">
        <v>106</v>
      </c>
      <c r="E30" s="113">
        <v>46.472114137483786</v>
      </c>
      <c r="F30" s="115">
        <v>35830</v>
      </c>
      <c r="G30" s="114">
        <v>36121</v>
      </c>
      <c r="H30" s="114">
        <v>37194</v>
      </c>
      <c r="I30" s="114">
        <v>36439</v>
      </c>
      <c r="J30" s="140">
        <v>35781</v>
      </c>
      <c r="K30" s="114">
        <v>49</v>
      </c>
      <c r="L30" s="116">
        <v>0.13694418825633717</v>
      </c>
    </row>
    <row r="31" spans="1:12" s="110" customFormat="1" ht="15" customHeight="1" x14ac:dyDescent="0.2">
      <c r="A31" s="120"/>
      <c r="B31" s="119"/>
      <c r="C31" s="258" t="s">
        <v>107</v>
      </c>
      <c r="E31" s="113">
        <v>53.527885862516214</v>
      </c>
      <c r="F31" s="115">
        <v>41270</v>
      </c>
      <c r="G31" s="114">
        <v>41531</v>
      </c>
      <c r="H31" s="114">
        <v>42268</v>
      </c>
      <c r="I31" s="114">
        <v>41591</v>
      </c>
      <c r="J31" s="140">
        <v>41191</v>
      </c>
      <c r="K31" s="114">
        <v>79</v>
      </c>
      <c r="L31" s="116">
        <v>0.19178946857323201</v>
      </c>
    </row>
    <row r="32" spans="1:12" s="110" customFormat="1" ht="15" customHeight="1" x14ac:dyDescent="0.2">
      <c r="A32" s="120"/>
      <c r="B32" s="119" t="s">
        <v>117</v>
      </c>
      <c r="C32" s="258"/>
      <c r="E32" s="113">
        <v>5.6452796946116575</v>
      </c>
      <c r="F32" s="115">
        <v>4614</v>
      </c>
      <c r="G32" s="114">
        <v>4683</v>
      </c>
      <c r="H32" s="114">
        <v>4895</v>
      </c>
      <c r="I32" s="114">
        <v>4942</v>
      </c>
      <c r="J32" s="140">
        <v>4579</v>
      </c>
      <c r="K32" s="114">
        <v>35</v>
      </c>
      <c r="L32" s="116">
        <v>0.76435903035597297</v>
      </c>
    </row>
    <row r="33" spans="1:12" s="110" customFormat="1" ht="15" customHeight="1" x14ac:dyDescent="0.2">
      <c r="A33" s="120"/>
      <c r="B33" s="119"/>
      <c r="C33" s="258" t="s">
        <v>106</v>
      </c>
      <c r="E33" s="113">
        <v>54.746423927178157</v>
      </c>
      <c r="F33" s="115">
        <v>2526</v>
      </c>
      <c r="G33" s="114">
        <v>2610</v>
      </c>
      <c r="H33" s="114">
        <v>2735</v>
      </c>
      <c r="I33" s="114">
        <v>2787</v>
      </c>
      <c r="J33" s="140">
        <v>2644</v>
      </c>
      <c r="K33" s="114">
        <v>-118</v>
      </c>
      <c r="L33" s="116">
        <v>-4.4629349470499244</v>
      </c>
    </row>
    <row r="34" spans="1:12" s="110" customFormat="1" ht="15" customHeight="1" x14ac:dyDescent="0.2">
      <c r="A34" s="120"/>
      <c r="B34" s="119"/>
      <c r="C34" s="258" t="s">
        <v>107</v>
      </c>
      <c r="E34" s="113">
        <v>45.253576072821843</v>
      </c>
      <c r="F34" s="115">
        <v>2088</v>
      </c>
      <c r="G34" s="114">
        <v>2073</v>
      </c>
      <c r="H34" s="114">
        <v>2160</v>
      </c>
      <c r="I34" s="114">
        <v>2155</v>
      </c>
      <c r="J34" s="140">
        <v>1935</v>
      </c>
      <c r="K34" s="114">
        <v>153</v>
      </c>
      <c r="L34" s="116">
        <v>7.9069767441860463</v>
      </c>
    </row>
    <row r="35" spans="1:12" s="110" customFormat="1" ht="24.95" customHeight="1" x14ac:dyDescent="0.2">
      <c r="A35" s="604" t="s">
        <v>190</v>
      </c>
      <c r="B35" s="605"/>
      <c r="C35" s="605"/>
      <c r="D35" s="606"/>
      <c r="E35" s="113">
        <v>66.428082024176575</v>
      </c>
      <c r="F35" s="115">
        <v>54293</v>
      </c>
      <c r="G35" s="114">
        <v>54948</v>
      </c>
      <c r="H35" s="114">
        <v>56540</v>
      </c>
      <c r="I35" s="114">
        <v>55903</v>
      </c>
      <c r="J35" s="140">
        <v>55263</v>
      </c>
      <c r="K35" s="114">
        <v>-970</v>
      </c>
      <c r="L35" s="116">
        <v>-1.7552431102184101</v>
      </c>
    </row>
    <row r="36" spans="1:12" s="110" customFormat="1" ht="15" customHeight="1" x14ac:dyDescent="0.2">
      <c r="A36" s="120"/>
      <c r="B36" s="119"/>
      <c r="C36" s="258" t="s">
        <v>106</v>
      </c>
      <c r="E36" s="113">
        <v>58.989188293150129</v>
      </c>
      <c r="F36" s="115">
        <v>32027</v>
      </c>
      <c r="G36" s="114">
        <v>32380</v>
      </c>
      <c r="H36" s="114">
        <v>33408</v>
      </c>
      <c r="I36" s="114">
        <v>32869</v>
      </c>
      <c r="J36" s="140">
        <v>32367</v>
      </c>
      <c r="K36" s="114">
        <v>-340</v>
      </c>
      <c r="L36" s="116">
        <v>-1.0504526214972039</v>
      </c>
    </row>
    <row r="37" spans="1:12" s="110" customFormat="1" ht="15" customHeight="1" x14ac:dyDescent="0.2">
      <c r="A37" s="120"/>
      <c r="B37" s="119"/>
      <c r="C37" s="258" t="s">
        <v>107</v>
      </c>
      <c r="E37" s="113">
        <v>41.010811706849871</v>
      </c>
      <c r="F37" s="115">
        <v>22266</v>
      </c>
      <c r="G37" s="114">
        <v>22568</v>
      </c>
      <c r="H37" s="114">
        <v>23132</v>
      </c>
      <c r="I37" s="114">
        <v>23034</v>
      </c>
      <c r="J37" s="140">
        <v>22896</v>
      </c>
      <c r="K37" s="114">
        <v>-630</v>
      </c>
      <c r="L37" s="116">
        <v>-2.7515723270440251</v>
      </c>
    </row>
    <row r="38" spans="1:12" s="110" customFormat="1" ht="15" customHeight="1" x14ac:dyDescent="0.2">
      <c r="A38" s="120"/>
      <c r="B38" s="119" t="s">
        <v>182</v>
      </c>
      <c r="C38" s="258"/>
      <c r="E38" s="113">
        <v>33.571917975823425</v>
      </c>
      <c r="F38" s="115">
        <v>27439</v>
      </c>
      <c r="G38" s="114">
        <v>27407</v>
      </c>
      <c r="H38" s="114">
        <v>27836</v>
      </c>
      <c r="I38" s="114">
        <v>27085</v>
      </c>
      <c r="J38" s="140">
        <v>26303</v>
      </c>
      <c r="K38" s="114">
        <v>1136</v>
      </c>
      <c r="L38" s="116">
        <v>4.3188989849066646</v>
      </c>
    </row>
    <row r="39" spans="1:12" s="110" customFormat="1" ht="15" customHeight="1" x14ac:dyDescent="0.2">
      <c r="A39" s="120"/>
      <c r="B39" s="119"/>
      <c r="C39" s="258" t="s">
        <v>106</v>
      </c>
      <c r="E39" s="113">
        <v>23.105798316265169</v>
      </c>
      <c r="F39" s="115">
        <v>6340</v>
      </c>
      <c r="G39" s="114">
        <v>6364</v>
      </c>
      <c r="H39" s="114">
        <v>6533</v>
      </c>
      <c r="I39" s="114">
        <v>6367</v>
      </c>
      <c r="J39" s="140">
        <v>6069</v>
      </c>
      <c r="K39" s="114">
        <v>271</v>
      </c>
      <c r="L39" s="116">
        <v>4.4653155379798974</v>
      </c>
    </row>
    <row r="40" spans="1:12" s="110" customFormat="1" ht="15" customHeight="1" x14ac:dyDescent="0.2">
      <c r="A40" s="120"/>
      <c r="B40" s="119"/>
      <c r="C40" s="258" t="s">
        <v>107</v>
      </c>
      <c r="E40" s="113">
        <v>76.894201683734835</v>
      </c>
      <c r="F40" s="115">
        <v>21099</v>
      </c>
      <c r="G40" s="114">
        <v>21043</v>
      </c>
      <c r="H40" s="114">
        <v>21303</v>
      </c>
      <c r="I40" s="114">
        <v>20718</v>
      </c>
      <c r="J40" s="140">
        <v>20234</v>
      </c>
      <c r="K40" s="114">
        <v>865</v>
      </c>
      <c r="L40" s="116">
        <v>4.274982702382129</v>
      </c>
    </row>
    <row r="41" spans="1:12" s="110" customFormat="1" ht="24.75" customHeight="1" x14ac:dyDescent="0.2">
      <c r="A41" s="604" t="s">
        <v>518</v>
      </c>
      <c r="B41" s="605"/>
      <c r="C41" s="605"/>
      <c r="D41" s="606"/>
      <c r="E41" s="113">
        <v>3.8662947193265795</v>
      </c>
      <c r="F41" s="115">
        <v>3160</v>
      </c>
      <c r="G41" s="114">
        <v>3467</v>
      </c>
      <c r="H41" s="114">
        <v>3552</v>
      </c>
      <c r="I41" s="114">
        <v>2904</v>
      </c>
      <c r="J41" s="140">
        <v>3066</v>
      </c>
      <c r="K41" s="114">
        <v>94</v>
      </c>
      <c r="L41" s="116">
        <v>3.0658838878016961</v>
      </c>
    </row>
    <row r="42" spans="1:12" s="110" customFormat="1" ht="15" customHeight="1" x14ac:dyDescent="0.2">
      <c r="A42" s="120"/>
      <c r="B42" s="119"/>
      <c r="C42" s="258" t="s">
        <v>106</v>
      </c>
      <c r="E42" s="113">
        <v>54.778481012658226</v>
      </c>
      <c r="F42" s="115">
        <v>1731</v>
      </c>
      <c r="G42" s="114">
        <v>1936</v>
      </c>
      <c r="H42" s="114">
        <v>1958</v>
      </c>
      <c r="I42" s="114">
        <v>1587</v>
      </c>
      <c r="J42" s="140">
        <v>1675</v>
      </c>
      <c r="K42" s="114">
        <v>56</v>
      </c>
      <c r="L42" s="116">
        <v>3.3432835820895521</v>
      </c>
    </row>
    <row r="43" spans="1:12" s="110" customFormat="1" ht="15" customHeight="1" x14ac:dyDescent="0.2">
      <c r="A43" s="123"/>
      <c r="B43" s="124"/>
      <c r="C43" s="260" t="s">
        <v>107</v>
      </c>
      <c r="D43" s="261"/>
      <c r="E43" s="125">
        <v>45.221518987341774</v>
      </c>
      <c r="F43" s="143">
        <v>1429</v>
      </c>
      <c r="G43" s="144">
        <v>1531</v>
      </c>
      <c r="H43" s="144">
        <v>1594</v>
      </c>
      <c r="I43" s="144">
        <v>1317</v>
      </c>
      <c r="J43" s="145">
        <v>1391</v>
      </c>
      <c r="K43" s="144">
        <v>38</v>
      </c>
      <c r="L43" s="146">
        <v>2.7318475916606757</v>
      </c>
    </row>
    <row r="44" spans="1:12" s="110" customFormat="1" ht="45.75" customHeight="1" x14ac:dyDescent="0.2">
      <c r="A44" s="604" t="s">
        <v>191</v>
      </c>
      <c r="B44" s="605"/>
      <c r="C44" s="605"/>
      <c r="D44" s="606"/>
      <c r="E44" s="113">
        <v>2.1864141339989231</v>
      </c>
      <c r="F44" s="115">
        <v>1787</v>
      </c>
      <c r="G44" s="114">
        <v>1825</v>
      </c>
      <c r="H44" s="114">
        <v>1851</v>
      </c>
      <c r="I44" s="114">
        <v>1785</v>
      </c>
      <c r="J44" s="140">
        <v>1812</v>
      </c>
      <c r="K44" s="114">
        <v>-25</v>
      </c>
      <c r="L44" s="116">
        <v>-1.379690949227373</v>
      </c>
    </row>
    <row r="45" spans="1:12" s="110" customFormat="1" ht="15" customHeight="1" x14ac:dyDescent="0.2">
      <c r="A45" s="120"/>
      <c r="B45" s="119"/>
      <c r="C45" s="258" t="s">
        <v>106</v>
      </c>
      <c r="E45" s="113">
        <v>61.163961947397873</v>
      </c>
      <c r="F45" s="115">
        <v>1093</v>
      </c>
      <c r="G45" s="114">
        <v>1120</v>
      </c>
      <c r="H45" s="114">
        <v>1144</v>
      </c>
      <c r="I45" s="114">
        <v>1103</v>
      </c>
      <c r="J45" s="140">
        <v>1124</v>
      </c>
      <c r="K45" s="114">
        <v>-31</v>
      </c>
      <c r="L45" s="116">
        <v>-2.7580071174377223</v>
      </c>
    </row>
    <row r="46" spans="1:12" s="110" customFormat="1" ht="15" customHeight="1" x14ac:dyDescent="0.2">
      <c r="A46" s="123"/>
      <c r="B46" s="124"/>
      <c r="C46" s="260" t="s">
        <v>107</v>
      </c>
      <c r="D46" s="261"/>
      <c r="E46" s="125">
        <v>38.836038052602127</v>
      </c>
      <c r="F46" s="143">
        <v>694</v>
      </c>
      <c r="G46" s="144">
        <v>705</v>
      </c>
      <c r="H46" s="144">
        <v>707</v>
      </c>
      <c r="I46" s="144">
        <v>682</v>
      </c>
      <c r="J46" s="145">
        <v>688</v>
      </c>
      <c r="K46" s="144">
        <v>6</v>
      </c>
      <c r="L46" s="146">
        <v>0.87209302325581395</v>
      </c>
    </row>
    <row r="47" spans="1:12" s="110" customFormat="1" ht="39" customHeight="1" x14ac:dyDescent="0.2">
      <c r="A47" s="604" t="s">
        <v>519</v>
      </c>
      <c r="B47" s="607"/>
      <c r="C47" s="607"/>
      <c r="D47" s="608"/>
      <c r="E47" s="113">
        <v>0.50898057064552438</v>
      </c>
      <c r="F47" s="115">
        <v>416</v>
      </c>
      <c r="G47" s="114">
        <v>434</v>
      </c>
      <c r="H47" s="114">
        <v>410</v>
      </c>
      <c r="I47" s="114">
        <v>409</v>
      </c>
      <c r="J47" s="140">
        <v>424</v>
      </c>
      <c r="K47" s="114">
        <v>-8</v>
      </c>
      <c r="L47" s="116">
        <v>-1.8867924528301887</v>
      </c>
    </row>
    <row r="48" spans="1:12" s="110" customFormat="1" ht="15" customHeight="1" x14ac:dyDescent="0.2">
      <c r="A48" s="120"/>
      <c r="B48" s="119"/>
      <c r="C48" s="258" t="s">
        <v>106</v>
      </c>
      <c r="E48" s="113">
        <v>47.83653846153846</v>
      </c>
      <c r="F48" s="115">
        <v>199</v>
      </c>
      <c r="G48" s="114">
        <v>209</v>
      </c>
      <c r="H48" s="114">
        <v>204</v>
      </c>
      <c r="I48" s="114">
        <v>204</v>
      </c>
      <c r="J48" s="140">
        <v>208</v>
      </c>
      <c r="K48" s="114">
        <v>-9</v>
      </c>
      <c r="L48" s="116">
        <v>-4.3269230769230766</v>
      </c>
    </row>
    <row r="49" spans="1:12" s="110" customFormat="1" ht="15" customHeight="1" x14ac:dyDescent="0.2">
      <c r="A49" s="123"/>
      <c r="B49" s="124"/>
      <c r="C49" s="260" t="s">
        <v>107</v>
      </c>
      <c r="D49" s="261"/>
      <c r="E49" s="125">
        <v>52.16346153846154</v>
      </c>
      <c r="F49" s="143">
        <v>217</v>
      </c>
      <c r="G49" s="144">
        <v>225</v>
      </c>
      <c r="H49" s="144">
        <v>206</v>
      </c>
      <c r="I49" s="144">
        <v>205</v>
      </c>
      <c r="J49" s="145">
        <v>216</v>
      </c>
      <c r="K49" s="144">
        <v>1</v>
      </c>
      <c r="L49" s="146">
        <v>0.46296296296296297</v>
      </c>
    </row>
    <row r="50" spans="1:12" s="110" customFormat="1" ht="24.95" customHeight="1" x14ac:dyDescent="0.2">
      <c r="A50" s="609" t="s">
        <v>192</v>
      </c>
      <c r="B50" s="610"/>
      <c r="C50" s="610"/>
      <c r="D50" s="611"/>
      <c r="E50" s="262">
        <v>8.4789311408016452</v>
      </c>
      <c r="F50" s="263">
        <v>6930</v>
      </c>
      <c r="G50" s="264">
        <v>7256</v>
      </c>
      <c r="H50" s="264">
        <v>7492</v>
      </c>
      <c r="I50" s="264">
        <v>6654</v>
      </c>
      <c r="J50" s="265">
        <v>6696</v>
      </c>
      <c r="K50" s="263">
        <v>234</v>
      </c>
      <c r="L50" s="266">
        <v>3.4946236559139785</v>
      </c>
    </row>
    <row r="51" spans="1:12" s="110" customFormat="1" ht="15" customHeight="1" x14ac:dyDescent="0.2">
      <c r="A51" s="120"/>
      <c r="B51" s="119"/>
      <c r="C51" s="258" t="s">
        <v>106</v>
      </c>
      <c r="E51" s="113">
        <v>55.151515151515149</v>
      </c>
      <c r="F51" s="115">
        <v>3822</v>
      </c>
      <c r="G51" s="114">
        <v>4007</v>
      </c>
      <c r="H51" s="114">
        <v>4171</v>
      </c>
      <c r="I51" s="114">
        <v>3731</v>
      </c>
      <c r="J51" s="140">
        <v>3767</v>
      </c>
      <c r="K51" s="114">
        <v>55</v>
      </c>
      <c r="L51" s="116">
        <v>1.4600477833820016</v>
      </c>
    </row>
    <row r="52" spans="1:12" s="110" customFormat="1" ht="15" customHeight="1" x14ac:dyDescent="0.2">
      <c r="A52" s="120"/>
      <c r="B52" s="119"/>
      <c r="C52" s="258" t="s">
        <v>107</v>
      </c>
      <c r="E52" s="113">
        <v>44.848484848484851</v>
      </c>
      <c r="F52" s="115">
        <v>3108</v>
      </c>
      <c r="G52" s="114">
        <v>3249</v>
      </c>
      <c r="H52" s="114">
        <v>3321</v>
      </c>
      <c r="I52" s="114">
        <v>2923</v>
      </c>
      <c r="J52" s="140">
        <v>2929</v>
      </c>
      <c r="K52" s="114">
        <v>179</v>
      </c>
      <c r="L52" s="116">
        <v>6.1113007852509389</v>
      </c>
    </row>
    <row r="53" spans="1:12" s="110" customFormat="1" ht="15" customHeight="1" x14ac:dyDescent="0.2">
      <c r="A53" s="120"/>
      <c r="B53" s="119"/>
      <c r="C53" s="258" t="s">
        <v>187</v>
      </c>
      <c r="D53" s="110" t="s">
        <v>193</v>
      </c>
      <c r="E53" s="113">
        <v>34.603174603174601</v>
      </c>
      <c r="F53" s="115">
        <v>2398</v>
      </c>
      <c r="G53" s="114">
        <v>2714</v>
      </c>
      <c r="H53" s="114">
        <v>2835</v>
      </c>
      <c r="I53" s="114">
        <v>2086</v>
      </c>
      <c r="J53" s="140">
        <v>2310</v>
      </c>
      <c r="K53" s="114">
        <v>88</v>
      </c>
      <c r="L53" s="116">
        <v>3.8095238095238093</v>
      </c>
    </row>
    <row r="54" spans="1:12" s="110" customFormat="1" ht="15" customHeight="1" x14ac:dyDescent="0.2">
      <c r="A54" s="120"/>
      <c r="B54" s="119"/>
      <c r="D54" s="267" t="s">
        <v>194</v>
      </c>
      <c r="E54" s="113">
        <v>55.62969140950792</v>
      </c>
      <c r="F54" s="115">
        <v>1334</v>
      </c>
      <c r="G54" s="114">
        <v>1503</v>
      </c>
      <c r="H54" s="114">
        <v>1569</v>
      </c>
      <c r="I54" s="114">
        <v>1194</v>
      </c>
      <c r="J54" s="140">
        <v>1303</v>
      </c>
      <c r="K54" s="114">
        <v>31</v>
      </c>
      <c r="L54" s="116">
        <v>2.3791250959324635</v>
      </c>
    </row>
    <row r="55" spans="1:12" s="110" customFormat="1" ht="15" customHeight="1" x14ac:dyDescent="0.2">
      <c r="A55" s="120"/>
      <c r="B55" s="119"/>
      <c r="D55" s="267" t="s">
        <v>195</v>
      </c>
      <c r="E55" s="113">
        <v>44.37030859049208</v>
      </c>
      <c r="F55" s="115">
        <v>1064</v>
      </c>
      <c r="G55" s="114">
        <v>1211</v>
      </c>
      <c r="H55" s="114">
        <v>1266</v>
      </c>
      <c r="I55" s="114">
        <v>892</v>
      </c>
      <c r="J55" s="140">
        <v>1007</v>
      </c>
      <c r="K55" s="114">
        <v>57</v>
      </c>
      <c r="L55" s="116">
        <v>5.6603773584905657</v>
      </c>
    </row>
    <row r="56" spans="1:12" s="110" customFormat="1" ht="15" customHeight="1" x14ac:dyDescent="0.2">
      <c r="A56" s="120"/>
      <c r="B56" s="119" t="s">
        <v>196</v>
      </c>
      <c r="C56" s="258"/>
      <c r="E56" s="113">
        <v>69.874712474918027</v>
      </c>
      <c r="F56" s="115">
        <v>57110</v>
      </c>
      <c r="G56" s="114">
        <v>57184</v>
      </c>
      <c r="H56" s="114">
        <v>58507</v>
      </c>
      <c r="I56" s="114">
        <v>58093</v>
      </c>
      <c r="J56" s="140">
        <v>56899</v>
      </c>
      <c r="K56" s="114">
        <v>211</v>
      </c>
      <c r="L56" s="116">
        <v>0.37083252781243958</v>
      </c>
    </row>
    <row r="57" spans="1:12" s="110" customFormat="1" ht="15" customHeight="1" x14ac:dyDescent="0.2">
      <c r="A57" s="120"/>
      <c r="B57" s="119"/>
      <c r="C57" s="258" t="s">
        <v>106</v>
      </c>
      <c r="E57" s="113">
        <v>46.198564174400282</v>
      </c>
      <c r="F57" s="115">
        <v>26384</v>
      </c>
      <c r="G57" s="114">
        <v>26414</v>
      </c>
      <c r="H57" s="114">
        <v>27159</v>
      </c>
      <c r="I57" s="114">
        <v>26947</v>
      </c>
      <c r="J57" s="140">
        <v>26236</v>
      </c>
      <c r="K57" s="114">
        <v>148</v>
      </c>
      <c r="L57" s="116">
        <v>0.56411038268028668</v>
      </c>
    </row>
    <row r="58" spans="1:12" s="110" customFormat="1" ht="15" customHeight="1" x14ac:dyDescent="0.2">
      <c r="A58" s="120"/>
      <c r="B58" s="119"/>
      <c r="C58" s="258" t="s">
        <v>107</v>
      </c>
      <c r="E58" s="113">
        <v>53.801435825599718</v>
      </c>
      <c r="F58" s="115">
        <v>30726</v>
      </c>
      <c r="G58" s="114">
        <v>30770</v>
      </c>
      <c r="H58" s="114">
        <v>31348</v>
      </c>
      <c r="I58" s="114">
        <v>31146</v>
      </c>
      <c r="J58" s="140">
        <v>30663</v>
      </c>
      <c r="K58" s="114">
        <v>63</v>
      </c>
      <c r="L58" s="116">
        <v>0.20545934840035221</v>
      </c>
    </row>
    <row r="59" spans="1:12" s="110" customFormat="1" ht="15" customHeight="1" x14ac:dyDescent="0.2">
      <c r="A59" s="120"/>
      <c r="B59" s="119"/>
      <c r="C59" s="258" t="s">
        <v>105</v>
      </c>
      <c r="D59" s="110" t="s">
        <v>197</v>
      </c>
      <c r="E59" s="113">
        <v>91.320259149010681</v>
      </c>
      <c r="F59" s="115">
        <v>52153</v>
      </c>
      <c r="G59" s="114">
        <v>52196</v>
      </c>
      <c r="H59" s="114">
        <v>53510</v>
      </c>
      <c r="I59" s="114">
        <v>53155</v>
      </c>
      <c r="J59" s="140">
        <v>51998</v>
      </c>
      <c r="K59" s="114">
        <v>155</v>
      </c>
      <c r="L59" s="116">
        <v>0.29808838801492366</v>
      </c>
    </row>
    <row r="60" spans="1:12" s="110" customFormat="1" ht="15" customHeight="1" x14ac:dyDescent="0.2">
      <c r="A60" s="120"/>
      <c r="B60" s="119"/>
      <c r="C60" s="258"/>
      <c r="D60" s="267" t="s">
        <v>198</v>
      </c>
      <c r="E60" s="113">
        <v>46.478630184265526</v>
      </c>
      <c r="F60" s="115">
        <v>24240</v>
      </c>
      <c r="G60" s="114">
        <v>24251</v>
      </c>
      <c r="H60" s="114">
        <v>24982</v>
      </c>
      <c r="I60" s="114">
        <v>24822</v>
      </c>
      <c r="J60" s="140">
        <v>24133</v>
      </c>
      <c r="K60" s="114">
        <v>107</v>
      </c>
      <c r="L60" s="116">
        <v>0.44337628972775867</v>
      </c>
    </row>
    <row r="61" spans="1:12" s="110" customFormat="1" ht="15" customHeight="1" x14ac:dyDescent="0.2">
      <c r="A61" s="120"/>
      <c r="B61" s="119"/>
      <c r="C61" s="258"/>
      <c r="D61" s="267" t="s">
        <v>199</v>
      </c>
      <c r="E61" s="113">
        <v>53.521369815734474</v>
      </c>
      <c r="F61" s="115">
        <v>27913</v>
      </c>
      <c r="G61" s="114">
        <v>27945</v>
      </c>
      <c r="H61" s="114">
        <v>28528</v>
      </c>
      <c r="I61" s="114">
        <v>28333</v>
      </c>
      <c r="J61" s="140">
        <v>27865</v>
      </c>
      <c r="K61" s="114">
        <v>48</v>
      </c>
      <c r="L61" s="116">
        <v>0.17225910640588551</v>
      </c>
    </row>
    <row r="62" spans="1:12" s="110" customFormat="1" ht="15" customHeight="1" x14ac:dyDescent="0.2">
      <c r="A62" s="120"/>
      <c r="B62" s="119"/>
      <c r="C62" s="258"/>
      <c r="D62" s="258" t="s">
        <v>200</v>
      </c>
      <c r="E62" s="113">
        <v>8.6797408509893188</v>
      </c>
      <c r="F62" s="115">
        <v>4957</v>
      </c>
      <c r="G62" s="114">
        <v>4988</v>
      </c>
      <c r="H62" s="114">
        <v>4997</v>
      </c>
      <c r="I62" s="114">
        <v>4938</v>
      </c>
      <c r="J62" s="140">
        <v>4901</v>
      </c>
      <c r="K62" s="114">
        <v>56</v>
      </c>
      <c r="L62" s="116">
        <v>1.1426239542950418</v>
      </c>
    </row>
    <row r="63" spans="1:12" s="110" customFormat="1" ht="15" customHeight="1" x14ac:dyDescent="0.2">
      <c r="A63" s="120"/>
      <c r="B63" s="119"/>
      <c r="C63" s="258"/>
      <c r="D63" s="267" t="s">
        <v>198</v>
      </c>
      <c r="E63" s="113">
        <v>43.251966915473069</v>
      </c>
      <c r="F63" s="115">
        <v>2144</v>
      </c>
      <c r="G63" s="114">
        <v>2163</v>
      </c>
      <c r="H63" s="114">
        <v>2177</v>
      </c>
      <c r="I63" s="114">
        <v>2125</v>
      </c>
      <c r="J63" s="140">
        <v>2103</v>
      </c>
      <c r="K63" s="114">
        <v>41</v>
      </c>
      <c r="L63" s="116">
        <v>1.9495958155016644</v>
      </c>
    </row>
    <row r="64" spans="1:12" s="110" customFormat="1" ht="15" customHeight="1" x14ac:dyDescent="0.2">
      <c r="A64" s="120"/>
      <c r="B64" s="119"/>
      <c r="C64" s="258"/>
      <c r="D64" s="267" t="s">
        <v>199</v>
      </c>
      <c r="E64" s="113">
        <v>56.748033084526931</v>
      </c>
      <c r="F64" s="115">
        <v>2813</v>
      </c>
      <c r="G64" s="114">
        <v>2825</v>
      </c>
      <c r="H64" s="114">
        <v>2820</v>
      </c>
      <c r="I64" s="114">
        <v>2813</v>
      </c>
      <c r="J64" s="140">
        <v>2798</v>
      </c>
      <c r="K64" s="114">
        <v>15</v>
      </c>
      <c r="L64" s="116">
        <v>0.53609721229449603</v>
      </c>
    </row>
    <row r="65" spans="1:12" s="110" customFormat="1" ht="15" customHeight="1" x14ac:dyDescent="0.2">
      <c r="A65" s="120"/>
      <c r="B65" s="119" t="s">
        <v>201</v>
      </c>
      <c r="C65" s="258"/>
      <c r="E65" s="113">
        <v>13.580971957128176</v>
      </c>
      <c r="F65" s="115">
        <v>11100</v>
      </c>
      <c r="G65" s="114">
        <v>11079</v>
      </c>
      <c r="H65" s="114">
        <v>11098</v>
      </c>
      <c r="I65" s="114">
        <v>10992</v>
      </c>
      <c r="J65" s="140">
        <v>10941</v>
      </c>
      <c r="K65" s="114">
        <v>159</v>
      </c>
      <c r="L65" s="116">
        <v>1.4532492459555799</v>
      </c>
    </row>
    <row r="66" spans="1:12" s="110" customFormat="1" ht="15" customHeight="1" x14ac:dyDescent="0.2">
      <c r="A66" s="120"/>
      <c r="B66" s="119"/>
      <c r="C66" s="258" t="s">
        <v>106</v>
      </c>
      <c r="E66" s="113">
        <v>44.135135135135137</v>
      </c>
      <c r="F66" s="115">
        <v>4899</v>
      </c>
      <c r="G66" s="114">
        <v>4907</v>
      </c>
      <c r="H66" s="114">
        <v>4923</v>
      </c>
      <c r="I66" s="114">
        <v>4895</v>
      </c>
      <c r="J66" s="140">
        <v>4864</v>
      </c>
      <c r="K66" s="114">
        <v>35</v>
      </c>
      <c r="L66" s="116">
        <v>0.71957236842105265</v>
      </c>
    </row>
    <row r="67" spans="1:12" s="110" customFormat="1" ht="15" customHeight="1" x14ac:dyDescent="0.2">
      <c r="A67" s="120"/>
      <c r="B67" s="119"/>
      <c r="C67" s="258" t="s">
        <v>107</v>
      </c>
      <c r="E67" s="113">
        <v>55.864864864864863</v>
      </c>
      <c r="F67" s="115">
        <v>6201</v>
      </c>
      <c r="G67" s="114">
        <v>6172</v>
      </c>
      <c r="H67" s="114">
        <v>6175</v>
      </c>
      <c r="I67" s="114">
        <v>6097</v>
      </c>
      <c r="J67" s="140">
        <v>6077</v>
      </c>
      <c r="K67" s="114">
        <v>124</v>
      </c>
      <c r="L67" s="116">
        <v>2.0404805002468325</v>
      </c>
    </row>
    <row r="68" spans="1:12" s="110" customFormat="1" ht="15" customHeight="1" x14ac:dyDescent="0.2">
      <c r="A68" s="120"/>
      <c r="B68" s="119"/>
      <c r="C68" s="258" t="s">
        <v>105</v>
      </c>
      <c r="D68" s="110" t="s">
        <v>202</v>
      </c>
      <c r="E68" s="113">
        <v>11.27927927927928</v>
      </c>
      <c r="F68" s="115">
        <v>1252</v>
      </c>
      <c r="G68" s="114">
        <v>1211</v>
      </c>
      <c r="H68" s="114">
        <v>1202</v>
      </c>
      <c r="I68" s="114">
        <v>1181</v>
      </c>
      <c r="J68" s="140">
        <v>1144</v>
      </c>
      <c r="K68" s="114">
        <v>108</v>
      </c>
      <c r="L68" s="116">
        <v>9.44055944055944</v>
      </c>
    </row>
    <row r="69" spans="1:12" s="110" customFormat="1" ht="15" customHeight="1" x14ac:dyDescent="0.2">
      <c r="A69" s="120"/>
      <c r="B69" s="119"/>
      <c r="C69" s="258"/>
      <c r="D69" s="267" t="s">
        <v>198</v>
      </c>
      <c r="E69" s="113">
        <v>44.728434504792332</v>
      </c>
      <c r="F69" s="115">
        <v>560</v>
      </c>
      <c r="G69" s="114">
        <v>543</v>
      </c>
      <c r="H69" s="114">
        <v>541</v>
      </c>
      <c r="I69" s="114">
        <v>532</v>
      </c>
      <c r="J69" s="140">
        <v>516</v>
      </c>
      <c r="K69" s="114">
        <v>44</v>
      </c>
      <c r="L69" s="116">
        <v>8.5271317829457356</v>
      </c>
    </row>
    <row r="70" spans="1:12" s="110" customFormat="1" ht="15" customHeight="1" x14ac:dyDescent="0.2">
      <c r="A70" s="120"/>
      <c r="B70" s="119"/>
      <c r="C70" s="258"/>
      <c r="D70" s="267" t="s">
        <v>199</v>
      </c>
      <c r="E70" s="113">
        <v>55.271565495207668</v>
      </c>
      <c r="F70" s="115">
        <v>692</v>
      </c>
      <c r="G70" s="114">
        <v>668</v>
      </c>
      <c r="H70" s="114">
        <v>661</v>
      </c>
      <c r="I70" s="114">
        <v>649</v>
      </c>
      <c r="J70" s="140">
        <v>628</v>
      </c>
      <c r="K70" s="114">
        <v>64</v>
      </c>
      <c r="L70" s="116">
        <v>10.19108280254777</v>
      </c>
    </row>
    <row r="71" spans="1:12" s="110" customFormat="1" ht="15" customHeight="1" x14ac:dyDescent="0.2">
      <c r="A71" s="120"/>
      <c r="B71" s="119"/>
      <c r="C71" s="258"/>
      <c r="D71" s="110" t="s">
        <v>203</v>
      </c>
      <c r="E71" s="113">
        <v>77.117117117117118</v>
      </c>
      <c r="F71" s="115">
        <v>8560</v>
      </c>
      <c r="G71" s="114">
        <v>8560</v>
      </c>
      <c r="H71" s="114">
        <v>8571</v>
      </c>
      <c r="I71" s="114">
        <v>8506</v>
      </c>
      <c r="J71" s="140">
        <v>8509</v>
      </c>
      <c r="K71" s="114">
        <v>51</v>
      </c>
      <c r="L71" s="116">
        <v>0.59936537783523325</v>
      </c>
    </row>
    <row r="72" spans="1:12" s="110" customFormat="1" ht="15" customHeight="1" x14ac:dyDescent="0.2">
      <c r="A72" s="120"/>
      <c r="B72" s="119"/>
      <c r="C72" s="258"/>
      <c r="D72" s="267" t="s">
        <v>198</v>
      </c>
      <c r="E72" s="113">
        <v>42.266355140186917</v>
      </c>
      <c r="F72" s="115">
        <v>3618</v>
      </c>
      <c r="G72" s="114">
        <v>3626</v>
      </c>
      <c r="H72" s="114">
        <v>3638</v>
      </c>
      <c r="I72" s="114">
        <v>3625</v>
      </c>
      <c r="J72" s="140">
        <v>3620</v>
      </c>
      <c r="K72" s="114">
        <v>-2</v>
      </c>
      <c r="L72" s="116">
        <v>-5.5248618784530384E-2</v>
      </c>
    </row>
    <row r="73" spans="1:12" s="110" customFormat="1" ht="15" customHeight="1" x14ac:dyDescent="0.2">
      <c r="A73" s="120"/>
      <c r="B73" s="119"/>
      <c r="C73" s="258"/>
      <c r="D73" s="267" t="s">
        <v>199</v>
      </c>
      <c r="E73" s="113">
        <v>57.733644859813083</v>
      </c>
      <c r="F73" s="115">
        <v>4942</v>
      </c>
      <c r="G73" s="114">
        <v>4934</v>
      </c>
      <c r="H73" s="114">
        <v>4933</v>
      </c>
      <c r="I73" s="114">
        <v>4881</v>
      </c>
      <c r="J73" s="140">
        <v>4889</v>
      </c>
      <c r="K73" s="114">
        <v>53</v>
      </c>
      <c r="L73" s="116">
        <v>1.0840662712211087</v>
      </c>
    </row>
    <row r="74" spans="1:12" s="110" customFormat="1" ht="15" customHeight="1" x14ac:dyDescent="0.2">
      <c r="A74" s="120"/>
      <c r="B74" s="119"/>
      <c r="C74" s="258"/>
      <c r="D74" s="110" t="s">
        <v>204</v>
      </c>
      <c r="E74" s="113">
        <v>11.603603603603604</v>
      </c>
      <c r="F74" s="115">
        <v>1288</v>
      </c>
      <c r="G74" s="114">
        <v>1308</v>
      </c>
      <c r="H74" s="114">
        <v>1325</v>
      </c>
      <c r="I74" s="114">
        <v>1305</v>
      </c>
      <c r="J74" s="140">
        <v>1288</v>
      </c>
      <c r="K74" s="114">
        <v>0</v>
      </c>
      <c r="L74" s="116">
        <v>0</v>
      </c>
    </row>
    <row r="75" spans="1:12" s="110" customFormat="1" ht="15" customHeight="1" x14ac:dyDescent="0.2">
      <c r="A75" s="120"/>
      <c r="B75" s="119"/>
      <c r="C75" s="258"/>
      <c r="D75" s="267" t="s">
        <v>198</v>
      </c>
      <c r="E75" s="113">
        <v>55.978260869565219</v>
      </c>
      <c r="F75" s="115">
        <v>721</v>
      </c>
      <c r="G75" s="114">
        <v>738</v>
      </c>
      <c r="H75" s="114">
        <v>744</v>
      </c>
      <c r="I75" s="114">
        <v>738</v>
      </c>
      <c r="J75" s="140">
        <v>728</v>
      </c>
      <c r="K75" s="114">
        <v>-7</v>
      </c>
      <c r="L75" s="116">
        <v>-0.96153846153846156</v>
      </c>
    </row>
    <row r="76" spans="1:12" s="110" customFormat="1" ht="15" customHeight="1" x14ac:dyDescent="0.2">
      <c r="A76" s="120"/>
      <c r="B76" s="119"/>
      <c r="C76" s="258"/>
      <c r="D76" s="267" t="s">
        <v>199</v>
      </c>
      <c r="E76" s="113">
        <v>44.021739130434781</v>
      </c>
      <c r="F76" s="115">
        <v>567</v>
      </c>
      <c r="G76" s="114">
        <v>570</v>
      </c>
      <c r="H76" s="114">
        <v>581</v>
      </c>
      <c r="I76" s="114">
        <v>567</v>
      </c>
      <c r="J76" s="140">
        <v>560</v>
      </c>
      <c r="K76" s="114">
        <v>7</v>
      </c>
      <c r="L76" s="116">
        <v>1.25</v>
      </c>
    </row>
    <row r="77" spans="1:12" s="110" customFormat="1" ht="15" customHeight="1" x14ac:dyDescent="0.2">
      <c r="A77" s="534"/>
      <c r="B77" s="119" t="s">
        <v>205</v>
      </c>
      <c r="C77" s="268"/>
      <c r="D77" s="182"/>
      <c r="E77" s="113">
        <v>8.0653844271521553</v>
      </c>
      <c r="F77" s="115">
        <v>6592</v>
      </c>
      <c r="G77" s="114">
        <v>6836</v>
      </c>
      <c r="H77" s="114">
        <v>7279</v>
      </c>
      <c r="I77" s="114">
        <v>7249</v>
      </c>
      <c r="J77" s="140">
        <v>7030</v>
      </c>
      <c r="K77" s="114">
        <v>-438</v>
      </c>
      <c r="L77" s="116">
        <v>-6.230440967283073</v>
      </c>
    </row>
    <row r="78" spans="1:12" s="110" customFormat="1" ht="15" customHeight="1" x14ac:dyDescent="0.2">
      <c r="A78" s="120"/>
      <c r="B78" s="119"/>
      <c r="C78" s="268" t="s">
        <v>106</v>
      </c>
      <c r="D78" s="182"/>
      <c r="E78" s="113">
        <v>49.484223300970875</v>
      </c>
      <c r="F78" s="115">
        <v>3262</v>
      </c>
      <c r="G78" s="114">
        <v>3416</v>
      </c>
      <c r="H78" s="114">
        <v>3688</v>
      </c>
      <c r="I78" s="114">
        <v>3663</v>
      </c>
      <c r="J78" s="140">
        <v>3569</v>
      </c>
      <c r="K78" s="114">
        <v>-307</v>
      </c>
      <c r="L78" s="116">
        <v>-8.6018492574950969</v>
      </c>
    </row>
    <row r="79" spans="1:12" s="110" customFormat="1" ht="15" customHeight="1" x14ac:dyDescent="0.2">
      <c r="A79" s="123"/>
      <c r="B79" s="124"/>
      <c r="C79" s="260" t="s">
        <v>107</v>
      </c>
      <c r="D79" s="261"/>
      <c r="E79" s="125">
        <v>50.515776699029125</v>
      </c>
      <c r="F79" s="143">
        <v>3330</v>
      </c>
      <c r="G79" s="144">
        <v>3420</v>
      </c>
      <c r="H79" s="144">
        <v>3591</v>
      </c>
      <c r="I79" s="144">
        <v>3586</v>
      </c>
      <c r="J79" s="145">
        <v>3461</v>
      </c>
      <c r="K79" s="144">
        <v>-131</v>
      </c>
      <c r="L79" s="146">
        <v>-3.7850332273909273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81732</v>
      </c>
      <c r="E11" s="114">
        <v>82355</v>
      </c>
      <c r="F11" s="114">
        <v>84376</v>
      </c>
      <c r="G11" s="114">
        <v>82988</v>
      </c>
      <c r="H11" s="140">
        <v>81566</v>
      </c>
      <c r="I11" s="115">
        <v>166</v>
      </c>
      <c r="J11" s="116">
        <v>0.2035161709535836</v>
      </c>
    </row>
    <row r="12" spans="1:15" s="110" customFormat="1" ht="24.95" customHeight="1" x14ac:dyDescent="0.2">
      <c r="A12" s="193" t="s">
        <v>132</v>
      </c>
      <c r="B12" s="194" t="s">
        <v>133</v>
      </c>
      <c r="C12" s="113">
        <v>2.6721479958890031</v>
      </c>
      <c r="D12" s="115">
        <v>2184</v>
      </c>
      <c r="E12" s="114">
        <v>2100</v>
      </c>
      <c r="F12" s="114">
        <v>2291</v>
      </c>
      <c r="G12" s="114">
        <v>2256</v>
      </c>
      <c r="H12" s="140">
        <v>2201</v>
      </c>
      <c r="I12" s="115">
        <v>-17</v>
      </c>
      <c r="J12" s="116">
        <v>-0.77237619263970925</v>
      </c>
    </row>
    <row r="13" spans="1:15" s="110" customFormat="1" ht="24.95" customHeight="1" x14ac:dyDescent="0.2">
      <c r="A13" s="193" t="s">
        <v>134</v>
      </c>
      <c r="B13" s="199" t="s">
        <v>214</v>
      </c>
      <c r="C13" s="113">
        <v>1.6762100523662702</v>
      </c>
      <c r="D13" s="115">
        <v>1370</v>
      </c>
      <c r="E13" s="114">
        <v>1351</v>
      </c>
      <c r="F13" s="114">
        <v>1369</v>
      </c>
      <c r="G13" s="114">
        <v>1352</v>
      </c>
      <c r="H13" s="140">
        <v>1332</v>
      </c>
      <c r="I13" s="115">
        <v>38</v>
      </c>
      <c r="J13" s="116">
        <v>2.8528528528528527</v>
      </c>
    </row>
    <row r="14" spans="1:15" s="287" customFormat="1" ht="24" customHeight="1" x14ac:dyDescent="0.2">
      <c r="A14" s="193" t="s">
        <v>215</v>
      </c>
      <c r="B14" s="199" t="s">
        <v>137</v>
      </c>
      <c r="C14" s="113">
        <v>8.7065041844075761</v>
      </c>
      <c r="D14" s="115">
        <v>7116</v>
      </c>
      <c r="E14" s="114">
        <v>7306</v>
      </c>
      <c r="F14" s="114">
        <v>7443</v>
      </c>
      <c r="G14" s="114">
        <v>7336</v>
      </c>
      <c r="H14" s="140">
        <v>7288</v>
      </c>
      <c r="I14" s="115">
        <v>-172</v>
      </c>
      <c r="J14" s="116">
        <v>-2.3600439077936333</v>
      </c>
      <c r="K14" s="110"/>
      <c r="L14" s="110"/>
      <c r="M14" s="110"/>
      <c r="N14" s="110"/>
      <c r="O14" s="110"/>
    </row>
    <row r="15" spans="1:15" s="110" customFormat="1" ht="24.75" customHeight="1" x14ac:dyDescent="0.2">
      <c r="A15" s="193" t="s">
        <v>216</v>
      </c>
      <c r="B15" s="199" t="s">
        <v>217</v>
      </c>
      <c r="C15" s="113">
        <v>2.3748348260167376</v>
      </c>
      <c r="D15" s="115">
        <v>1941</v>
      </c>
      <c r="E15" s="114">
        <v>2025</v>
      </c>
      <c r="F15" s="114">
        <v>2073</v>
      </c>
      <c r="G15" s="114">
        <v>2024</v>
      </c>
      <c r="H15" s="140">
        <v>2040</v>
      </c>
      <c r="I15" s="115">
        <v>-99</v>
      </c>
      <c r="J15" s="116">
        <v>-4.8529411764705879</v>
      </c>
    </row>
    <row r="16" spans="1:15" s="287" customFormat="1" ht="24.95" customHeight="1" x14ac:dyDescent="0.2">
      <c r="A16" s="193" t="s">
        <v>218</v>
      </c>
      <c r="B16" s="199" t="s">
        <v>141</v>
      </c>
      <c r="C16" s="113">
        <v>5.6073508540106687</v>
      </c>
      <c r="D16" s="115">
        <v>4583</v>
      </c>
      <c r="E16" s="114">
        <v>4665</v>
      </c>
      <c r="F16" s="114">
        <v>4746</v>
      </c>
      <c r="G16" s="114">
        <v>4688</v>
      </c>
      <c r="H16" s="140">
        <v>4636</v>
      </c>
      <c r="I16" s="115">
        <v>-53</v>
      </c>
      <c r="J16" s="116">
        <v>-1.1432269197584124</v>
      </c>
      <c r="K16" s="110"/>
      <c r="L16" s="110"/>
      <c r="M16" s="110"/>
      <c r="N16" s="110"/>
      <c r="O16" s="110"/>
    </row>
    <row r="17" spans="1:15" s="110" customFormat="1" ht="24.95" customHeight="1" x14ac:dyDescent="0.2">
      <c r="A17" s="193" t="s">
        <v>219</v>
      </c>
      <c r="B17" s="199" t="s">
        <v>220</v>
      </c>
      <c r="C17" s="113">
        <v>0.72431850438016931</v>
      </c>
      <c r="D17" s="115">
        <v>592</v>
      </c>
      <c r="E17" s="114">
        <v>616</v>
      </c>
      <c r="F17" s="114">
        <v>624</v>
      </c>
      <c r="G17" s="114">
        <v>624</v>
      </c>
      <c r="H17" s="140">
        <v>612</v>
      </c>
      <c r="I17" s="115">
        <v>-20</v>
      </c>
      <c r="J17" s="116">
        <v>-3.2679738562091503</v>
      </c>
    </row>
    <row r="18" spans="1:15" s="287" customFormat="1" ht="24.95" customHeight="1" x14ac:dyDescent="0.2">
      <c r="A18" s="201" t="s">
        <v>144</v>
      </c>
      <c r="B18" s="202" t="s">
        <v>145</v>
      </c>
      <c r="C18" s="113">
        <v>7.6396026036313804</v>
      </c>
      <c r="D18" s="115">
        <v>6244</v>
      </c>
      <c r="E18" s="114">
        <v>6313</v>
      </c>
      <c r="F18" s="114">
        <v>6457</v>
      </c>
      <c r="G18" s="114">
        <v>6311</v>
      </c>
      <c r="H18" s="140">
        <v>6178</v>
      </c>
      <c r="I18" s="115">
        <v>66</v>
      </c>
      <c r="J18" s="116">
        <v>1.068306895435416</v>
      </c>
      <c r="K18" s="110"/>
      <c r="L18" s="110"/>
      <c r="M18" s="110"/>
      <c r="N18" s="110"/>
      <c r="O18" s="110"/>
    </row>
    <row r="19" spans="1:15" s="110" customFormat="1" ht="24.95" customHeight="1" x14ac:dyDescent="0.2">
      <c r="A19" s="193" t="s">
        <v>146</v>
      </c>
      <c r="B19" s="199" t="s">
        <v>147</v>
      </c>
      <c r="C19" s="113">
        <v>11.693094503988647</v>
      </c>
      <c r="D19" s="115">
        <v>9557</v>
      </c>
      <c r="E19" s="114">
        <v>9561</v>
      </c>
      <c r="F19" s="114">
        <v>9685</v>
      </c>
      <c r="G19" s="114">
        <v>9603</v>
      </c>
      <c r="H19" s="140">
        <v>9441</v>
      </c>
      <c r="I19" s="115">
        <v>116</v>
      </c>
      <c r="J19" s="116">
        <v>1.2286834021819721</v>
      </c>
    </row>
    <row r="20" spans="1:15" s="287" customFormat="1" ht="24.95" customHeight="1" x14ac:dyDescent="0.2">
      <c r="A20" s="193" t="s">
        <v>148</v>
      </c>
      <c r="B20" s="199" t="s">
        <v>149</v>
      </c>
      <c r="C20" s="113">
        <v>3.2545392257622474</v>
      </c>
      <c r="D20" s="115">
        <v>2660</v>
      </c>
      <c r="E20" s="114">
        <v>2695</v>
      </c>
      <c r="F20" s="114">
        <v>2858</v>
      </c>
      <c r="G20" s="114">
        <v>2860</v>
      </c>
      <c r="H20" s="140">
        <v>2830</v>
      </c>
      <c r="I20" s="115">
        <v>-170</v>
      </c>
      <c r="J20" s="116">
        <v>-6.0070671378091873</v>
      </c>
      <c r="K20" s="110"/>
      <c r="L20" s="110"/>
      <c r="M20" s="110"/>
      <c r="N20" s="110"/>
      <c r="O20" s="110"/>
    </row>
    <row r="21" spans="1:15" s="110" customFormat="1" ht="24.95" customHeight="1" x14ac:dyDescent="0.2">
      <c r="A21" s="201" t="s">
        <v>150</v>
      </c>
      <c r="B21" s="202" t="s">
        <v>151</v>
      </c>
      <c r="C21" s="113">
        <v>7.4499584006264374</v>
      </c>
      <c r="D21" s="115">
        <v>6089</v>
      </c>
      <c r="E21" s="114">
        <v>6187</v>
      </c>
      <c r="F21" s="114">
        <v>7027</v>
      </c>
      <c r="G21" s="114">
        <v>6995</v>
      </c>
      <c r="H21" s="140">
        <v>6015</v>
      </c>
      <c r="I21" s="115">
        <v>74</v>
      </c>
      <c r="J21" s="116">
        <v>1.230257689110557</v>
      </c>
    </row>
    <row r="22" spans="1:15" s="110" customFormat="1" ht="24.95" customHeight="1" x14ac:dyDescent="0.2">
      <c r="A22" s="201" t="s">
        <v>152</v>
      </c>
      <c r="B22" s="199" t="s">
        <v>153</v>
      </c>
      <c r="C22" s="113">
        <v>0.81730533940194783</v>
      </c>
      <c r="D22" s="115">
        <v>668</v>
      </c>
      <c r="E22" s="114">
        <v>656</v>
      </c>
      <c r="F22" s="114">
        <v>646</v>
      </c>
      <c r="G22" s="114">
        <v>657</v>
      </c>
      <c r="H22" s="140">
        <v>645</v>
      </c>
      <c r="I22" s="115">
        <v>23</v>
      </c>
      <c r="J22" s="116">
        <v>3.5658914728682172</v>
      </c>
    </row>
    <row r="23" spans="1:15" s="110" customFormat="1" ht="24.95" customHeight="1" x14ac:dyDescent="0.2">
      <c r="A23" s="193" t="s">
        <v>154</v>
      </c>
      <c r="B23" s="199" t="s">
        <v>155</v>
      </c>
      <c r="C23" s="113">
        <v>1.2797924925365829</v>
      </c>
      <c r="D23" s="115">
        <v>1046</v>
      </c>
      <c r="E23" s="114">
        <v>1054</v>
      </c>
      <c r="F23" s="114">
        <v>1052</v>
      </c>
      <c r="G23" s="114">
        <v>1043</v>
      </c>
      <c r="H23" s="140">
        <v>1051</v>
      </c>
      <c r="I23" s="115">
        <v>-5</v>
      </c>
      <c r="J23" s="116">
        <v>-0.47573739295908657</v>
      </c>
    </row>
    <row r="24" spans="1:15" s="110" customFormat="1" ht="24.95" customHeight="1" x14ac:dyDescent="0.2">
      <c r="A24" s="193" t="s">
        <v>156</v>
      </c>
      <c r="B24" s="199" t="s">
        <v>221</v>
      </c>
      <c r="C24" s="113">
        <v>6.1762834630254977</v>
      </c>
      <c r="D24" s="115">
        <v>5048</v>
      </c>
      <c r="E24" s="114">
        <v>5234</v>
      </c>
      <c r="F24" s="114">
        <v>5357</v>
      </c>
      <c r="G24" s="114">
        <v>5347</v>
      </c>
      <c r="H24" s="140">
        <v>5372</v>
      </c>
      <c r="I24" s="115">
        <v>-324</v>
      </c>
      <c r="J24" s="116">
        <v>-6.0312732688011916</v>
      </c>
    </row>
    <row r="25" spans="1:15" s="110" customFormat="1" ht="24.95" customHeight="1" x14ac:dyDescent="0.2">
      <c r="A25" s="193" t="s">
        <v>222</v>
      </c>
      <c r="B25" s="204" t="s">
        <v>159</v>
      </c>
      <c r="C25" s="113">
        <v>7.1232809670630841</v>
      </c>
      <c r="D25" s="115">
        <v>5822</v>
      </c>
      <c r="E25" s="114">
        <v>5859</v>
      </c>
      <c r="F25" s="114">
        <v>6086</v>
      </c>
      <c r="G25" s="114">
        <v>6059</v>
      </c>
      <c r="H25" s="140">
        <v>6043</v>
      </c>
      <c r="I25" s="115">
        <v>-221</v>
      </c>
      <c r="J25" s="116">
        <v>-3.6571239450604005</v>
      </c>
    </row>
    <row r="26" spans="1:15" s="110" customFormat="1" ht="24.95" customHeight="1" x14ac:dyDescent="0.2">
      <c r="A26" s="201">
        <v>782.78300000000002</v>
      </c>
      <c r="B26" s="203" t="s">
        <v>160</v>
      </c>
      <c r="C26" s="113">
        <v>0.97758527871580292</v>
      </c>
      <c r="D26" s="115">
        <v>799</v>
      </c>
      <c r="E26" s="114">
        <v>825</v>
      </c>
      <c r="F26" s="114">
        <v>874</v>
      </c>
      <c r="G26" s="114">
        <v>806</v>
      </c>
      <c r="H26" s="140">
        <v>767</v>
      </c>
      <c r="I26" s="115">
        <v>32</v>
      </c>
      <c r="J26" s="116">
        <v>4.1720990873533248</v>
      </c>
    </row>
    <row r="27" spans="1:15" s="110" customFormat="1" ht="24.95" customHeight="1" x14ac:dyDescent="0.2">
      <c r="A27" s="193" t="s">
        <v>161</v>
      </c>
      <c r="B27" s="199" t="s">
        <v>223</v>
      </c>
      <c r="C27" s="113">
        <v>6.4430088582195468</v>
      </c>
      <c r="D27" s="115">
        <v>5266</v>
      </c>
      <c r="E27" s="114">
        <v>5302</v>
      </c>
      <c r="F27" s="114">
        <v>5309</v>
      </c>
      <c r="G27" s="114">
        <v>5204</v>
      </c>
      <c r="H27" s="140">
        <v>5214</v>
      </c>
      <c r="I27" s="115">
        <v>52</v>
      </c>
      <c r="J27" s="116">
        <v>0.99731492136555433</v>
      </c>
    </row>
    <row r="28" spans="1:15" s="110" customFormat="1" ht="24.95" customHeight="1" x14ac:dyDescent="0.2">
      <c r="A28" s="193" t="s">
        <v>163</v>
      </c>
      <c r="B28" s="199" t="s">
        <v>164</v>
      </c>
      <c r="C28" s="113">
        <v>5.7027847110067045</v>
      </c>
      <c r="D28" s="115">
        <v>4661</v>
      </c>
      <c r="E28" s="114">
        <v>4674</v>
      </c>
      <c r="F28" s="114">
        <v>4674</v>
      </c>
      <c r="G28" s="114">
        <v>4565</v>
      </c>
      <c r="H28" s="140">
        <v>4580</v>
      </c>
      <c r="I28" s="115">
        <v>81</v>
      </c>
      <c r="J28" s="116">
        <v>1.7685589519650655</v>
      </c>
    </row>
    <row r="29" spans="1:15" s="110" customFormat="1" ht="24.95" customHeight="1" x14ac:dyDescent="0.2">
      <c r="A29" s="193">
        <v>86</v>
      </c>
      <c r="B29" s="199" t="s">
        <v>165</v>
      </c>
      <c r="C29" s="113">
        <v>12.981451573435129</v>
      </c>
      <c r="D29" s="115">
        <v>10610</v>
      </c>
      <c r="E29" s="114">
        <v>10633</v>
      </c>
      <c r="F29" s="114">
        <v>10666</v>
      </c>
      <c r="G29" s="114">
        <v>10304</v>
      </c>
      <c r="H29" s="140">
        <v>10356</v>
      </c>
      <c r="I29" s="115">
        <v>254</v>
      </c>
      <c r="J29" s="116">
        <v>2.4526844341444574</v>
      </c>
    </row>
    <row r="30" spans="1:15" s="110" customFormat="1" ht="24.95" customHeight="1" x14ac:dyDescent="0.2">
      <c r="A30" s="193">
        <v>87.88</v>
      </c>
      <c r="B30" s="204" t="s">
        <v>166</v>
      </c>
      <c r="C30" s="113">
        <v>11.75304654235795</v>
      </c>
      <c r="D30" s="115">
        <v>9606</v>
      </c>
      <c r="E30" s="114">
        <v>9571</v>
      </c>
      <c r="F30" s="114">
        <v>9508</v>
      </c>
      <c r="G30" s="114">
        <v>9251</v>
      </c>
      <c r="H30" s="140">
        <v>9330</v>
      </c>
      <c r="I30" s="115">
        <v>276</v>
      </c>
      <c r="J30" s="116">
        <v>2.9581993569131835</v>
      </c>
    </row>
    <row r="31" spans="1:15" s="110" customFormat="1" ht="24.95" customHeight="1" x14ac:dyDescent="0.2">
      <c r="A31" s="193" t="s">
        <v>167</v>
      </c>
      <c r="B31" s="199" t="s">
        <v>168</v>
      </c>
      <c r="C31" s="113">
        <v>3.6534038075661921</v>
      </c>
      <c r="D31" s="115">
        <v>2986</v>
      </c>
      <c r="E31" s="114">
        <v>3034</v>
      </c>
      <c r="F31" s="114">
        <v>3074</v>
      </c>
      <c r="G31" s="114">
        <v>3039</v>
      </c>
      <c r="H31" s="140">
        <v>2923</v>
      </c>
      <c r="I31" s="115">
        <v>63</v>
      </c>
      <c r="J31" s="116">
        <v>2.1553198768388642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2.6721479958890031</v>
      </c>
      <c r="D34" s="115">
        <v>2184</v>
      </c>
      <c r="E34" s="114">
        <v>2100</v>
      </c>
      <c r="F34" s="114">
        <v>2291</v>
      </c>
      <c r="G34" s="114">
        <v>2256</v>
      </c>
      <c r="H34" s="140">
        <v>2201</v>
      </c>
      <c r="I34" s="115">
        <v>-17</v>
      </c>
      <c r="J34" s="116">
        <v>-0.77237619263970925</v>
      </c>
    </row>
    <row r="35" spans="1:10" s="110" customFormat="1" ht="24.95" customHeight="1" x14ac:dyDescent="0.2">
      <c r="A35" s="292" t="s">
        <v>171</v>
      </c>
      <c r="B35" s="293" t="s">
        <v>172</v>
      </c>
      <c r="C35" s="113">
        <v>18.022316840405228</v>
      </c>
      <c r="D35" s="115">
        <v>14730</v>
      </c>
      <c r="E35" s="114">
        <v>14970</v>
      </c>
      <c r="F35" s="114">
        <v>15269</v>
      </c>
      <c r="G35" s="114">
        <v>14999</v>
      </c>
      <c r="H35" s="140">
        <v>14798</v>
      </c>
      <c r="I35" s="115">
        <v>-68</v>
      </c>
      <c r="J35" s="116">
        <v>-0.45952155696715774</v>
      </c>
    </row>
    <row r="36" spans="1:10" s="110" customFormat="1" ht="24.95" customHeight="1" x14ac:dyDescent="0.2">
      <c r="A36" s="294" t="s">
        <v>173</v>
      </c>
      <c r="B36" s="295" t="s">
        <v>174</v>
      </c>
      <c r="C36" s="125">
        <v>79.30553516370577</v>
      </c>
      <c r="D36" s="143">
        <v>64818</v>
      </c>
      <c r="E36" s="144">
        <v>65285</v>
      </c>
      <c r="F36" s="144">
        <v>66816</v>
      </c>
      <c r="G36" s="144">
        <v>65733</v>
      </c>
      <c r="H36" s="145">
        <v>64567</v>
      </c>
      <c r="I36" s="143">
        <v>251</v>
      </c>
      <c r="J36" s="146">
        <v>0.38874347576935586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2020-09-28T06:20:10Z</dcterms:created>
  <dcterms:modified xsi:type="dcterms:W3CDTF">2020-09-28T10:31:35Z</dcterms:modified>
</cp:coreProperties>
</file>