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c r="G75" i="24"/>
  <c r="F75" i="24"/>
  <c r="E75" i="24"/>
  <c r="L74" i="24"/>
  <c r="H74" i="24" s="1"/>
  <c r="G74" i="24"/>
  <c r="F74" i="24"/>
  <c r="E74" i="24"/>
  <c r="L73" i="24"/>
  <c r="H73" i="24" s="1"/>
  <c r="I73" i="24" s="1"/>
  <c r="G73" i="24"/>
  <c r="F73" i="24"/>
  <c r="E73" i="24"/>
  <c r="L72" i="24"/>
  <c r="H72" i="24" s="1"/>
  <c r="I72" i="24" s="1"/>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c r="G68" i="24"/>
  <c r="F68" i="24"/>
  <c r="E68" i="24"/>
  <c r="L67" i="24"/>
  <c r="H67" i="24" s="1"/>
  <c r="I67" i="24"/>
  <c r="G67" i="24"/>
  <c r="F67" i="24"/>
  <c r="E67" i="24"/>
  <c r="L66" i="24"/>
  <c r="H66" i="24" s="1"/>
  <c r="G66" i="24"/>
  <c r="F66" i="24"/>
  <c r="E66" i="24"/>
  <c r="L65" i="24"/>
  <c r="H65" i="24" s="1"/>
  <c r="I65" i="24"/>
  <c r="G65" i="24"/>
  <c r="F65" i="24"/>
  <c r="E65" i="24"/>
  <c r="L64" i="24"/>
  <c r="H64" i="24" s="1"/>
  <c r="I64" i="24" s="1"/>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c r="G60" i="24"/>
  <c r="F60" i="24"/>
  <c r="E60" i="24"/>
  <c r="L59" i="24"/>
  <c r="H59" i="24" s="1"/>
  <c r="I59" i="24"/>
  <c r="G59" i="24"/>
  <c r="F59" i="24"/>
  <c r="E59" i="24"/>
  <c r="L58" i="24"/>
  <c r="H58" i="24" s="1"/>
  <c r="G58" i="24"/>
  <c r="F58" i="24"/>
  <c r="E58" i="24"/>
  <c r="L57" i="24"/>
  <c r="H57" i="24" s="1"/>
  <c r="I57" i="24"/>
  <c r="G57" i="24"/>
  <c r="F57" i="24"/>
  <c r="E57" i="24"/>
  <c r="L56" i="24"/>
  <c r="H56" i="24" s="1"/>
  <c r="I56" i="24" s="1"/>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c r="G51" i="24"/>
  <c r="F51" i="24"/>
  <c r="E51" i="24"/>
  <c r="L44" i="24"/>
  <c r="I44" i="24"/>
  <c r="F44" i="24"/>
  <c r="D44" i="24"/>
  <c r="C44" i="24"/>
  <c r="M44" i="24" s="1"/>
  <c r="B44" i="24"/>
  <c r="K44" i="24" s="1"/>
  <c r="M43" i="24"/>
  <c r="G43" i="24"/>
  <c r="E43" i="24"/>
  <c r="C43" i="24"/>
  <c r="I43" i="24" s="1"/>
  <c r="B43" i="24"/>
  <c r="L42" i="24"/>
  <c r="I42" i="24"/>
  <c r="F42" i="24"/>
  <c r="D42" i="24"/>
  <c r="C42" i="24"/>
  <c r="M42" i="24" s="1"/>
  <c r="B42" i="24"/>
  <c r="K42" i="24" s="1"/>
  <c r="M41" i="24"/>
  <c r="J41" i="24"/>
  <c r="G41" i="24"/>
  <c r="E41" i="24"/>
  <c r="C41" i="24"/>
  <c r="I41" i="24" s="1"/>
  <c r="B41" i="24"/>
  <c r="L40" i="24"/>
  <c r="I40" i="24"/>
  <c r="F40" i="24"/>
  <c r="D40" i="24"/>
  <c r="C40" i="24"/>
  <c r="M40" i="24" s="1"/>
  <c r="B40" i="24"/>
  <c r="K40" i="24" s="1"/>
  <c r="M36" i="24"/>
  <c r="L36" i="24"/>
  <c r="K36" i="24"/>
  <c r="J36" i="24"/>
  <c r="I36" i="24"/>
  <c r="H36" i="24"/>
  <c r="G36" i="24"/>
  <c r="F36" i="24"/>
  <c r="E36" i="24"/>
  <c r="D36" i="24"/>
  <c r="C35" i="24"/>
  <c r="C27" i="24"/>
  <c r="C19" i="24"/>
  <c r="K57" i="15"/>
  <c r="L57" i="15" s="1"/>
  <c r="C38" i="24"/>
  <c r="I38" i="24" s="1"/>
  <c r="C37" i="24"/>
  <c r="C34" i="24"/>
  <c r="L34" i="24" s="1"/>
  <c r="C33" i="24"/>
  <c r="C32" i="24"/>
  <c r="G32" i="24" s="1"/>
  <c r="C31" i="24"/>
  <c r="C30" i="24"/>
  <c r="C29" i="24"/>
  <c r="C28" i="24"/>
  <c r="C26" i="24"/>
  <c r="L26" i="24" s="1"/>
  <c r="C25" i="24"/>
  <c r="C24" i="24"/>
  <c r="C23" i="24"/>
  <c r="C22" i="24"/>
  <c r="C21" i="24"/>
  <c r="C20" i="24"/>
  <c r="C18" i="24"/>
  <c r="L18" i="24" s="1"/>
  <c r="C17" i="24"/>
  <c r="C16" i="24"/>
  <c r="G16" i="24" s="1"/>
  <c r="C15" i="24"/>
  <c r="C9" i="24"/>
  <c r="C8" i="24"/>
  <c r="C7" i="24"/>
  <c r="B38" i="24"/>
  <c r="B37" i="24"/>
  <c r="B35" i="24"/>
  <c r="B34" i="24"/>
  <c r="B33" i="24"/>
  <c r="B32" i="24"/>
  <c r="B31" i="24"/>
  <c r="B30" i="24"/>
  <c r="B29" i="24"/>
  <c r="K29" i="24" s="1"/>
  <c r="B28" i="24"/>
  <c r="B27" i="24"/>
  <c r="B26" i="24"/>
  <c r="B25" i="24"/>
  <c r="B24" i="24"/>
  <c r="B23" i="24"/>
  <c r="B22" i="24"/>
  <c r="B21" i="24"/>
  <c r="B20" i="24"/>
  <c r="B19" i="24"/>
  <c r="B18" i="24"/>
  <c r="B17" i="24"/>
  <c r="B16" i="24"/>
  <c r="B15" i="24"/>
  <c r="B9" i="24"/>
  <c r="B8" i="24"/>
  <c r="B7" i="24"/>
  <c r="G7" i="24" l="1"/>
  <c r="M7" i="24"/>
  <c r="E7" i="24"/>
  <c r="L7" i="24"/>
  <c r="I7" i="24"/>
  <c r="K16" i="24"/>
  <c r="J16" i="24"/>
  <c r="H16" i="24"/>
  <c r="F16" i="24"/>
  <c r="D16" i="24"/>
  <c r="F9" i="24"/>
  <c r="D9" i="24"/>
  <c r="J9" i="24"/>
  <c r="H9" i="24"/>
  <c r="K9" i="24"/>
  <c r="F17" i="24"/>
  <c r="D17" i="24"/>
  <c r="J17" i="24"/>
  <c r="K17" i="24"/>
  <c r="H17" i="24"/>
  <c r="F25" i="24"/>
  <c r="D25" i="24"/>
  <c r="J25" i="24"/>
  <c r="K25" i="24"/>
  <c r="H25" i="24"/>
  <c r="K32" i="24"/>
  <c r="J32" i="24"/>
  <c r="H32" i="24"/>
  <c r="F32" i="24"/>
  <c r="D32" i="24"/>
  <c r="K20" i="24"/>
  <c r="J20" i="24"/>
  <c r="H20" i="24"/>
  <c r="F20" i="24"/>
  <c r="D20" i="24"/>
  <c r="F29" i="24"/>
  <c r="D29" i="24"/>
  <c r="J29" i="24"/>
  <c r="H29" i="24"/>
  <c r="F35" i="24"/>
  <c r="D35" i="24"/>
  <c r="J35" i="24"/>
  <c r="K35" i="24"/>
  <c r="H35" i="24"/>
  <c r="B45" i="24"/>
  <c r="B39" i="24"/>
  <c r="G25" i="24"/>
  <c r="M25" i="24"/>
  <c r="E25" i="24"/>
  <c r="L25" i="24"/>
  <c r="I25" i="24"/>
  <c r="I28" i="24"/>
  <c r="M28" i="24"/>
  <c r="E28" i="24"/>
  <c r="L28" i="24"/>
  <c r="G28" i="24"/>
  <c r="G27" i="24"/>
  <c r="M27" i="24"/>
  <c r="E27" i="24"/>
  <c r="L27" i="24"/>
  <c r="I27" i="24"/>
  <c r="H37" i="24"/>
  <c r="F37" i="24"/>
  <c r="D37" i="24"/>
  <c r="K37" i="24"/>
  <c r="J37" i="24"/>
  <c r="G9" i="24"/>
  <c r="M9" i="24"/>
  <c r="E9" i="24"/>
  <c r="L9" i="24"/>
  <c r="I9" i="24"/>
  <c r="K74" i="24"/>
  <c r="J74" i="24"/>
  <c r="I74" i="24"/>
  <c r="I77" i="24" s="1"/>
  <c r="B14" i="24"/>
  <c r="B6" i="24"/>
  <c r="I32" i="24"/>
  <c r="M32" i="24"/>
  <c r="E32" i="24"/>
  <c r="L32" i="24"/>
  <c r="F21" i="24"/>
  <c r="D21" i="24"/>
  <c r="J21" i="24"/>
  <c r="H21" i="24"/>
  <c r="F27" i="24"/>
  <c r="D27" i="24"/>
  <c r="J27" i="24"/>
  <c r="K27" i="24"/>
  <c r="H27" i="24"/>
  <c r="K30" i="24"/>
  <c r="J30" i="24"/>
  <c r="H30" i="24"/>
  <c r="F30" i="24"/>
  <c r="D30" i="24"/>
  <c r="G23" i="24"/>
  <c r="M23" i="24"/>
  <c r="E23" i="24"/>
  <c r="L23" i="24"/>
  <c r="I23" i="24"/>
  <c r="G29" i="24"/>
  <c r="M29" i="24"/>
  <c r="E29" i="24"/>
  <c r="L29" i="24"/>
  <c r="I29" i="24"/>
  <c r="G35" i="24"/>
  <c r="M35" i="24"/>
  <c r="E35" i="24"/>
  <c r="L35" i="24"/>
  <c r="I35" i="24"/>
  <c r="F23" i="24"/>
  <c r="D23" i="24"/>
  <c r="J23" i="24"/>
  <c r="K23" i="24"/>
  <c r="H23" i="24"/>
  <c r="K58" i="24"/>
  <c r="J58" i="24"/>
  <c r="I58" i="24"/>
  <c r="K8" i="24"/>
  <c r="J8" i="24"/>
  <c r="H8" i="24"/>
  <c r="F8" i="24"/>
  <c r="D8" i="24"/>
  <c r="F15" i="24"/>
  <c r="D15" i="24"/>
  <c r="J15" i="24"/>
  <c r="K15" i="24"/>
  <c r="H15" i="24"/>
  <c r="K18" i="24"/>
  <c r="J18" i="24"/>
  <c r="H18" i="24"/>
  <c r="F18" i="24"/>
  <c r="D18" i="24"/>
  <c r="K24" i="24"/>
  <c r="J24" i="24"/>
  <c r="H24" i="24"/>
  <c r="F24" i="24"/>
  <c r="D24" i="24"/>
  <c r="F33" i="24"/>
  <c r="D33" i="24"/>
  <c r="J33" i="24"/>
  <c r="K33" i="24"/>
  <c r="H33" i="24"/>
  <c r="G17" i="24"/>
  <c r="M17" i="24"/>
  <c r="E17" i="24"/>
  <c r="L17" i="24"/>
  <c r="I17" i="24"/>
  <c r="I20" i="24"/>
  <c r="M20" i="24"/>
  <c r="E20" i="24"/>
  <c r="L20" i="24"/>
  <c r="G20" i="24"/>
  <c r="G33" i="24"/>
  <c r="M33" i="24"/>
  <c r="E33" i="24"/>
  <c r="L33" i="24"/>
  <c r="I33" i="24"/>
  <c r="I37" i="24"/>
  <c r="G37" i="24"/>
  <c r="L37" i="24"/>
  <c r="E37" i="24"/>
  <c r="F7" i="24"/>
  <c r="D7" i="24"/>
  <c r="J7" i="24"/>
  <c r="K7" i="24"/>
  <c r="H7" i="24"/>
  <c r="I16" i="24"/>
  <c r="M16" i="24"/>
  <c r="E16" i="24"/>
  <c r="L16" i="24"/>
  <c r="K28" i="24"/>
  <c r="J28" i="24"/>
  <c r="H28" i="24"/>
  <c r="F28" i="24"/>
  <c r="D28" i="24"/>
  <c r="D38" i="24"/>
  <c r="K38" i="24"/>
  <c r="J38" i="24"/>
  <c r="H38" i="24"/>
  <c r="F38" i="24"/>
  <c r="C14" i="24"/>
  <c r="C6" i="24"/>
  <c r="I24" i="24"/>
  <c r="M24" i="24"/>
  <c r="E24" i="24"/>
  <c r="L24" i="24"/>
  <c r="I30" i="24"/>
  <c r="M30" i="24"/>
  <c r="E30" i="24"/>
  <c r="L30" i="24"/>
  <c r="G30" i="24"/>
  <c r="G19" i="24"/>
  <c r="M19" i="24"/>
  <c r="E19" i="24"/>
  <c r="L19" i="24"/>
  <c r="I19" i="24"/>
  <c r="K26" i="24"/>
  <c r="J26" i="24"/>
  <c r="H26" i="24"/>
  <c r="F26" i="24"/>
  <c r="D26" i="24"/>
  <c r="I22" i="24"/>
  <c r="M22" i="24"/>
  <c r="E22" i="24"/>
  <c r="L22" i="24"/>
  <c r="G22" i="24"/>
  <c r="F19" i="24"/>
  <c r="D19" i="24"/>
  <c r="J19" i="24"/>
  <c r="K19" i="24"/>
  <c r="H19" i="24"/>
  <c r="K22" i="24"/>
  <c r="J22" i="24"/>
  <c r="H22" i="24"/>
  <c r="F22" i="24"/>
  <c r="D22" i="24"/>
  <c r="F31" i="24"/>
  <c r="D31" i="24"/>
  <c r="J31" i="24"/>
  <c r="K31" i="24"/>
  <c r="H31" i="24"/>
  <c r="K34" i="24"/>
  <c r="J34" i="24"/>
  <c r="H34" i="24"/>
  <c r="F34" i="24"/>
  <c r="D34" i="24"/>
  <c r="K21" i="24"/>
  <c r="M37" i="24"/>
  <c r="K66" i="24"/>
  <c r="J66" i="24"/>
  <c r="I66" i="24"/>
  <c r="C45" i="24"/>
  <c r="C39" i="24"/>
  <c r="G15" i="24"/>
  <c r="M15" i="24"/>
  <c r="E15" i="24"/>
  <c r="L15" i="24"/>
  <c r="I15" i="24"/>
  <c r="G21" i="24"/>
  <c r="M21" i="24"/>
  <c r="E21" i="24"/>
  <c r="L21" i="24"/>
  <c r="I21" i="24"/>
  <c r="G31" i="24"/>
  <c r="M31" i="24"/>
  <c r="E31" i="24"/>
  <c r="L31" i="24"/>
  <c r="I31" i="24"/>
  <c r="G24" i="24"/>
  <c r="K53" i="24"/>
  <c r="J53" i="24"/>
  <c r="K61" i="24"/>
  <c r="J61" i="24"/>
  <c r="K69" i="24"/>
  <c r="J69" i="24"/>
  <c r="H43" i="24"/>
  <c r="F43" i="24"/>
  <c r="D43" i="24"/>
  <c r="K43" i="24"/>
  <c r="K55" i="24"/>
  <c r="J55" i="24"/>
  <c r="K63" i="24"/>
  <c r="J63" i="24"/>
  <c r="K71" i="24"/>
  <c r="J71" i="24"/>
  <c r="K52" i="24"/>
  <c r="J52" i="24"/>
  <c r="K60" i="24"/>
  <c r="J60" i="24"/>
  <c r="K68" i="24"/>
  <c r="J68" i="24"/>
  <c r="I8" i="24"/>
  <c r="M8" i="24"/>
  <c r="E8" i="24"/>
  <c r="I18" i="24"/>
  <c r="M18" i="24"/>
  <c r="E18" i="24"/>
  <c r="I26" i="24"/>
  <c r="M26" i="24"/>
  <c r="E26" i="24"/>
  <c r="I34" i="24"/>
  <c r="M34" i="24"/>
  <c r="E34" i="24"/>
  <c r="K57" i="24"/>
  <c r="J57" i="24"/>
  <c r="K65" i="24"/>
  <c r="J65" i="24"/>
  <c r="K73" i="24"/>
  <c r="J73" i="24"/>
  <c r="M38" i="24"/>
  <c r="E38" i="24"/>
  <c r="L38" i="24"/>
  <c r="G38" i="24"/>
  <c r="G8" i="24"/>
  <c r="K54" i="24"/>
  <c r="J54" i="24"/>
  <c r="K62" i="24"/>
  <c r="J62" i="24"/>
  <c r="K70" i="24"/>
  <c r="J70" i="24"/>
  <c r="L8" i="24"/>
  <c r="H41" i="24"/>
  <c r="F41" i="24"/>
  <c r="D41" i="24"/>
  <c r="K41" i="24"/>
  <c r="J43" i="24"/>
  <c r="K51" i="24"/>
  <c r="J51" i="24"/>
  <c r="K59" i="24"/>
  <c r="J59" i="24"/>
  <c r="K67" i="24"/>
  <c r="J67" i="24"/>
  <c r="K75" i="24"/>
  <c r="K77" i="24" s="1"/>
  <c r="J75" i="24"/>
  <c r="J77" i="24" s="1"/>
  <c r="G18" i="24"/>
  <c r="G26" i="24"/>
  <c r="G34" i="24"/>
  <c r="K56" i="24"/>
  <c r="J56" i="24"/>
  <c r="K64" i="24"/>
  <c r="J64" i="24"/>
  <c r="K72" i="24"/>
  <c r="J72" i="24"/>
  <c r="G40" i="24"/>
  <c r="G42" i="24"/>
  <c r="G44" i="24"/>
  <c r="H40" i="24"/>
  <c r="L41" i="24"/>
  <c r="H42" i="24"/>
  <c r="L43" i="24"/>
  <c r="H44" i="24"/>
  <c r="J40" i="24"/>
  <c r="J42" i="24"/>
  <c r="J44" i="24"/>
  <c r="E40" i="24"/>
  <c r="E42" i="24"/>
  <c r="E44" i="24"/>
  <c r="I78" i="24" l="1"/>
  <c r="I79" i="24"/>
  <c r="I45" i="24"/>
  <c r="G45" i="24"/>
  <c r="L45" i="24"/>
  <c r="E45" i="24"/>
  <c r="M45" i="24"/>
  <c r="I6" i="24"/>
  <c r="M6" i="24"/>
  <c r="E6" i="24"/>
  <c r="G6" i="24"/>
  <c r="L6" i="24"/>
  <c r="H39" i="24"/>
  <c r="F39" i="24"/>
  <c r="D39" i="24"/>
  <c r="K39" i="24"/>
  <c r="J39" i="24"/>
  <c r="I14" i="24"/>
  <c r="M14" i="24"/>
  <c r="E14" i="24"/>
  <c r="L14" i="24"/>
  <c r="G14" i="24"/>
  <c r="H45" i="24"/>
  <c r="F45" i="24"/>
  <c r="D45" i="24"/>
  <c r="K45" i="24"/>
  <c r="J45" i="24"/>
  <c r="K6" i="24"/>
  <c r="J6" i="24"/>
  <c r="H6" i="24"/>
  <c r="F6" i="24"/>
  <c r="D6" i="24"/>
  <c r="J79" i="24"/>
  <c r="J78" i="24"/>
  <c r="K14" i="24"/>
  <c r="J14" i="24"/>
  <c r="H14" i="24"/>
  <c r="F14" i="24"/>
  <c r="D14" i="24"/>
  <c r="K79" i="24"/>
  <c r="K78" i="24"/>
  <c r="I39" i="24"/>
  <c r="G39" i="24"/>
  <c r="L39" i="24"/>
  <c r="M39" i="24"/>
  <c r="E39" i="24"/>
  <c r="I83" i="24" l="1"/>
  <c r="I82" i="24"/>
  <c r="I81" i="24"/>
</calcChain>
</file>

<file path=xl/sharedStrings.xml><?xml version="1.0" encoding="utf-8"?>
<sst xmlns="http://schemas.openxmlformats.org/spreadsheetml/2006/main" count="1642" uniqueCount="521">
  <si>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</si>
  <si>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</si>
  <si>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</si>
  <si>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</si>
  <si>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</si>
  <si>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</si>
  <si>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</si>
  <si>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</si>
  <si>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</si>
  <si>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</si>
  <si>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</si>
  <si>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</si>
  <si>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</si>
  <si>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Neubrandenburg (031)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</si>
  <si>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</si>
  <si>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</si>
  <si>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</si>
  <si>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</si>
  <si>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</si>
  <si>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</si>
  <si>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</si>
  <si>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</si>
  <si>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</si>
  <si>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</si>
  <si>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</si>
  <si>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</si>
  <si>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</si>
  <si>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</si>
  <si>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</si>
  <si>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</si>
  <si>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</si>
  <si>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</si>
  <si>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</si>
  <si>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</si>
  <si>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</si>
  <si>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</si>
  <si>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</si>
  <si>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</si>
  <si>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</si>
  <si>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</si>
  <si>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</si>
  <si>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</si>
  <si>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</si>
  <si>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</si>
  <si>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</si>
  <si>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</si>
  <si>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</si>
  <si>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</si>
  <si>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</si>
  <si>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</si>
  <si>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</si>
  <si>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</si>
  <si>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</si>
  <si>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</si>
  <si>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</si>
  <si>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</si>
  <si>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</si>
  <si>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</si>
  <si>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</si>
  <si>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</si>
  <si>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</si>
  <si>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</si>
  <si>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</si>
  <si>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</si>
  <si>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</si>
  <si>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</si>
  <si>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</si>
  <si>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</si>
  <si>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</si>
  <si>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</si>
  <si>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</si>
  <si>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</si>
  <si>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</si>
  <si>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</si>
  <si>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</si>
  <si>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</si>
  <si>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</si>
  <si>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</si>
  <si>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</si>
  <si>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</si>
  <si>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</si>
  <si>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</si>
  <si>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</si>
  <si>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</si>
  <si>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</si>
  <si>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</si>
  <si>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</si>
  <si>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</si>
  <si>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</si>
  <si>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</si>
  <si>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</si>
  <si>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</si>
  <si>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Neubrandenburg (031);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</si>
  <si>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</si>
  <si>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</si>
  <si>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</si>
  <si>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</si>
  <si>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</si>
  <si>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</si>
  <si>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</si>
  <si>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</si>
  <si>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</si>
  <si>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</si>
  <si>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</si>
  <si>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</si>
  <si>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</si>
  <si>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</si>
  <si>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</si>
  <si>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</si>
  <si>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</si>
  <si>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</si>
  <si>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</si>
  <si>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</si>
  <si>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</si>
  <si>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</si>
  <si>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</si>
  <si>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</si>
  <si>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</si>
  <si>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</si>
  <si>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</si>
  <si>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</si>
  <si>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</si>
  <si>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</si>
  <si>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</si>
  <si>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</si>
  <si>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</si>
  <si>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</si>
  <si>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</si>
  <si>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</si>
  <si>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Nord</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</si>
  <si>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</si>
  <si>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</si>
  <si>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</si>
  <si>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</si>
  <si>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</si>
  <si>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</si>
  <si>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</si>
  <si>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</si>
  <si>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</si>
  <si>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</si>
  <si>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</si>
  <si>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</si>
  <si>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</si>
  <si>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</si>
  <si>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</si>
  <si>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</si>
  <si>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</si>
  <si>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</si>
  <si>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</si>
  <si>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</si>
  <si>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</si>
  <si>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</si>
  <si>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</si>
  <si>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</si>
  <si>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</si>
  <si>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</si>
  <si>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</si>
  <si>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</si>
  <si>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</si>
  <si>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</si>
  <si>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</si>
  <si>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</si>
  <si>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</si>
  <si>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</si>
  <si>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</si>
  <si>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</si>
  <si>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</si>
  <si>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</si>
  <si>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</si>
  <si>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</si>
  <si>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</si>
  <si>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</si>
  <si>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</si>
  <si>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</si>
  <si>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</si>
  <si>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</si>
  <si>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</si>
  <si>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</si>
  <si>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</si>
  <si>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</si>
  <si>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</si>
  <si>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</si>
  <si>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</si>
  <si>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Neubrandenburg (031)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</si>
  <si>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</si>
  <si>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</si>
  <si>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</si>
  <si>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</si>
  <si>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</si>
  <si>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</si>
  <si>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</si>
  <si>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</si>
  <si>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</si>
  <si>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</si>
  <si>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</si>
  <si>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</si>
  <si>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</si>
  <si>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</si>
  <si>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</si>
  <si>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</si>
  <si>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</si>
  <si>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</si>
  <si>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</si>
  <si>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</si>
  <si>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</si>
  <si>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</si>
  <si>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</si>
  <si>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</si>
  <si>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</si>
  <si>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</si>
  <si>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</si>
  <si>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</si>
  <si>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</si>
  <si>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</si>
  <si>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</si>
  <si>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</si>
  <si>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</si>
  <si>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</si>
  <si>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</si>
  <si>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</si>
  <si>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</si>
  <si>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</si>
  <si>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</si>
  <si>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</si>
  <si>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</si>
  <si>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</si>
  <si>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</si>
  <si>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</si>
  <si>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</si>
  <si>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</si>
  <si>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</si>
  <si>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</si>
  <si>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</si>
  <si>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</si>
  <si>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</si>
  <si>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</si>
  <si>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</si>
  <si>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</si>
  <si>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</si>
  <si>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</si>
  <si>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</si>
  <si>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</si>
  <si>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</si>
  <si>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</si>
  <si>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</si>
  <si>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</si>
  <si>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</si>
  <si>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</si>
  <si>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</si>
  <si>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</si>
  <si>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</si>
  <si>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</si>
  <si>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</si>
  <si>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</si>
  <si>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</si>
  <si>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</si>
  <si>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</si>
  <si>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</si>
  <si>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</si>
  <si>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</si>
  <si>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</si>
  <si>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</si>
  <si>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</si>
  <si>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</si>
  <si>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</si>
  <si>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</si>
  <si>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</si>
  <si>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</si>
  <si>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</si>
  <si>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</si>
  <si>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</si>
  <si>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</si>
  <si>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</si>
  <si>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</si>
  <si>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</si>
  <si>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</si>
  <si>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</si>
  <si>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</si>
  <si>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</si>
  <si>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</si>
  <si>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</si>
  <si>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</si>
  <si>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</si>
  <si>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</si>
  <si>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</si>
  <si>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</si>
  <si>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</si>
  <si>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</si>
  <si>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</si>
  <si>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</si>
  <si>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</si>
  <si>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</si>
  <si>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</si>
  <si>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</si>
  <si>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</si>
  <si>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</si>
  <si>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</si>
  <si>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</si>
  <si>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</si>
  <si>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</si>
  <si>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</si>
  <si>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</si>
  <si>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</si>
  <si>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</si>
  <si>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</si>
  <si>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</si>
  <si>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</si>
  <si>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</si>
  <si>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</si>
  <si>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</si>
  <si>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</si>
  <si>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</si>
  <si>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</si>
  <si>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</si>
  <si>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</si>
  <si>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</si>
  <si>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</si>
  <si>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</si>
  <si>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</si>
  <si>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</si>
  <si>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</si>
  <si>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</si>
  <si>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</si>
  <si>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</si>
  <si>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</si>
  <si>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</si>
  <si>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</si>
  <si>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Neubrandenburg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</si>
  <si>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</si>
  <si>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</si>
  <si>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</si>
  <si>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</si>
  <si>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</si>
  <si>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</si>
  <si>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</si>
  <si>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</si>
  <si>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</si>
  <si>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</si>
  <si>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</si>
  <si>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</si>
  <si>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</si>
  <si>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</si>
  <si>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</si>
  <si>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</si>
  <si>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</si>
  <si>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</si>
  <si>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</si>
  <si>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</si>
  <si>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</si>
  <si>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</si>
  <si>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</si>
  <si>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</si>
  <si>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</si>
  <si>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</si>
  <si>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</si>
  <si>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</si>
  <si>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</si>
  <si>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</si>
  <si>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</si>
  <si>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</si>
  <si>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</si>
  <si>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</si>
  <si>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</si>
  <si>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</si>
  <si>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</si>
  <si>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</si>
  <si>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</si>
  <si>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</si>
  <si>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</si>
  <si>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</si>
  <si>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</si>
  <si>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</si>
  <si>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</si>
  <si>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</si>
  <si>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Neubrandenburg (031);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</si>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</sst>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{AC43A4F2-323D-4536-8A5A-BE82351AE4FD}</c15:txfldGUID>
                      <c15:f>Daten_Diagramme!$D$6</c15:f>
                      <c15:dlblFieldTableCache>
                        <c:ptCount val="1"/>
                        <c:pt idx="0">
                          <c:v>0.0</c:v>
                        </c:pt>
                      </c15:dlblFieldTableCache>
                    </c15:dlblFTEntry>
                  </c15:dlblFieldTable>
                  <c15:showDataLabelsRange val="0"/>
                </c:ext>
                <c:ext xmlns:c16="http://schemas.microsoft.com/office/drawing/2014/chart" uri="{C3380CC4-5D6E-409C-BE32-E72D297353CC}">
                  <c16:uniqueId val="{00000000-DB38-4BAE-AD0A-FC509CA6D26A}"/>
                </c:ext>
              </c:extLst>
            </c:dLbl>
            <c:dLbl>
              <c:idx val="1"/>
              <c:tx>
                <c:strRef>
                  <c:f>Daten_Diagramme!$D$7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{3C22F465-FB1E-4979-9526-7630193EDF5F}</c15:txfldGUID>
                      <c15:f>Daten_Diagramme!$D$7</c15:f>
                      <c15:dlblFieldTableCache>
                        <c:ptCount val="1"/>
                        <c:pt idx="0">
                          <c:v>1.5</c:v>
                        </c:pt>
                      </c15:dlblFieldTableCache>
                    </c15:dlblFTEntry>
                  </c15:dlblFieldTable>
                  <c15:showDataLabelsRange val="0"/>
                </c:ext>
                <c:ext xmlns:c16="http://schemas.microsoft.com/office/drawing/2014/chart" uri="{C3380CC4-5D6E-409C-BE32-E72D297353CC}">
                  <c16:uniqueId val="{00000001-DB38-4BAE-AD0A-FC509CA6D26A}"/>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{0C47D7D7-61AB-4685-BCF6-911C20890388}</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DB38-4BAE-AD0A-FC509CA6D26A}"/>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{F9C76ECC-7C9F-43F9-8196-F8A06F9C8D7F}</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DB38-4BAE-AD0A-FC509CA6D26A}"/>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1.0795871658677722E-2</c:v>
                </c:pt>
                <c:pt idx="1">
                  <c:v>1.4830148993482757</c:v>
                </c:pt>
                <c:pt idx="2">
                  <c:v>0.95490282911153723</c:v>
                </c:pt>
                <c:pt idx="3">
                  <c:v>1.0875687030768</c:v>
                </c:pt>
              </c:numCache>
            </c:numRef>
          </c:val>
          <c:extLst>
            <c:ext xmlns:c16="http://schemas.microsoft.com/office/drawing/2014/chart" uri="{C3380CC4-5D6E-409C-BE32-E72D297353CC}">
              <c16:uniqueId val="{00000004-DB38-4BAE-AD0A-FC509CA6D26A}"/>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{0CC6060C-2B1E-4484-8BF8-2AE179F81F66}</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DB38-4BAE-AD0A-FC509CA6D26A}"/>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{3DCE7836-DA7C-4B5E-A159-9EFA169C86B1}</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DB38-4BAE-AD0A-FC509CA6D26A}"/>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{42488C47-40BB-4E88-832C-E36C3A636B2D}</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DB38-4BAE-AD0A-FC509CA6D26A}"/>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{AE4EE8CF-F0EF-4A1C-BE69-41E0DE03FF90}</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DB38-4BAE-AD0A-FC509CA6D26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DB38-4BAE-AD0A-FC509CA6D26A}"/>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B38-4BAE-AD0A-FC509CA6D26A}"/>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{207A8C63-ED19-4A1E-BF10-178A9A71EC4C}</c15:txfldGUID>
                      <c15:f>Daten_Diagramme!$E$6</c15:f>
                      <c15:dlblFieldTableCache>
                        <c:ptCount val="1"/>
                        <c:pt idx="0">
                          <c:v>-2.9</c:v>
                        </c:pt>
                      </c15:dlblFieldTableCache>
                    </c15:dlblFTEntry>
                  </c15:dlblFieldTable>
                  <c15:showDataLabelsRange val="0"/>
                </c:ext>
                <c:ext xmlns:c16="http://schemas.microsoft.com/office/drawing/2014/chart" uri="{C3380CC4-5D6E-409C-BE32-E72D297353CC}">
                  <c16:uniqueId val="{00000000-26B8-4A8E-B736-2E350B055BDD}"/>
                </c:ext>
              </c:extLst>
            </c:dLbl>
            <c:dLbl>
              <c:idx val="1"/>
              <c:tx>
                <c:strRef>
                  <c:f>Daten_Diagramme!$E$7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{776AC08F-9A63-4D98-9FE5-362EF65244DC}</c15:txfldGUID>
                      <c15:f>Daten_Diagramme!$E$7</c15:f>
                      <c15:dlblFieldTableCache>
                        <c:ptCount val="1"/>
                        <c:pt idx="0">
                          <c:v>-3.1</c:v>
                        </c:pt>
                      </c15:dlblFieldTableCache>
                    </c15:dlblFTEntry>
                  </c15:dlblFieldTable>
                  <c15:showDataLabelsRange val="0"/>
                </c:ext>
                <c:ext xmlns:c16="http://schemas.microsoft.com/office/drawing/2014/chart" uri="{C3380CC4-5D6E-409C-BE32-E72D297353CC}">
                  <c16:uniqueId val="{00000001-26B8-4A8E-B736-2E350B055BDD}"/>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{91194AC0-33E4-40A8-A171-2E93ED04E037}</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26B8-4A8E-B736-2E350B055BDD}"/>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{C75B3914-AE91-46DB-A10C-3C935F830DB4}</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26B8-4A8E-B736-2E350B055BD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-2.8748590755355128</c:v>
                </c:pt>
                <c:pt idx="1">
                  <c:v>-3.0848062839072679</c:v>
                </c:pt>
                <c:pt idx="2">
                  <c:v>-3.6279896103654186</c:v>
                </c:pt>
                <c:pt idx="3">
                  <c:v>-2.8655893304673015</c:v>
                </c:pt>
              </c:numCache>
            </c:numRef>
          </c:val>
          <c:extLst>
            <c:ext xmlns:c16="http://schemas.microsoft.com/office/drawing/2014/chart" uri="{C3380CC4-5D6E-409C-BE32-E72D297353CC}">
              <c16:uniqueId val="{00000004-26B8-4A8E-B736-2E350B055BDD}"/>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{547F1A82-C39B-4D4A-BD8E-E221AB2239DE}</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26B8-4A8E-B736-2E350B055BDD}"/>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{DB161D39-8BE5-4315-8CF8-4E40B15B187A}</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26B8-4A8E-B736-2E350B055BDD}"/>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{D2B566AF-AC9F-47C1-A060-BD6B49AAFDFD}</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26B8-4A8E-B736-2E350B055BDD}"/>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{9A7FCF14-6272-48A3-9852-1618C2BAAC97}</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26B8-4A8E-B736-2E350B055BD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26B8-4A8E-B736-2E350B055BDD}"/>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6B8-4A8E-B736-2E350B055BDD}"/>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{C22F519C-EB18-4901-B716-BA78603E4558}</c15:txfldGUID>
                      <c15:f>Daten_Diagramme!$D$14</c15:f>
                      <c15:dlblFieldTableCache>
                        <c:ptCount val="1"/>
                        <c:pt idx="0">
                          <c:v>0.0</c:v>
                        </c:pt>
                      </c15:dlblFieldTableCache>
                    </c15:dlblFTEntry>
                  </c15:dlblFieldTable>
                  <c15:showDataLabelsRange val="0"/>
                </c:ext>
                <c:ext xmlns:c16="http://schemas.microsoft.com/office/drawing/2014/chart" uri="{C3380CC4-5D6E-409C-BE32-E72D297353CC}">
                  <c16:uniqueId val="{00000000-5609-450D-B4E3-BF4F1DECA664}"/>
                </c:ext>
              </c:extLst>
            </c:dLbl>
            <c:dLbl>
              <c:idx val="1"/>
              <c:tx>
                <c:strRef>
                  <c:f>Daten_Diagramme!$D$15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{C14B85F1-D2B9-4904-8797-B6B6EDF7E766}</c15:txfldGUID>
                      <c15:f>Daten_Diagramme!$D$15</c15:f>
                      <c15:dlblFieldTableCache>
                        <c:ptCount val="1"/>
                        <c:pt idx="0">
                          <c:v>-1.0</c:v>
                        </c:pt>
                      </c15:dlblFieldTableCache>
                    </c15:dlblFTEntry>
                  </c15:dlblFieldTable>
                  <c15:showDataLabelsRange val="0"/>
                </c:ext>
                <c:ext xmlns:c16="http://schemas.microsoft.com/office/drawing/2014/chart" uri="{C3380CC4-5D6E-409C-BE32-E72D297353CC}">
                  <c16:uniqueId val="{00000001-5609-450D-B4E3-BF4F1DECA664}"/>
                </c:ext>
              </c:extLst>
            </c:dLbl>
            <c:dLbl>
              <c:idx val="2"/>
              <c:tx>
                <c:strRef>
                  <c:f>Daten_Diagramme!$D$16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{B4A21756-00FB-4437-9405-FF333BD211F1}</c15:txfldGUID>
                      <c15:f>Daten_Diagramme!$D$16</c15:f>
                      <c15:dlblFieldTableCache>
                        <c:ptCount val="1"/>
                        <c:pt idx="0">
                          <c:v>2.1</c:v>
                        </c:pt>
                      </c15:dlblFieldTableCache>
                    </c15:dlblFTEntry>
                  </c15:dlblFieldTable>
                  <c15:showDataLabelsRange val="0"/>
                </c:ext>
                <c:ext xmlns:c16="http://schemas.microsoft.com/office/drawing/2014/chart" uri="{C3380CC4-5D6E-409C-BE32-E72D297353CC}">
                  <c16:uniqueId val="{00000002-5609-450D-B4E3-BF4F1DECA664}"/>
                </c:ext>
              </c:extLst>
            </c:dLbl>
            <c:dLbl>
              <c:idx val="3"/>
              <c:tx>
                <c:strRef>
                  <c:f>Daten_Diagramme!$D$17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{E519B584-FCE3-4D27-B8FE-AA213A759407}</c15:txfldGUID>
                      <c15:f>Daten_Diagramme!$D$17</c15:f>
                      <c15:dlblFieldTableCache>
                        <c:ptCount val="1"/>
                        <c:pt idx="0">
                          <c:v>-0.7</c:v>
                        </c:pt>
                      </c15:dlblFieldTableCache>
                    </c15:dlblFTEntry>
                  </c15:dlblFieldTable>
                  <c15:showDataLabelsRange val="0"/>
                </c:ext>
                <c:ext xmlns:c16="http://schemas.microsoft.com/office/drawing/2014/chart" uri="{C3380CC4-5D6E-409C-BE32-E72D297353CC}">
                  <c16:uniqueId val="{00000003-5609-450D-B4E3-BF4F1DECA664}"/>
                </c:ext>
              </c:extLst>
            </c:dLbl>
            <c:dLbl>
              <c:idx val="4"/>
              <c:tx>
                <c:strRef>
                  <c:f>Daten_Diagramme!$D$18</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{B44C797D-95AF-4DA8-BDBA-481CDCE49B5A}</c15:txfldGUID>
                      <c15:f>Daten_Diagramme!$D$18</c15:f>
                      <c15:dlblFieldTableCache>
                        <c:ptCount val="1"/>
                        <c:pt idx="0">
                          <c:v>-5.1</c:v>
                        </c:pt>
                      </c15:dlblFieldTableCache>
                    </c15:dlblFTEntry>
                  </c15:dlblFieldTable>
                  <c15:showDataLabelsRange val="0"/>
                </c:ext>
                <c:ext xmlns:c16="http://schemas.microsoft.com/office/drawing/2014/chart" uri="{C3380CC4-5D6E-409C-BE32-E72D297353CC}">
                  <c16:uniqueId val="{00000004-5609-450D-B4E3-BF4F1DECA664}"/>
                </c:ext>
              </c:extLst>
            </c:dLbl>
            <c:dLbl>
              <c:idx val="5"/>
              <c:tx>
                <c:strRef>
                  <c:f>Daten_Diagramme!$D$19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{D04410EB-7AE1-4AE3-BAF6-45D970E3B608}</c15:txfldGUID>
                      <c15:f>Daten_Diagramme!$D$19</c15:f>
                      <c15:dlblFieldTableCache>
                        <c:ptCount val="1"/>
                        <c:pt idx="0">
                          <c:v>1.9</c:v>
                        </c:pt>
                      </c15:dlblFieldTableCache>
                    </c15:dlblFTEntry>
                  </c15:dlblFieldTable>
                  <c15:showDataLabelsRange val="0"/>
                </c:ext>
                <c:ext xmlns:c16="http://schemas.microsoft.com/office/drawing/2014/chart" uri="{C3380CC4-5D6E-409C-BE32-E72D297353CC}">
                  <c16:uniqueId val="{00000005-5609-450D-B4E3-BF4F1DECA664}"/>
                </c:ext>
              </c:extLst>
            </c:dLbl>
            <c:dLbl>
              <c:idx val="6"/>
              <c:tx>
                <c:strRef>
                  <c:f>Daten_Diagramme!$D$20</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{38BE51FC-C24C-4856-9444-DC1FFBC5AB6D}</c15:txfldGUID>
                      <c15:f>Daten_Diagramme!$D$20</c15:f>
                      <c15:dlblFieldTableCache>
                        <c:ptCount val="1"/>
                        <c:pt idx="0">
                          <c:v>2.1</c:v>
                        </c:pt>
                      </c15:dlblFieldTableCache>
                    </c15:dlblFTEntry>
                  </c15:dlblFieldTable>
                  <c15:showDataLabelsRange val="0"/>
                </c:ext>
                <c:ext xmlns:c16="http://schemas.microsoft.com/office/drawing/2014/chart" uri="{C3380CC4-5D6E-409C-BE32-E72D297353CC}">
                  <c16:uniqueId val="{00000006-5609-450D-B4E3-BF4F1DECA664}"/>
                </c:ext>
              </c:extLst>
            </c:dLbl>
            <c:dLbl>
              <c:idx val="7"/>
              <c:tx>
                <c:strRef>
                  <c:f>Daten_Diagramme!$D$21</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{03C5305B-35BB-40CD-9C8A-024AB72819D2}</c15:txfldGUID>
                      <c15:f>Daten_Diagramme!$D$21</c15:f>
                      <c15:dlblFieldTableCache>
                        <c:ptCount val="1"/>
                        <c:pt idx="0">
                          <c:v>2.1</c:v>
                        </c:pt>
                      </c15:dlblFieldTableCache>
                    </c15:dlblFTEntry>
                  </c15:dlblFieldTable>
                  <c15:showDataLabelsRange val="0"/>
                </c:ext>
                <c:ext xmlns:c16="http://schemas.microsoft.com/office/drawing/2014/chart" uri="{C3380CC4-5D6E-409C-BE32-E72D297353CC}">
                  <c16:uniqueId val="{00000007-5609-450D-B4E3-BF4F1DECA664}"/>
                </c:ext>
              </c:extLst>
            </c:dLbl>
            <c:dLbl>
              <c:idx val="8"/>
              <c:tx>
                <c:strRef>
                  <c:f>Daten_Diagramme!$D$22</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{F39A4997-1018-469C-A8BE-0FFDFFD12883}</c15:txfldGUID>
                      <c15:f>Daten_Diagramme!$D$22</c15:f>
                      <c15:dlblFieldTableCache>
                        <c:ptCount val="1"/>
                        <c:pt idx="0">
                          <c:v>-1.5</c:v>
                        </c:pt>
                      </c15:dlblFieldTableCache>
                    </c15:dlblFTEntry>
                  </c15:dlblFieldTable>
                  <c15:showDataLabelsRange val="0"/>
                </c:ext>
                <c:ext xmlns:c16="http://schemas.microsoft.com/office/drawing/2014/chart" uri="{C3380CC4-5D6E-409C-BE32-E72D297353CC}">
                  <c16:uniqueId val="{00000008-5609-450D-B4E3-BF4F1DECA664}"/>
                </c:ext>
              </c:extLst>
            </c:dLbl>
            <c:dLbl>
              <c:idx val="9"/>
              <c:tx>
                <c:strRef>
                  <c:f>Daten_Diagramme!$D$23</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{EC7987F6-3BB4-4416-8E9F-2CF3B6CF9E68}</c15:txfldGUID>
                      <c15:f>Daten_Diagramme!$D$23</c15:f>
                      <c15:dlblFieldTableCache>
                        <c:ptCount val="1"/>
                        <c:pt idx="0">
                          <c:v>0.3</c:v>
                        </c:pt>
                      </c15:dlblFieldTableCache>
                    </c15:dlblFTEntry>
                  </c15:dlblFieldTable>
                  <c15:showDataLabelsRange val="0"/>
                </c:ext>
                <c:ext xmlns:c16="http://schemas.microsoft.com/office/drawing/2014/chart" uri="{C3380CC4-5D6E-409C-BE32-E72D297353CC}">
                  <c16:uniqueId val="{00000009-5609-450D-B4E3-BF4F1DECA664}"/>
                </c:ext>
              </c:extLst>
            </c:dLbl>
            <c:dLbl>
              <c:idx val="10"/>
              <c:tx>
                <c:strRef>
                  <c:f>Daten_Diagramme!$D$24</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{80ACF7B9-805B-460E-85C4-E82D7F3A6C89}</c15:txfldGUID>
                      <c15:f>Daten_Diagramme!$D$24</c15:f>
                      <c15:dlblFieldTableCache>
                        <c:ptCount val="1"/>
                        <c:pt idx="0">
                          <c:v>3.2</c:v>
                        </c:pt>
                      </c15:dlblFieldTableCache>
                    </c15:dlblFTEntry>
                  </c15:dlblFieldTable>
                  <c15:showDataLabelsRange val="0"/>
                </c:ext>
                <c:ext xmlns:c16="http://schemas.microsoft.com/office/drawing/2014/chart" uri="{C3380CC4-5D6E-409C-BE32-E72D297353CC}">
                  <c16:uniqueId val="{0000000A-5609-450D-B4E3-BF4F1DECA664}"/>
                </c:ext>
              </c:extLst>
            </c:dLbl>
            <c:dLbl>
              <c:idx val="11"/>
              <c:tx>
                <c:strRef>
                  <c:f>Daten_Diagramme!$D$25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{1E5738E4-0D97-4CAF-8876-FE757C42273F}</c15:txfldGUID>
                      <c15:f>Daten_Diagramme!$D$25</c15:f>
                      <c15:dlblFieldTableCache>
                        <c:ptCount val="1"/>
                        <c:pt idx="0">
                          <c:v>-1.0</c:v>
                        </c:pt>
                      </c15:dlblFieldTableCache>
                    </c15:dlblFTEntry>
                  </c15:dlblFieldTable>
                  <c15:showDataLabelsRange val="0"/>
                </c:ext>
                <c:ext xmlns:c16="http://schemas.microsoft.com/office/drawing/2014/chart" uri="{C3380CC4-5D6E-409C-BE32-E72D297353CC}">
                  <c16:uniqueId val="{0000000B-5609-450D-B4E3-BF4F1DECA664}"/>
                </c:ext>
              </c:extLst>
            </c:dLbl>
            <c:dLbl>
              <c:idx val="12"/>
              <c:tx>
                <c:strRef>
                  <c:f>Daten_Diagramme!$D$26</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{85454D9B-EB37-4E1F-8112-9FF29A12B5E4}</c15:txfldGUID>
                      <c15:f>Daten_Diagramme!$D$26</c15:f>
                      <c15:dlblFieldTableCache>
                        <c:ptCount val="1"/>
                        <c:pt idx="0">
                          <c:v>3.4</c:v>
                        </c:pt>
                      </c15:dlblFieldTableCache>
                    </c15:dlblFTEntry>
                  </c15:dlblFieldTable>
                  <c15:showDataLabelsRange val="0"/>
                </c:ext>
                <c:ext xmlns:c16="http://schemas.microsoft.com/office/drawing/2014/chart" uri="{C3380CC4-5D6E-409C-BE32-E72D297353CC}">
                  <c16:uniqueId val="{0000000C-5609-450D-B4E3-BF4F1DECA664}"/>
                </c:ext>
              </c:extLst>
            </c:dLbl>
            <c:dLbl>
              <c:idx val="13"/>
              <c:tx>
                <c:strRef>
                  <c:f>Daten_Diagramme!$D$27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{1648CEC3-62EA-4CF7-AF6A-86024297D07A}</c15:txfldGUID>
                      <c15:f>Daten_Diagramme!$D$27</c15:f>
                      <c15:dlblFieldTableCache>
                        <c:ptCount val="1"/>
                        <c:pt idx="0">
                          <c:v>0.8</c:v>
                        </c:pt>
                      </c15:dlblFieldTableCache>
                    </c15:dlblFTEntry>
                  </c15:dlblFieldTable>
                  <c15:showDataLabelsRange val="0"/>
                </c:ext>
                <c:ext xmlns:c16="http://schemas.microsoft.com/office/drawing/2014/chart" uri="{C3380CC4-5D6E-409C-BE32-E72D297353CC}">
                  <c16:uniqueId val="{0000000D-5609-450D-B4E3-BF4F1DECA664}"/>
                </c:ext>
              </c:extLst>
            </c:dLbl>
            <c:dLbl>
              <c:idx val="14"/>
              <c:tx>
                <c:strRef>
                  <c:f>Daten_Diagramme!$D$28</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{7BD023FE-D476-4A5B-A255-5AF418236608}</c15:txfldGUID>
                      <c15:f>Daten_Diagramme!$D$28</c15:f>
                      <c15:dlblFieldTableCache>
                        <c:ptCount val="1"/>
                        <c:pt idx="0">
                          <c:v>-3.1</c:v>
                        </c:pt>
                      </c15:dlblFieldTableCache>
                    </c15:dlblFTEntry>
                  </c15:dlblFieldTable>
                  <c15:showDataLabelsRange val="0"/>
                </c:ext>
                <c:ext xmlns:c16="http://schemas.microsoft.com/office/drawing/2014/chart" uri="{C3380CC4-5D6E-409C-BE32-E72D297353CC}">
                  <c16:uniqueId val="{0000000E-5609-450D-B4E3-BF4F1DECA664}"/>
                </c:ext>
              </c:extLst>
            </c:dLbl>
            <c:dLbl>
              <c:idx val="15"/>
              <c:tx>
                <c:strRef>
                  <c:f>Daten_Diagramme!$D$29</c:f>
                  <c:strCache>
                    <c:ptCount val="1"/>
                    <c:pt idx="0">
                      <c:v>-11.2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{EBE74478-B8E8-4AE7-8A54-07F242C7B79F}</c15:txfldGUID>
                      <c15:f>Daten_Diagramme!$D$29</c15:f>
                      <c15:dlblFieldTableCache>
                        <c:ptCount val="1"/>
                        <c:pt idx="0">
                          <c:v>-11.2</c:v>
                        </c:pt>
                      </c15:dlblFieldTableCache>
                    </c15:dlblFTEntry>
                  </c15:dlblFieldTable>
                  <c15:showDataLabelsRange val="0"/>
                </c:ext>
                <c:ext xmlns:c16="http://schemas.microsoft.com/office/drawing/2014/chart" uri="{C3380CC4-5D6E-409C-BE32-E72D297353CC}">
                  <c16:uniqueId val="{0000000F-5609-450D-B4E3-BF4F1DECA664}"/>
                </c:ext>
              </c:extLst>
            </c:dLbl>
            <c:dLbl>
              <c:idx val="16"/>
              <c:tx>
                <c:strRef>
                  <c:f>Daten_Diagramme!$D$30</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{FE0D9AA6-3355-4E99-BF0B-48F799F5B156}</c15:txfldGUID>
                      <c15:f>Daten_Diagramme!$D$30</c15:f>
                      <c15:dlblFieldTableCache>
                        <c:ptCount val="1"/>
                        <c:pt idx="0">
                          <c:v>0.0</c:v>
                        </c:pt>
                      </c15:dlblFieldTableCache>
                    </c15:dlblFTEntry>
                  </c15:dlblFieldTable>
                  <c15:showDataLabelsRange val="0"/>
                </c:ext>
                <c:ext xmlns:c16="http://schemas.microsoft.com/office/drawing/2014/chart" uri="{C3380CC4-5D6E-409C-BE32-E72D297353CC}">
                  <c16:uniqueId val="{00000010-5609-450D-B4E3-BF4F1DECA664}"/>
                </c:ext>
              </c:extLst>
            </c:dLbl>
            <c:dLbl>
              <c:idx val="17"/>
              <c:tx>
                <c:strRef>
                  <c:f>Daten_Diagramme!$D$31</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{D7DE4B27-1EDC-4FFE-B8D8-438F3FB51FFB}</c15:txfldGUID>
                      <c15:f>Daten_Diagramme!$D$31</c15:f>
                      <c15:dlblFieldTableCache>
                        <c:ptCount val="1"/>
                        <c:pt idx="0">
                          <c:v>-0.8</c:v>
                        </c:pt>
                      </c15:dlblFieldTableCache>
                    </c15:dlblFTEntry>
                  </c15:dlblFieldTable>
                  <c15:showDataLabelsRange val="0"/>
                </c:ext>
                <c:ext xmlns:c16="http://schemas.microsoft.com/office/drawing/2014/chart" uri="{C3380CC4-5D6E-409C-BE32-E72D297353CC}">
                  <c16:uniqueId val="{00000011-5609-450D-B4E3-BF4F1DECA664}"/>
                </c:ext>
              </c:extLst>
            </c:dLbl>
            <c:dLbl>
              <c:idx val="18"/>
              <c:tx>
                <c:strRef>
                  <c:f>Daten_Diagramme!$D$32</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{21D06845-8E56-453D-BE5B-92168543B04E}</c15:txfldGUID>
                      <c15:f>Daten_Diagramme!$D$32</c15:f>
                      <c15:dlblFieldTableCache>
                        <c:ptCount val="1"/>
                        <c:pt idx="0">
                          <c:v>3.0</c:v>
                        </c:pt>
                      </c15:dlblFieldTableCache>
                    </c15:dlblFTEntry>
                  </c15:dlblFieldTable>
                  <c15:showDataLabelsRange val="0"/>
                </c:ext>
                <c:ext xmlns:c16="http://schemas.microsoft.com/office/drawing/2014/chart" uri="{C3380CC4-5D6E-409C-BE32-E72D297353CC}">
                  <c16:uniqueId val="{00000012-5609-450D-B4E3-BF4F1DECA664}"/>
                </c:ext>
              </c:extLst>
            </c:dLbl>
            <c:dLbl>
              <c:idx val="19"/>
              <c:tx>
                <c:strRef>
                  <c:f>Daten_Diagramme!$D$33</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{FB2A1DC1-A2F1-44BA-B416-FC1D567D3FFA}</c15:txfldGUID>
                      <c15:f>Daten_Diagramme!$D$33</c15:f>
                      <c15:dlblFieldTableCache>
                        <c:ptCount val="1"/>
                        <c:pt idx="0">
                          <c:v>0.0</c:v>
                        </c:pt>
                      </c15:dlblFieldTableCache>
                    </c15:dlblFTEntry>
                  </c15:dlblFieldTable>
                  <c15:showDataLabelsRange val="0"/>
                </c:ext>
                <c:ext xmlns:c16="http://schemas.microsoft.com/office/drawing/2014/chart" uri="{C3380CC4-5D6E-409C-BE32-E72D297353CC}">
                  <c16:uniqueId val="{00000013-5609-450D-B4E3-BF4F1DECA664}"/>
                </c:ext>
              </c:extLst>
            </c:dLbl>
            <c:dLbl>
              <c:idx val="20"/>
              <c:tx>
                <c:strRef>
                  <c:f>Daten_Diagramme!$D$34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{ED0BC072-D651-4B76-8393-44D771FF7BDC}</c15:txfldGUID>
                      <c15:f>Daten_Diagramme!$D$34</c15:f>
                      <c15:dlblFieldTableCache>
                        <c:ptCount val="1"/>
                        <c:pt idx="0">
                          <c:v>-0.3</c:v>
                        </c:pt>
                      </c15:dlblFieldTableCache>
                    </c15:dlblFTEntry>
                  </c15:dlblFieldTable>
                  <c15:showDataLabelsRange val="0"/>
                </c:ext>
                <c:ext xmlns:c16="http://schemas.microsoft.com/office/drawing/2014/chart" uri="{C3380CC4-5D6E-409C-BE32-E72D297353CC}">
                  <c16:uniqueId val="{00000014-5609-450D-B4E3-BF4F1DECA664}"/>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{5F0B71B1-F5E7-454B-8A34-5572A3E9E501}</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5609-450D-B4E3-BF4F1DECA664}"/>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{87E2F566-D444-4909-8E1C-5F9B56C78CBD}</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5609-450D-B4E3-BF4F1DECA664}"/>
                </c:ext>
              </c:extLst>
            </c:dLbl>
            <c:dLbl>
              <c:idx val="23"/>
              <c:tx>
                <c:strRef>
                  <c:f>Daten_Diagramme!$D$37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{BF744074-7A04-4F75-8D4E-43816FB54006}</c15:txfldGUID>
                      <c15:f>Daten_Diagramme!$D$37</c15:f>
                      <c15:dlblFieldTableCache>
                        <c:ptCount val="1"/>
                        <c:pt idx="0">
                          <c:v>-1.0</c:v>
                        </c:pt>
                      </c15:dlblFieldTableCache>
                    </c15:dlblFTEntry>
                  </c15:dlblFieldTable>
                  <c15:showDataLabelsRange val="0"/>
                </c:ext>
                <c:ext xmlns:c16="http://schemas.microsoft.com/office/drawing/2014/chart" uri="{C3380CC4-5D6E-409C-BE32-E72D297353CC}">
                  <c16:uniqueId val="{00000017-5609-450D-B4E3-BF4F1DECA664}"/>
                </c:ext>
              </c:extLst>
            </c:dLbl>
            <c:dLbl>
              <c:idx val="24"/>
              <c:layout>
                <c:manualLayout>
                  <c:x val="4.7769028871392123E-3"/>
                  <c:y val="-4.6876052205785108E-5"/>
                </c:manualLayout>
              </c:layout>
              <c:tx>
                <c:strRef>
                  <c:f>Daten_Diagramme!$D$38</c:f>
                  <c:strCache>
                    <c:ptCount val="1"/>
                    <c:pt idx="0">
                      <c:v>0.6</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{410F45C0-FC53-4378-B1E8-B63004965F62}</c15:txfldGUID>
                      <c15:f>Daten_Diagramme!$D$38</c15:f>
                      <c15:dlblFieldTableCache>
                        <c:ptCount val="1"/>
                        <c:pt idx="0">
                          <c:v>0.6</c:v>
                        </c:pt>
                      </c15:dlblFieldTableCache>
                    </c15:dlblFTEntry>
                  </c15:dlblFieldTable>
                  <c15:showDataLabelsRange val="0"/>
                </c:ext>
                <c:ext xmlns:c16="http://schemas.microsoft.com/office/drawing/2014/chart" uri="{C3380CC4-5D6E-409C-BE32-E72D297353CC}">
                  <c16:uniqueId val="{00000018-5609-450D-B4E3-BF4F1DECA664}"/>
                </c:ext>
              </c:extLst>
            </c:dLbl>
            <c:dLbl>
              <c:idx val="25"/>
              <c:tx>
                <c:strRef>
                  <c:f>Daten_Diagramme!$D$39</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{F230831B-9273-4C2F-979D-28E58A207E11}</c15:txfldGUID>
                      <c15:f>Daten_Diagramme!$D$39</c15:f>
                      <c15:dlblFieldTableCache>
                        <c:ptCount val="1"/>
                        <c:pt idx="0">
                          <c:v>-0.1</c:v>
                        </c:pt>
                      </c15:dlblFieldTableCache>
                    </c15:dlblFTEntry>
                  </c15:dlblFieldTable>
                  <c15:showDataLabelsRange val="0"/>
                </c:ext>
                <c:ext xmlns:c16="http://schemas.microsoft.com/office/drawing/2014/chart" uri="{C3380CC4-5D6E-409C-BE32-E72D297353CC}">
                  <c16:uniqueId val="{00000019-5609-450D-B4E3-BF4F1DECA664}"/>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{41CE8954-A1B9-4F78-9A54-4D88CBEE656B}</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5609-450D-B4E3-BF4F1DECA664}"/>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{1EB43124-622B-42DA-82B5-7A0D51FECAE8}</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5609-450D-B4E3-BF4F1DECA664}"/>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{BCD19262-6724-41B9-A21F-2968A6703C65}</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5609-450D-B4E3-BF4F1DECA664}"/>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{8890C5C4-1352-4E34-999F-F20F5988DF31}</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5609-450D-B4E3-BF4F1DECA664}"/>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{C228DE39-DFC7-4AFE-BE7C-D7590B1BA15F}</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5609-450D-B4E3-BF4F1DECA664}"/>
                </c:ext>
              </c:extLst>
            </c:dLbl>
            <c:dLbl>
              <c:idx val="31"/>
              <c:tx>
                <c:strRef>
                  <c:f>Daten_Diagramme!$D$45</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{CBCFBE18-1D58-4AB8-9698-41CC2A2AFCD1}</c15:txfldGUID>
                      <c15:f>Daten_Diagramme!$D$45</c15:f>
                      <c15:dlblFieldTableCache>
                        <c:ptCount val="1"/>
                        <c:pt idx="0">
                          <c:v>-0.1</c:v>
                        </c:pt>
                      </c15:dlblFieldTableCache>
                    </c15:dlblFTEntry>
                  </c15:dlblFieldTable>
                  <c15:showDataLabelsRange val="0"/>
                </c:ext>
                <c:ext xmlns:c16="http://schemas.microsoft.com/office/drawing/2014/chart" uri="{C3380CC4-5D6E-409C-BE32-E72D297353CC}">
                  <c16:uniqueId val="{0000001F-5609-450D-B4E3-BF4F1DECA66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1.0795871658677722E-2</c:v>
                </c:pt>
                <c:pt idx="1">
                  <c:v>-1.0143406785589366</c:v>
                </c:pt>
                <c:pt idx="2">
                  <c:v>2.0803096274794388</c:v>
                </c:pt>
                <c:pt idx="3">
                  <c:v>-0.74150553782616857</c:v>
                </c:pt>
                <c:pt idx="4">
                  <c:v>-5.0605326876513317</c:v>
                </c:pt>
                <c:pt idx="5">
                  <c:v>1.9437988590745827</c:v>
                </c:pt>
                <c:pt idx="6">
                  <c:v>2.1217197096594083</c:v>
                </c:pt>
                <c:pt idx="7">
                  <c:v>2.0555258942872396</c:v>
                </c:pt>
                <c:pt idx="8">
                  <c:v>-1.5480609746465523</c:v>
                </c:pt>
                <c:pt idx="9">
                  <c:v>0.32801550618756525</c:v>
                </c:pt>
                <c:pt idx="10">
                  <c:v>3.215962441314554</c:v>
                </c:pt>
                <c:pt idx="11">
                  <c:v>-1.0160880609652836</c:v>
                </c:pt>
                <c:pt idx="12">
                  <c:v>3.3579033579033579</c:v>
                </c:pt>
                <c:pt idx="13">
                  <c:v>0.77210460772104605</c:v>
                </c:pt>
                <c:pt idx="14">
                  <c:v>-3.0825746685832933</c:v>
                </c:pt>
                <c:pt idx="15">
                  <c:v>-11.24859392575928</c:v>
                </c:pt>
                <c:pt idx="16">
                  <c:v>4.3744531933508309E-2</c:v>
                </c:pt>
                <c:pt idx="17">
                  <c:v>-0.82996382208980635</c:v>
                </c:pt>
                <c:pt idx="18">
                  <c:v>2.9753543608734518</c:v>
                </c:pt>
                <c:pt idx="19">
                  <c:v>4.2730477513086208E-2</c:v>
                </c:pt>
                <c:pt idx="20">
                  <c:v>-0.27685492801771872</c:v>
                </c:pt>
                <c:pt idx="21">
                  <c:v>0</c:v>
                </c:pt>
                <c:pt idx="23">
                  <c:v>-1.0143406785589366</c:v>
                </c:pt>
                <c:pt idx="24">
                  <c:v>0.58378271409488947</c:v>
                </c:pt>
                <c:pt idx="25">
                  <c:v>-0.11357754902524585</c:v>
                </c:pt>
              </c:numCache>
            </c:numRef>
          </c:val>
          <c:extLst>
            <c:ext xmlns:c16="http://schemas.microsoft.com/office/drawing/2014/chart" uri="{C3380CC4-5D6E-409C-BE32-E72D297353CC}">
              <c16:uniqueId val="{00000020-5609-450D-B4E3-BF4F1DECA664}"/>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{3060C7E5-AF21-4456-B4F0-581DF5676CCA}</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5609-450D-B4E3-BF4F1DECA664}"/>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{D345A14A-4FDB-48C7-AA0B-C171F73F3FFE}</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5609-450D-B4E3-BF4F1DECA664}"/>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{E1579374-D97A-4E79-9789-4E73074A5403}</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5609-450D-B4E3-BF4F1DECA664}"/>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{B80E7E08-70FF-47A0-8277-D626D3625A64}</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5609-450D-B4E3-BF4F1DECA664}"/>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{EC744945-E305-454E-B6C0-C10D217925CC}</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5609-450D-B4E3-BF4F1DECA664}"/>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{4478DE1E-255D-4A8C-BBC8-D7F8F5AE5911}</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5609-450D-B4E3-BF4F1DECA664}"/>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{FE151A5B-452C-45CD-8FC4-4F7C5ADB1CB6}</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5609-450D-B4E3-BF4F1DECA664}"/>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{47981CCC-F718-4808-86DA-C6579C6B9E21}</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5609-450D-B4E3-BF4F1DECA664}"/>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{AF3288B1-72C2-4D14-96F9-0BB35F05B6F2}</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5609-450D-B4E3-BF4F1DECA664}"/>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{CC7A0217-FA0A-457E-B6BA-4C1AF247F6EC}</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5609-450D-B4E3-BF4F1DECA664}"/>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{1399692A-1471-4F65-BF65-13385F01D618}</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5609-450D-B4E3-BF4F1DECA664}"/>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{472BC2FA-2EAE-41F2-99CF-9B7B1F92A1CB}</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5609-450D-B4E3-BF4F1DECA664}"/>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{821DC2D3-EAFD-481C-8EE4-F090C33FA6B8}</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5609-450D-B4E3-BF4F1DECA664}"/>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{73C77470-FA48-4ABF-9583-344DAD224CC2}</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5609-450D-B4E3-BF4F1DECA664}"/>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{1F1BA91F-4B32-477F-A3AF-DC7DFDF4D76B}</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5609-450D-B4E3-BF4F1DECA664}"/>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{4CB8C65A-1E3E-4086-9F16-D81D52583DE3}</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5609-450D-B4E3-BF4F1DECA664}"/>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{5D11432F-5D8E-4F5A-82C2-F7893F666439}</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5609-450D-B4E3-BF4F1DECA664}"/>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{A4A6451A-0D32-4F60-B409-18B5AC86E6C4}</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5609-450D-B4E3-BF4F1DECA664}"/>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{8C6305CE-92EB-4E9F-B802-2B1F20169CFB}</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5609-450D-B4E3-BF4F1DECA664}"/>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{5F785EFC-BFBC-4B5E-B719-C37878C34076}</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5609-450D-B4E3-BF4F1DECA664}"/>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{D9755A16-229F-4445-9770-B7BC73E720F4}</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5609-450D-B4E3-BF4F1DECA664}"/>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{5E621449-A148-4343-B088-FB1FF11CCB2D}</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5609-450D-B4E3-BF4F1DECA664}"/>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{F28516DC-280A-4B58-BD03-1003960CF3CD}</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5609-450D-B4E3-BF4F1DECA664}"/>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{D2DA278D-174F-43DD-904B-C32BA299EE08}</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5609-450D-B4E3-BF4F1DECA664}"/>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{42213C4F-A581-48FF-9250-37A44FE049F1}</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5609-450D-B4E3-BF4F1DECA664}"/>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{1C5CEE73-C071-4EF4-A654-2D8A9DFD17FE}</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5609-450D-B4E3-BF4F1DECA664}"/>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{0045EC64-4DDA-4D6F-A3EF-DD69C4398C17}</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5609-450D-B4E3-BF4F1DECA664}"/>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{CD3691FB-19E3-40BB-A629-DF12456826C5}</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5609-450D-B4E3-BF4F1DECA664}"/>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{714D05E0-1B97-4469-B439-35126ABC932B}</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5609-450D-B4E3-BF4F1DECA664}"/>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{0E16C9C8-FC37-4DCB-9CB8-AB4FF070C0A3}</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5609-450D-B4E3-BF4F1DECA664}"/>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{8829C6C3-592D-448E-99A3-99FDCCF3053D}</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5609-450D-B4E3-BF4F1DECA664}"/>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{5B769CD7-E903-49F0-AB3D-92FD8E03D165}</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5609-450D-B4E3-BF4F1DECA66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5609-450D-B4E3-BF4F1DECA664}"/>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5609-450D-B4E3-BF4F1DECA664}"/>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{4808FDAE-568A-499F-874D-EE30C76AEF59}</c15:txfldGUID>
                      <c15:f>Daten_Diagramme!$E$14</c15:f>
                      <c15:dlblFieldTableCache>
                        <c:ptCount val="1"/>
                        <c:pt idx="0">
                          <c:v>-2.9</c:v>
                        </c:pt>
                      </c15:dlblFieldTableCache>
                    </c15:dlblFTEntry>
                  </c15:dlblFieldTable>
                  <c15:showDataLabelsRange val="0"/>
                </c:ext>
                <c:ext xmlns:c16="http://schemas.microsoft.com/office/drawing/2014/chart" uri="{C3380CC4-5D6E-409C-BE32-E72D297353CC}">
                  <c16:uniqueId val="{00000000-57C2-46D8-8D72-5F7C6A5FC439}"/>
                </c:ext>
              </c:extLst>
            </c:dLbl>
            <c:dLbl>
              <c:idx val="1"/>
              <c:tx>
                <c:strRef>
                  <c:f>Daten_Diagramme!$E$15</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{2F49F2E6-6697-4FB2-B8A3-D7381709757D}</c15:txfldGUID>
                      <c15:f>Daten_Diagramme!$E$15</c15:f>
                      <c15:dlblFieldTableCache>
                        <c:ptCount val="1"/>
                        <c:pt idx="0">
                          <c:v>-3.3</c:v>
                        </c:pt>
                      </c15:dlblFieldTableCache>
                    </c15:dlblFTEntry>
                  </c15:dlblFieldTable>
                  <c15:showDataLabelsRange val="0"/>
                </c:ext>
                <c:ext xmlns:c16="http://schemas.microsoft.com/office/drawing/2014/chart" uri="{C3380CC4-5D6E-409C-BE32-E72D297353CC}">
                  <c16:uniqueId val="{00000001-57C2-46D8-8D72-5F7C6A5FC439}"/>
                </c:ext>
              </c:extLst>
            </c:dLbl>
            <c:dLbl>
              <c:idx val="2"/>
              <c:tx>
                <c:strRef>
                  <c:f>Daten_Diagramme!$E$16</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{8BE0DA12-A782-4E7E-B6AF-341DE5E2649A}</c15:txfldGUID>
                      <c15:f>Daten_Diagramme!$E$16</c15:f>
                      <c15:dlblFieldTableCache>
                        <c:ptCount val="1"/>
                        <c:pt idx="0">
                          <c:v>-7.0</c:v>
                        </c:pt>
                      </c15:dlblFieldTableCache>
                    </c15:dlblFTEntry>
                  </c15:dlblFieldTable>
                  <c15:showDataLabelsRange val="0"/>
                </c:ext>
                <c:ext xmlns:c16="http://schemas.microsoft.com/office/drawing/2014/chart" uri="{C3380CC4-5D6E-409C-BE32-E72D297353CC}">
                  <c16:uniqueId val="{00000002-57C2-46D8-8D72-5F7C6A5FC439}"/>
                </c:ext>
              </c:extLst>
            </c:dLbl>
            <c:dLbl>
              <c:idx val="3"/>
              <c:tx>
                <c:strRef>
                  <c:f>Daten_Diagramme!$E$17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{349C4B03-B614-4031-8C8D-101CCF681681}</c15:txfldGUID>
                      <c15:f>Daten_Diagramme!$E$17</c15:f>
                      <c15:dlblFieldTableCache>
                        <c:ptCount val="1"/>
                        <c:pt idx="0">
                          <c:v>3.4</c:v>
                        </c:pt>
                      </c15:dlblFieldTableCache>
                    </c15:dlblFTEntry>
                  </c15:dlblFieldTable>
                  <c15:showDataLabelsRange val="0"/>
                </c:ext>
                <c:ext xmlns:c16="http://schemas.microsoft.com/office/drawing/2014/chart" uri="{C3380CC4-5D6E-409C-BE32-E72D297353CC}">
                  <c16:uniqueId val="{00000003-57C2-46D8-8D72-5F7C6A5FC439}"/>
                </c:ext>
              </c:extLst>
            </c:dLbl>
            <c:dLbl>
              <c:idx val="4"/>
              <c:tx>
                <c:strRef>
                  <c:f>Daten_Diagramme!$E$18</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{49D15145-2374-4C69-826D-93A9F5567081}</c15:txfldGUID>
                      <c15:f>Daten_Diagramme!$E$18</c15:f>
                      <c15:dlblFieldTableCache>
                        <c:ptCount val="1"/>
                        <c:pt idx="0">
                          <c:v>-1.4</c:v>
                        </c:pt>
                      </c15:dlblFieldTableCache>
                    </c15:dlblFTEntry>
                  </c15:dlblFieldTable>
                  <c15:showDataLabelsRange val="0"/>
                </c:ext>
                <c:ext xmlns:c16="http://schemas.microsoft.com/office/drawing/2014/chart" uri="{C3380CC4-5D6E-409C-BE32-E72D297353CC}">
                  <c16:uniqueId val="{00000004-57C2-46D8-8D72-5F7C6A5FC439}"/>
                </c:ext>
              </c:extLst>
            </c:dLbl>
            <c:dLbl>
              <c:idx val="5"/>
              <c:tx>
                <c:strRef>
                  <c:f>Daten_Diagramme!$E$19</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{6C7C2532-5000-428A-AC6C-ABE1E66B81F6}</c15:txfldGUID>
                      <c15:f>Daten_Diagramme!$E$19</c15:f>
                      <c15:dlblFieldTableCache>
                        <c:ptCount val="1"/>
                        <c:pt idx="0">
                          <c:v>3.3</c:v>
                        </c:pt>
                      </c15:dlblFieldTableCache>
                    </c15:dlblFTEntry>
                  </c15:dlblFieldTable>
                  <c15:showDataLabelsRange val="0"/>
                </c:ext>
                <c:ext xmlns:c16="http://schemas.microsoft.com/office/drawing/2014/chart" uri="{C3380CC4-5D6E-409C-BE32-E72D297353CC}">
                  <c16:uniqueId val="{00000005-57C2-46D8-8D72-5F7C6A5FC439}"/>
                </c:ext>
              </c:extLst>
            </c:dLbl>
            <c:dLbl>
              <c:idx val="6"/>
              <c:tx>
                <c:strRef>
                  <c:f>Daten_Diagramme!$E$20</c:f>
                  <c:strCache>
                    <c:ptCount val="1"/>
                    <c:pt idx="0">
                      <c:v>21.8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{00647C91-0EB4-4847-9AAD-ACF4921C68FD}</c15:txfldGUID>
                      <c15:f>Daten_Diagramme!$E$20</c15:f>
                      <c15:dlblFieldTableCache>
                        <c:ptCount val="1"/>
                        <c:pt idx="0">
                          <c:v>21.8</c:v>
                        </c:pt>
                      </c15:dlblFieldTableCache>
                    </c15:dlblFTEntry>
                  </c15:dlblFieldTable>
                  <c15:showDataLabelsRange val="0"/>
                </c:ext>
                <c:ext xmlns:c16="http://schemas.microsoft.com/office/drawing/2014/chart" uri="{C3380CC4-5D6E-409C-BE32-E72D297353CC}">
                  <c16:uniqueId val="{00000006-57C2-46D8-8D72-5F7C6A5FC439}"/>
                </c:ext>
              </c:extLst>
            </c:dLbl>
            <c:dLbl>
              <c:idx val="7"/>
              <c:tx>
                <c:strRef>
                  <c:f>Daten_Diagramme!$E$21</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{7496E2AE-4D0E-4610-AF2C-07FA437C0903}</c15:txfldGUID>
                      <c15:f>Daten_Diagramme!$E$21</c15:f>
                      <c15:dlblFieldTableCache>
                        <c:ptCount val="1"/>
                        <c:pt idx="0">
                          <c:v>-1.3</c:v>
                        </c:pt>
                      </c15:dlblFieldTableCache>
                    </c15:dlblFTEntry>
                  </c15:dlblFieldTable>
                  <c15:showDataLabelsRange val="0"/>
                </c:ext>
                <c:ext xmlns:c16="http://schemas.microsoft.com/office/drawing/2014/chart" uri="{C3380CC4-5D6E-409C-BE32-E72D297353CC}">
                  <c16:uniqueId val="{00000007-57C2-46D8-8D72-5F7C6A5FC439}"/>
                </c:ext>
              </c:extLst>
            </c:dLbl>
            <c:dLbl>
              <c:idx val="8"/>
              <c:tx>
                <c:strRef>
                  <c:f>Daten_Diagramme!$E$22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{FB3230CC-B99B-480D-A0DB-60CA24AE6504}</c15:txfldGUID>
                      <c15:f>Daten_Diagramme!$E$22</c15:f>
                      <c15:dlblFieldTableCache>
                        <c:ptCount val="1"/>
                        <c:pt idx="0">
                          <c:v>1.8</c:v>
                        </c:pt>
                      </c15:dlblFieldTableCache>
                    </c15:dlblFTEntry>
                  </c15:dlblFieldTable>
                  <c15:showDataLabelsRange val="0"/>
                </c:ext>
                <c:ext xmlns:c16="http://schemas.microsoft.com/office/drawing/2014/chart" uri="{C3380CC4-5D6E-409C-BE32-E72D297353CC}">
                  <c16:uniqueId val="{00000008-57C2-46D8-8D72-5F7C6A5FC439}"/>
                </c:ext>
              </c:extLst>
            </c:dLbl>
            <c:dLbl>
              <c:idx val="9"/>
              <c:tx>
                <c:strRef>
                  <c:f>Daten_Diagramme!$E$23</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{56075A4A-0BF2-42F1-9513-087EB0F1A6DD}</c15:txfldGUID>
                      <c15:f>Daten_Diagramme!$E$23</c15:f>
                      <c15:dlblFieldTableCache>
                        <c:ptCount val="1"/>
                        <c:pt idx="0">
                          <c:v>-2.3</c:v>
                        </c:pt>
                      </c15:dlblFieldTableCache>
                    </c15:dlblFTEntry>
                  </c15:dlblFieldTable>
                  <c15:showDataLabelsRange val="0"/>
                </c:ext>
                <c:ext xmlns:c16="http://schemas.microsoft.com/office/drawing/2014/chart" uri="{C3380CC4-5D6E-409C-BE32-E72D297353CC}">
                  <c16:uniqueId val="{00000009-57C2-46D8-8D72-5F7C6A5FC439}"/>
                </c:ext>
              </c:extLst>
            </c:dLbl>
            <c:dLbl>
              <c:idx val="10"/>
              <c:tx>
                <c:strRef>
                  <c:f>Daten_Diagramme!$E$24</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{817AA289-34E6-4976-A82E-F6B5EE967687}</c15:txfldGUID>
                      <c15:f>Daten_Diagramme!$E$24</c15:f>
                      <c15:dlblFieldTableCache>
                        <c:ptCount val="1"/>
                        <c:pt idx="0">
                          <c:v>-7.0</c:v>
                        </c:pt>
                      </c15:dlblFieldTableCache>
                    </c15:dlblFTEntry>
                  </c15:dlblFieldTable>
                  <c15:showDataLabelsRange val="0"/>
                </c:ext>
                <c:ext xmlns:c16="http://schemas.microsoft.com/office/drawing/2014/chart" uri="{C3380CC4-5D6E-409C-BE32-E72D297353CC}">
                  <c16:uniqueId val="{0000000A-57C2-46D8-8D72-5F7C6A5FC439}"/>
                </c:ext>
              </c:extLst>
            </c:dLbl>
            <c:dLbl>
              <c:idx val="11"/>
              <c:tx>
                <c:strRef>
                  <c:f>Daten_Diagramme!$E$25</c:f>
                  <c:strCache>
                    <c:ptCount val="1"/>
                    <c:pt idx="0">
                      <c:v>-14.3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{1C66DA71-8C0F-4F76-9C48-4D79577E5FCF}</c15:txfldGUID>
                      <c15:f>Daten_Diagramme!$E$25</c15:f>
                      <c15:dlblFieldTableCache>
                        <c:ptCount val="1"/>
                        <c:pt idx="0">
                          <c:v>-14.3</c:v>
                        </c:pt>
                      </c15:dlblFieldTableCache>
                    </c15:dlblFTEntry>
                  </c15:dlblFieldTable>
                  <c15:showDataLabelsRange val="0"/>
                </c:ext>
                <c:ext xmlns:c16="http://schemas.microsoft.com/office/drawing/2014/chart" uri="{C3380CC4-5D6E-409C-BE32-E72D297353CC}">
                  <c16:uniqueId val="{0000000B-57C2-46D8-8D72-5F7C6A5FC439}"/>
                </c:ext>
              </c:extLst>
            </c:dLbl>
            <c:dLbl>
              <c:idx val="12"/>
              <c:tx>
                <c:strRef>
                  <c:f>Daten_Diagramme!$E$26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{00D18FEC-3688-4363-95EA-C619D459CE72}</c15:txfldGUID>
                      <c15:f>Daten_Diagramme!$E$26</c15:f>
                      <c15:dlblFieldTableCache>
                        <c:ptCount val="1"/>
                        <c:pt idx="0">
                          <c:v>-1.9</c:v>
                        </c:pt>
                      </c15:dlblFieldTableCache>
                    </c15:dlblFTEntry>
                  </c15:dlblFieldTable>
                  <c15:showDataLabelsRange val="0"/>
                </c:ext>
                <c:ext xmlns:c16="http://schemas.microsoft.com/office/drawing/2014/chart" uri="{C3380CC4-5D6E-409C-BE32-E72D297353CC}">
                  <c16:uniqueId val="{0000000C-57C2-46D8-8D72-5F7C6A5FC439}"/>
                </c:ext>
              </c:extLst>
            </c:dLbl>
            <c:dLbl>
              <c:idx val="13"/>
              <c:tx>
                <c:strRef>
                  <c:f>Daten_Diagramme!$E$27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{DC2A85C8-0E41-4A25-B5EA-9D9EABACAE86}</c15:txfldGUID>
                      <c15:f>Daten_Diagramme!$E$27</c15:f>
                      <c15:dlblFieldTableCache>
                        <c:ptCount val="1"/>
                        <c:pt idx="0">
                          <c:v>-0.1</c:v>
                        </c:pt>
                      </c15:dlblFieldTableCache>
                    </c15:dlblFTEntry>
                  </c15:dlblFieldTable>
                  <c15:showDataLabelsRange val="0"/>
                </c:ext>
                <c:ext xmlns:c16="http://schemas.microsoft.com/office/drawing/2014/chart" uri="{C3380CC4-5D6E-409C-BE32-E72D297353CC}">
                  <c16:uniqueId val="{0000000D-57C2-46D8-8D72-5F7C6A5FC439}"/>
                </c:ext>
              </c:extLst>
            </c:dLbl>
            <c:dLbl>
              <c:idx val="14"/>
              <c:tx>
                <c:strRef>
                  <c:f>Daten_Diagramme!$E$28</c:f>
                  <c:strCache>
                    <c:ptCount val="1"/>
                    <c:pt idx="0">
                      <c:v>-12.2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{B38C9BA2-1DB8-4D56-A9CF-6D643B56EE5D}</c15:txfldGUID>
                      <c15:f>Daten_Diagramme!$E$28</c15:f>
                      <c15:dlblFieldTableCache>
                        <c:ptCount val="1"/>
                        <c:pt idx="0">
                          <c:v>-12.2</c:v>
                        </c:pt>
                      </c15:dlblFieldTableCache>
                    </c15:dlblFTEntry>
                  </c15:dlblFieldTable>
                  <c15:showDataLabelsRange val="0"/>
                </c:ext>
                <c:ext xmlns:c16="http://schemas.microsoft.com/office/drawing/2014/chart" uri="{C3380CC4-5D6E-409C-BE32-E72D297353CC}">
                  <c16:uniqueId val="{0000000E-57C2-46D8-8D72-5F7C6A5FC439}"/>
                </c:ext>
              </c:extLst>
            </c:dLbl>
            <c:dLbl>
              <c:idx val="15"/>
              <c:tx>
                <c:strRef>
                  <c:f>Daten_Diagramme!$E$29</c:f>
                  <c:strCache>
                    <c:ptCount val="1"/>
                    <c:pt idx="0">
                      <c:v>-22.2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{66A77037-709A-4701-9E5E-3B2CF967ED12}</c15:txfldGUID>
                      <c15:f>Daten_Diagramme!$E$29</c15:f>
                      <c15:dlblFieldTableCache>
                        <c:ptCount val="1"/>
                        <c:pt idx="0">
                          <c:v>-22.2</c:v>
                        </c:pt>
                      </c15:dlblFieldTableCache>
                    </c15:dlblFTEntry>
                  </c15:dlblFieldTable>
                  <c15:showDataLabelsRange val="0"/>
                </c:ext>
                <c:ext xmlns:c16="http://schemas.microsoft.com/office/drawing/2014/chart" uri="{C3380CC4-5D6E-409C-BE32-E72D297353CC}">
                  <c16:uniqueId val="{0000000F-57C2-46D8-8D72-5F7C6A5FC439}"/>
                </c:ext>
              </c:extLst>
            </c:dLbl>
            <c:dLbl>
              <c:idx val="16"/>
              <c:tx>
                <c:strRef>
                  <c:f>Daten_Diagramme!$E$30</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{5626F69F-C6EC-455A-941C-E8388179604B}</c15:txfldGUID>
                      <c15:f>Daten_Diagramme!$E$30</c15:f>
                      <c15:dlblFieldTableCache>
                        <c:ptCount val="1"/>
                        <c:pt idx="0">
                          <c:v>-2.4</c:v>
                        </c:pt>
                      </c15:dlblFieldTableCache>
                    </c15:dlblFTEntry>
                  </c15:dlblFieldTable>
                  <c15:showDataLabelsRange val="0"/>
                </c:ext>
                <c:ext xmlns:c16="http://schemas.microsoft.com/office/drawing/2014/chart" uri="{C3380CC4-5D6E-409C-BE32-E72D297353CC}">
                  <c16:uniqueId val="{00000010-57C2-46D8-8D72-5F7C6A5FC439}"/>
                </c:ext>
              </c:extLst>
            </c:dLbl>
            <c:dLbl>
              <c:idx val="17"/>
              <c:tx>
                <c:strRef>
                  <c:f>Daten_Diagramme!$E$31</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{87867C8E-0B54-4BE3-9CD4-95BDB7CA0E0B}</c15:txfldGUID>
                      <c15:f>Daten_Diagramme!$E$31</c15:f>
                      <c15:dlblFieldTableCache>
                        <c:ptCount val="1"/>
                        <c:pt idx="0">
                          <c:v>-4.2</c:v>
                        </c:pt>
                      </c15:dlblFieldTableCache>
                    </c15:dlblFTEntry>
                  </c15:dlblFieldTable>
                  <c15:showDataLabelsRange val="0"/>
                </c:ext>
                <c:ext xmlns:c16="http://schemas.microsoft.com/office/drawing/2014/chart" uri="{C3380CC4-5D6E-409C-BE32-E72D297353CC}">
                  <c16:uniqueId val="{00000011-57C2-46D8-8D72-5F7C6A5FC439}"/>
                </c:ext>
              </c:extLst>
            </c:dLbl>
            <c:dLbl>
              <c:idx val="18"/>
              <c:tx>
                <c:strRef>
                  <c:f>Daten_Diagramme!$E$32</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{87720BC9-BC08-48F7-B6A5-2C1F1BA7A831}</c15:txfldGUID>
                      <c15:f>Daten_Diagramme!$E$32</c15:f>
                      <c15:dlblFieldTableCache>
                        <c:ptCount val="1"/>
                        <c:pt idx="0">
                          <c:v>2.7</c:v>
                        </c:pt>
                      </c15:dlblFieldTableCache>
                    </c15:dlblFTEntry>
                  </c15:dlblFieldTable>
                  <c15:showDataLabelsRange val="0"/>
                </c:ext>
                <c:ext xmlns:c16="http://schemas.microsoft.com/office/drawing/2014/chart" uri="{C3380CC4-5D6E-409C-BE32-E72D297353CC}">
                  <c16:uniqueId val="{00000012-57C2-46D8-8D72-5F7C6A5FC439}"/>
                </c:ext>
              </c:extLst>
            </c:dLbl>
            <c:dLbl>
              <c:idx val="19"/>
              <c:tx>
                <c:strRef>
                  <c:f>Daten_Diagramme!$E$33</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{AEAC24C8-0E54-4A00-8F72-E83A2CD480FC}</c15:txfldGUID>
                      <c15:f>Daten_Diagramme!$E$33</c15:f>
                      <c15:dlblFieldTableCache>
                        <c:ptCount val="1"/>
                        <c:pt idx="0">
                          <c:v>0.7</c:v>
                        </c:pt>
                      </c15:dlblFieldTableCache>
                    </c15:dlblFTEntry>
                  </c15:dlblFieldTable>
                  <c15:showDataLabelsRange val="0"/>
                </c:ext>
                <c:ext xmlns:c16="http://schemas.microsoft.com/office/drawing/2014/chart" uri="{C3380CC4-5D6E-409C-BE32-E72D297353CC}">
                  <c16:uniqueId val="{00000013-57C2-46D8-8D72-5F7C6A5FC439}"/>
                </c:ext>
              </c:extLst>
            </c:dLbl>
            <c:dLbl>
              <c:idx val="20"/>
              <c:tx>
                <c:strRef>
                  <c:f>Daten_Diagramme!$E$34</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{EE6D872A-5E73-4905-B12D-F68D54623F35}</c15:txfldGUID>
                      <c15:f>Daten_Diagramme!$E$34</c15:f>
                      <c15:dlblFieldTableCache>
                        <c:ptCount val="1"/>
                        <c:pt idx="0">
                          <c:v>-3.5</c:v>
                        </c:pt>
                      </c15:dlblFieldTableCache>
                    </c15:dlblFTEntry>
                  </c15:dlblFieldTable>
                  <c15:showDataLabelsRange val="0"/>
                </c:ext>
                <c:ext xmlns:c16="http://schemas.microsoft.com/office/drawing/2014/chart" uri="{C3380CC4-5D6E-409C-BE32-E72D297353CC}">
                  <c16:uniqueId val="{00000014-57C2-46D8-8D72-5F7C6A5FC439}"/>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{E65AB574-BFE8-4FF3-B5C8-6D7B2FED394E}</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57C2-46D8-8D72-5F7C6A5FC439}"/>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{2E2BE13A-C01E-438C-87DE-A7AB29857FDC}</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57C2-46D8-8D72-5F7C6A5FC439}"/>
                </c:ext>
              </c:extLst>
            </c:dLbl>
            <c:dLbl>
              <c:idx val="23"/>
              <c:tx>
                <c:strRef>
                  <c:f>Daten_Diagramme!$E$37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{E1FA0ADF-9AE8-41FC-B9F6-424CA7CDCE9E}</c15:txfldGUID>
                      <c15:f>Daten_Diagramme!$E$37</c15:f>
                      <c15:dlblFieldTableCache>
                        <c:ptCount val="1"/>
                        <c:pt idx="0">
                          <c:v>-3.3</c:v>
                        </c:pt>
                      </c15:dlblFieldTableCache>
                    </c15:dlblFTEntry>
                  </c15:dlblFieldTable>
                  <c15:showDataLabelsRange val="0"/>
                </c:ext>
                <c:ext xmlns:c16="http://schemas.microsoft.com/office/drawing/2014/chart" uri="{C3380CC4-5D6E-409C-BE32-E72D297353CC}">
                  <c16:uniqueId val="{00000017-57C2-46D8-8D72-5F7C6A5FC439}"/>
                </c:ext>
              </c:extLst>
            </c:dLbl>
            <c:dLbl>
              <c:idx val="24"/>
              <c:tx>
                <c:strRef>
                  <c:f>Daten_Diagramme!$E$38</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{999BE98B-DE74-4BCE-9FFF-B69292653D3B}</c15:txfldGUID>
                      <c15:f>Daten_Diagramme!$E$38</c15:f>
                      <c15:dlblFieldTableCache>
                        <c:ptCount val="1"/>
                        <c:pt idx="0">
                          <c:v>0.1</c:v>
                        </c:pt>
                      </c15:dlblFieldTableCache>
                    </c15:dlblFTEntry>
                  </c15:dlblFieldTable>
                  <c15:showDataLabelsRange val="0"/>
                </c:ext>
                <c:ext xmlns:c16="http://schemas.microsoft.com/office/drawing/2014/chart" uri="{C3380CC4-5D6E-409C-BE32-E72D297353CC}">
                  <c16:uniqueId val="{00000018-57C2-46D8-8D72-5F7C6A5FC439}"/>
                </c:ext>
              </c:extLst>
            </c:dLbl>
            <c:dLbl>
              <c:idx val="25"/>
              <c:tx>
                <c:strRef>
                  <c:f>Daten_Diagramme!$E$39</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{70F4F2E3-47DA-40DC-97B4-013B094EB6AA}</c15:txfldGUID>
                      <c15:f>Daten_Diagramme!$E$39</c15:f>
                      <c15:dlblFieldTableCache>
                        <c:ptCount val="1"/>
                        <c:pt idx="0">
                          <c:v>-3.2</c:v>
                        </c:pt>
                      </c15:dlblFieldTableCache>
                    </c15:dlblFTEntry>
                  </c15:dlblFieldTable>
                  <c15:showDataLabelsRange val="0"/>
                </c:ext>
                <c:ext xmlns:c16="http://schemas.microsoft.com/office/drawing/2014/chart" uri="{C3380CC4-5D6E-409C-BE32-E72D297353CC}">
                  <c16:uniqueId val="{00000019-57C2-46D8-8D72-5F7C6A5FC439}"/>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{B490FADA-B58D-4079-9841-6EEE6FABD48F}</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57C2-46D8-8D72-5F7C6A5FC439}"/>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{999C419E-623B-4119-ADE8-4ED35F53F25E}</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57C2-46D8-8D72-5F7C6A5FC439}"/>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{18EF1B6D-53B8-4FFF-9CE7-6765C74DDCC9}</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57C2-46D8-8D72-5F7C6A5FC439}"/>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{DAC4BBB4-9EB1-49CB-BE74-8DE0154161BF}</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57C2-46D8-8D72-5F7C6A5FC439}"/>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{0480C98D-328C-42D5-B4B1-D1AFF8EDEB02}</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57C2-46D8-8D72-5F7C6A5FC439}"/>
                </c:ext>
              </c:extLst>
            </c:dLbl>
            <c:dLbl>
              <c:idx val="31"/>
              <c:tx>
                <c:strRef>
                  <c:f>Daten_Diagramme!$E$45</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{093513E4-5820-4307-A073-ADB3493A972C}</c15:txfldGUID>
                      <c15:f>Daten_Diagramme!$E$45</c15:f>
                      <c15:dlblFieldTableCache>
                        <c:ptCount val="1"/>
                        <c:pt idx="0">
                          <c:v>-3.2</c:v>
                        </c:pt>
                      </c15:dlblFieldTableCache>
                    </c15:dlblFTEntry>
                  </c15:dlblFieldTable>
                  <c15:showDataLabelsRange val="0"/>
                </c:ext>
                <c:ext xmlns:c16="http://schemas.microsoft.com/office/drawing/2014/chart" uri="{C3380CC4-5D6E-409C-BE32-E72D297353CC}">
                  <c16:uniqueId val="{0000001F-57C2-46D8-8D72-5F7C6A5FC43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-2.8748590755355128</c:v>
                </c:pt>
                <c:pt idx="1">
                  <c:v>-3.284072249589491</c:v>
                </c:pt>
                <c:pt idx="2">
                  <c:v>-7</c:v>
                </c:pt>
                <c:pt idx="3">
                  <c:v>3.3771106941838651</c:v>
                </c:pt>
                <c:pt idx="4">
                  <c:v>-1.4423076923076923</c:v>
                </c:pt>
                <c:pt idx="5">
                  <c:v>3.3333333333333335</c:v>
                </c:pt>
                <c:pt idx="6">
                  <c:v>21.818181818181817</c:v>
                </c:pt>
                <c:pt idx="7">
                  <c:v>-1.321003963011889</c:v>
                </c:pt>
                <c:pt idx="8">
                  <c:v>1.7848755284170972</c:v>
                </c:pt>
                <c:pt idx="9">
                  <c:v>-2.3199023199023201</c:v>
                </c:pt>
                <c:pt idx="10">
                  <c:v>-7.0185962807438509</c:v>
                </c:pt>
                <c:pt idx="11">
                  <c:v>-14.323607427055704</c:v>
                </c:pt>
                <c:pt idx="12">
                  <c:v>-1.9047619047619047</c:v>
                </c:pt>
                <c:pt idx="13">
                  <c:v>-0.11013215859030837</c:v>
                </c:pt>
                <c:pt idx="14">
                  <c:v>-12.15986394557823</c:v>
                </c:pt>
                <c:pt idx="15">
                  <c:v>-22.222222222222221</c:v>
                </c:pt>
                <c:pt idx="16">
                  <c:v>-2.4390243902439024</c:v>
                </c:pt>
                <c:pt idx="17">
                  <c:v>-4.2402826855123674</c:v>
                </c:pt>
                <c:pt idx="18">
                  <c:v>2.7272727272727271</c:v>
                </c:pt>
                <c:pt idx="19">
                  <c:v>0.67796610169491522</c:v>
                </c:pt>
                <c:pt idx="20">
                  <c:v>-3.5242290748898677</c:v>
                </c:pt>
                <c:pt idx="21">
                  <c:v>0</c:v>
                </c:pt>
                <c:pt idx="23">
                  <c:v>-3.284072249589491</c:v>
                </c:pt>
                <c:pt idx="24">
                  <c:v>7.1942446043165464E-2</c:v>
                </c:pt>
                <c:pt idx="25">
                  <c:v>-3.2440733275746232</c:v>
                </c:pt>
              </c:numCache>
            </c:numRef>
          </c:val>
          <c:extLst>
            <c:ext xmlns:c16="http://schemas.microsoft.com/office/drawing/2014/chart" uri="{C3380CC4-5D6E-409C-BE32-E72D297353CC}">
              <c16:uniqueId val="{00000020-57C2-46D8-8D72-5F7C6A5FC439}"/>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{0AEAE20D-F317-4435-8BBA-3D58043A3627}</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57C2-46D8-8D72-5F7C6A5FC439}"/>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{F0EA7466-A580-41D1-A843-FEEF1BCDBBB8}</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57C2-46D8-8D72-5F7C6A5FC439}"/>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{1B66C4EE-6795-4619-BFB4-4B8F59D9EEFE}</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57C2-46D8-8D72-5F7C6A5FC439}"/>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{12F84011-7B05-4410-BBAC-D23C367B43ED}</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57C2-46D8-8D72-5F7C6A5FC439}"/>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{8F7688BE-67F5-4C24-AEF8-43A5F58FA393}</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57C2-46D8-8D72-5F7C6A5FC439}"/>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{C8A04E2A-DB1C-4BF4-87DA-7FFC64B51DED}</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57C2-46D8-8D72-5F7C6A5FC439}"/>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{0A45275F-7B27-4B6E-99E9-CBE23D86A6D8}</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57C2-46D8-8D72-5F7C6A5FC439}"/>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{F6577C48-B1C2-46B6-9EAA-8E8599B89D0D}</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57C2-46D8-8D72-5F7C6A5FC439}"/>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{145142A3-75A9-4431-9984-611E9D55D702}</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57C2-46D8-8D72-5F7C6A5FC439}"/>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{FE689AAA-D633-4AB7-B8C6-E3FD4F186622}</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57C2-46D8-8D72-5F7C6A5FC439}"/>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{FE50D8C3-87F3-4B78-B1D6-134DD699EA43}</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57C2-46D8-8D72-5F7C6A5FC439}"/>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{1018DD34-8D1E-4595-9E7D-431430F98787}</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57C2-46D8-8D72-5F7C6A5FC439}"/>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{8EAC4E6E-132B-4097-BDC5-DCDC344846DA}</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57C2-46D8-8D72-5F7C6A5FC439}"/>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{25218E84-B936-4D00-B58D-00D7007D867C}</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57C2-46D8-8D72-5F7C6A5FC439}"/>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{1FB82088-0972-427A-8BB4-C81AE76EB195}</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57C2-46D8-8D72-5F7C6A5FC439}"/>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{D5377F68-CE42-410C-97B7-A1F475328947}</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57C2-46D8-8D72-5F7C6A5FC439}"/>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{2A0AADDD-C3B6-4744-8DE4-D5D22A640FB6}</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57C2-46D8-8D72-5F7C6A5FC439}"/>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{28D565D5-EE94-4663-9E4E-E1600164F563}</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57C2-46D8-8D72-5F7C6A5FC439}"/>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{B37A1742-6A09-4DD0-9783-619F4F0176B7}</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57C2-46D8-8D72-5F7C6A5FC439}"/>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{7610F05E-98A2-4C48-9BC1-D35E78FDDBF9}</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57C2-46D8-8D72-5F7C6A5FC439}"/>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{2495B2E1-4BA0-402D-8DFE-83F792DC1321}</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57C2-46D8-8D72-5F7C6A5FC439}"/>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{CFECA5D8-94D2-4053-B5B2-53367ECD92FF}</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57C2-46D8-8D72-5F7C6A5FC439}"/>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{89D39D0B-14D3-41A4-AB9E-FC3F503538D8}</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57C2-46D8-8D72-5F7C6A5FC439}"/>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{F154BC8E-C727-4E11-8B70-4F2897247DD3}</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57C2-46D8-8D72-5F7C6A5FC439}"/>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{E8AD401A-F44A-4639-A3CC-0FDC2116F425}</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57C2-46D8-8D72-5F7C6A5FC439}"/>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{3FB2E776-A84F-4104-ADC0-F220C85FC324}</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57C2-46D8-8D72-5F7C6A5FC439}"/>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{6C26BA18-4B35-4E05-891D-B4946878B1BE}</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57C2-46D8-8D72-5F7C6A5FC439}"/>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{5D657AFC-7B7C-43DB-8BE3-6A706DB9B704}</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57C2-46D8-8D72-5F7C6A5FC439}"/>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{D7FAF90A-9C62-4825-A2F0-A1698FCD03A2}</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57C2-46D8-8D72-5F7C6A5FC439}"/>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{0865C2C8-FFE2-4560-88AB-BC980FEB49C8}</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57C2-46D8-8D72-5F7C6A5FC439}"/>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{087EFDFB-882E-4263-AD4B-96C03EDE03AF}</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57C2-46D8-8D72-5F7C6A5FC439}"/>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{F2E9EFA6-272D-4F1A-B052-4E46BC0E77EE}</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57C2-46D8-8D72-5F7C6A5FC43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57C2-46D8-8D72-5F7C6A5FC439}"/>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57C2-46D8-8D72-5F7C6A5FC439}"/>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{89E9B264-1C46-4FAD-8365-86C1D9344835}</c15:txfldGUID>
                      <c15:f>Diagramm!$I$46</c15:f>
                      <c15:dlblFieldTableCache>
                        <c:ptCount val="1"/>
                      </c15:dlblFieldTableCache>
                    </c15:dlblFTEntry>
                  </c15:dlblFieldTable>
                  <c15:showDataLabelsRange val="0"/>
                </c:ext>
                <c:ext xmlns:c16="http://schemas.microsoft.com/office/drawing/2014/chart" uri="{C3380CC4-5D6E-409C-BE32-E72D297353CC}">
                  <c16:uniqueId val="{00000000-826F-44FD-AAAF-3FFA507F094C}"/>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{F3D96DD1-8D2F-4880-8BFC-2476A5CF522A}</c15:txfldGUID>
                      <c15:f>Diagramm!$I$47</c15:f>
                      <c15:dlblFieldTableCache>
                        <c:ptCount val="1"/>
                      </c15:dlblFieldTableCache>
                    </c15:dlblFTEntry>
                  </c15:dlblFieldTable>
                  <c15:showDataLabelsRange val="0"/>
                </c:ext>
                <c:ext xmlns:c16="http://schemas.microsoft.com/office/drawing/2014/chart" uri="{C3380CC4-5D6E-409C-BE32-E72D297353CC}">
                  <c16:uniqueId val="{00000001-826F-44FD-AAAF-3FFA507F094C}"/>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{4149F0EF-6F24-401C-ACD2-6EB43CDA3AC4}</c15:txfldGUID>
                      <c15:f>Diagramm!$I$48</c15:f>
                      <c15:dlblFieldTableCache>
                        <c:ptCount val="1"/>
                      </c15:dlblFieldTableCache>
                    </c15:dlblFTEntry>
                  </c15:dlblFieldTable>
                  <c15:showDataLabelsRange val="0"/>
                </c:ext>
                <c:ext xmlns:c16="http://schemas.microsoft.com/office/drawing/2014/chart" uri="{C3380CC4-5D6E-409C-BE32-E72D297353CC}">
                  <c16:uniqueId val="{00000002-826F-44FD-AAAF-3FFA507F094C}"/>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{F4A70411-2DD4-404D-A2A0-6026B4E25AA9}</c15:txfldGUID>
                      <c15:f>Diagramm!$I$49</c15:f>
                      <c15:dlblFieldTableCache>
                        <c:ptCount val="1"/>
                      </c15:dlblFieldTableCache>
                    </c15:dlblFTEntry>
                  </c15:dlblFieldTable>
                  <c15:showDataLabelsRange val="0"/>
                </c:ext>
                <c:ext xmlns:c16="http://schemas.microsoft.com/office/drawing/2014/chart" uri="{C3380CC4-5D6E-409C-BE32-E72D297353CC}">
                  <c16:uniqueId val="{00000003-826F-44FD-AAAF-3FFA507F094C}"/>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{7F5FFEAE-4D59-4C63-83A8-8E146185C171}</c15:txfldGUID>
                      <c15:f>Diagramm!$I$50</c15:f>
                      <c15:dlblFieldTableCache>
                        <c:ptCount val="1"/>
                      </c15:dlblFieldTableCache>
                    </c15:dlblFTEntry>
                  </c15:dlblFieldTable>
                  <c15:showDataLabelsRange val="0"/>
                </c:ext>
                <c:ext xmlns:c16="http://schemas.microsoft.com/office/drawing/2014/chart" uri="{C3380CC4-5D6E-409C-BE32-E72D297353CC}">
                  <c16:uniqueId val="{00000004-826F-44FD-AAAF-3FFA507F094C}"/>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{49AB7566-E78B-4908-A2EE-C372C326581F}</c15:txfldGUID>
                      <c15:f>Diagramm!$I$51</c15:f>
                      <c15:dlblFieldTableCache>
                        <c:ptCount val="1"/>
                      </c15:dlblFieldTableCache>
                    </c15:dlblFTEntry>
                  </c15:dlblFieldTable>
                  <c15:showDataLabelsRange val="0"/>
                </c:ext>
                <c:ext xmlns:c16="http://schemas.microsoft.com/office/drawing/2014/chart" uri="{C3380CC4-5D6E-409C-BE32-E72D297353CC}">
                  <c16:uniqueId val="{00000005-826F-44FD-AAAF-3FFA507F094C}"/>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{0D9C816C-0148-4DB6-9EB4-9B60C328D7C7}</c15:txfldGUID>
                      <c15:f>Diagramm!$I$52</c15:f>
                      <c15:dlblFieldTableCache>
                        <c:ptCount val="1"/>
                      </c15:dlblFieldTableCache>
                    </c15:dlblFTEntry>
                  </c15:dlblFieldTable>
                  <c15:showDataLabelsRange val="0"/>
                </c:ext>
                <c:ext xmlns:c16="http://schemas.microsoft.com/office/drawing/2014/chart" uri="{C3380CC4-5D6E-409C-BE32-E72D297353CC}">
                  <c16:uniqueId val="{00000006-826F-44FD-AAAF-3FFA507F094C}"/>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{A6907210-7BF9-4BA5-BF2B-DA1C8D9ED38B}</c15:txfldGUID>
                      <c15:f>Diagramm!$I$53</c15:f>
                      <c15:dlblFieldTableCache>
                        <c:ptCount val="1"/>
                      </c15:dlblFieldTableCache>
                    </c15:dlblFTEntry>
                  </c15:dlblFieldTable>
                  <c15:showDataLabelsRange val="0"/>
                </c:ext>
                <c:ext xmlns:c16="http://schemas.microsoft.com/office/drawing/2014/chart" uri="{C3380CC4-5D6E-409C-BE32-E72D297353CC}">
                  <c16:uniqueId val="{00000007-826F-44FD-AAAF-3FFA507F094C}"/>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{6285A818-8FB9-42A3-B293-0DAF9EFD4A76}</c15:txfldGUID>
                      <c15:f>Diagramm!$I$54</c15:f>
                      <c15:dlblFieldTableCache>
                        <c:ptCount val="1"/>
                      </c15:dlblFieldTableCache>
                    </c15:dlblFTEntry>
                  </c15:dlblFieldTable>
                  <c15:showDataLabelsRange val="0"/>
                </c:ext>
                <c:ext xmlns:c16="http://schemas.microsoft.com/office/drawing/2014/chart" uri="{C3380CC4-5D6E-409C-BE32-E72D297353CC}">
                  <c16:uniqueId val="{00000008-826F-44FD-AAAF-3FFA507F094C}"/>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{F66C6C05-114D-41BF-97A8-A35FBFDE1265}</c15:txfldGUID>
                      <c15:f>Diagramm!$I$55</c15:f>
                      <c15:dlblFieldTableCache>
                        <c:ptCount val="1"/>
                      </c15:dlblFieldTableCache>
                    </c15:dlblFTEntry>
                  </c15:dlblFieldTable>
                  <c15:showDataLabelsRange val="0"/>
                </c:ext>
                <c:ext xmlns:c16="http://schemas.microsoft.com/office/drawing/2014/chart" uri="{C3380CC4-5D6E-409C-BE32-E72D297353CC}">
                  <c16:uniqueId val="{00000009-826F-44FD-AAAF-3FFA507F094C}"/>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{A48DB005-9A89-4B13-AE3C-695FD86DD385}</c15:txfldGUID>
                      <c15:f>Diagramm!$I$56</c15:f>
                      <c15:dlblFieldTableCache>
                        <c:ptCount val="1"/>
                      </c15:dlblFieldTableCache>
                    </c15:dlblFTEntry>
                  </c15:dlblFieldTable>
                  <c15:showDataLabelsRange val="0"/>
                </c:ext>
                <c:ext xmlns:c16="http://schemas.microsoft.com/office/drawing/2014/chart" uri="{C3380CC4-5D6E-409C-BE32-E72D297353CC}">
                  <c16:uniqueId val="{0000000A-826F-44FD-AAAF-3FFA507F094C}"/>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{2B1CE6B6-D7E4-4FE8-AC1E-CB1BDB13BE5D}</c15:txfldGUID>
                      <c15:f>Diagramm!$I$57</c15:f>
                      <c15:dlblFieldTableCache>
                        <c:ptCount val="1"/>
                      </c15:dlblFieldTableCache>
                    </c15:dlblFTEntry>
                  </c15:dlblFieldTable>
                  <c15:showDataLabelsRange val="0"/>
                </c:ext>
                <c:ext xmlns:c16="http://schemas.microsoft.com/office/drawing/2014/chart" uri="{C3380CC4-5D6E-409C-BE32-E72D297353CC}">
                  <c16:uniqueId val="{0000000B-826F-44FD-AAAF-3FFA507F094C}"/>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{3F98531B-5B73-4C61-80A8-B1A4E4606A39}</c15:txfldGUID>
                      <c15:f>Diagramm!$I$58</c15:f>
                      <c15:dlblFieldTableCache>
                        <c:ptCount val="1"/>
                      </c15:dlblFieldTableCache>
                    </c15:dlblFTEntry>
                  </c15:dlblFieldTable>
                  <c15:showDataLabelsRange val="0"/>
                </c:ext>
                <c:ext xmlns:c16="http://schemas.microsoft.com/office/drawing/2014/chart" uri="{C3380CC4-5D6E-409C-BE32-E72D297353CC}">
                  <c16:uniqueId val="{0000000C-826F-44FD-AAAF-3FFA507F094C}"/>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{1CB21E41-9526-47AF-AA45-9D2EF0B141C7}</c15:txfldGUID>
                      <c15:f>Diagramm!$I$59</c15:f>
                      <c15:dlblFieldTableCache>
                        <c:ptCount val="1"/>
                      </c15:dlblFieldTableCache>
                    </c15:dlblFTEntry>
                  </c15:dlblFieldTable>
                  <c15:showDataLabelsRange val="0"/>
                </c:ext>
                <c:ext xmlns:c16="http://schemas.microsoft.com/office/drawing/2014/chart" uri="{C3380CC4-5D6E-409C-BE32-E72D297353CC}">
                  <c16:uniqueId val="{0000000D-826F-44FD-AAAF-3FFA507F094C}"/>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{3045FA83-10E5-4F3C-8A23-B80B4A8B019E}</c15:txfldGUID>
                      <c15:f>Diagramm!$I$60</c15:f>
                      <c15:dlblFieldTableCache>
                        <c:ptCount val="1"/>
                      </c15:dlblFieldTableCache>
                    </c15:dlblFTEntry>
                  </c15:dlblFieldTable>
                  <c15:showDataLabelsRange val="0"/>
                </c:ext>
                <c:ext xmlns:c16="http://schemas.microsoft.com/office/drawing/2014/chart" uri="{C3380CC4-5D6E-409C-BE32-E72D297353CC}">
                  <c16:uniqueId val="{0000000E-826F-44FD-AAAF-3FFA507F094C}"/>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{4CBEE9B2-EF4A-461C-996F-C1E2E626FEC4}</c15:txfldGUID>
                      <c15:f>Diagramm!$I$61</c15:f>
                      <c15:dlblFieldTableCache>
                        <c:ptCount val="1"/>
                      </c15:dlblFieldTableCache>
                    </c15:dlblFTEntry>
                  </c15:dlblFieldTable>
                  <c15:showDataLabelsRange val="0"/>
                </c:ext>
                <c:ext xmlns:c16="http://schemas.microsoft.com/office/drawing/2014/chart" uri="{C3380CC4-5D6E-409C-BE32-E72D297353CC}">
                  <c16:uniqueId val="{0000000F-826F-44FD-AAAF-3FFA507F094C}"/>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{18B1D6AB-E03E-4B64-9E67-ADF67B014C64}</c15:txfldGUID>
                      <c15:f>Diagramm!$I$62</c15:f>
                      <c15:dlblFieldTableCache>
                        <c:ptCount val="1"/>
                      </c15:dlblFieldTableCache>
                    </c15:dlblFTEntry>
                  </c15:dlblFieldTable>
                  <c15:showDataLabelsRange val="0"/>
                </c:ext>
                <c:ext xmlns:c16="http://schemas.microsoft.com/office/drawing/2014/chart" uri="{C3380CC4-5D6E-409C-BE32-E72D297353CC}">
                  <c16:uniqueId val="{00000010-826F-44FD-AAAF-3FFA507F094C}"/>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{C853DF9F-B485-411F-91AF-3D12DA1EE152}</c15:txfldGUID>
                      <c15:f>Diagramm!$I$63</c15:f>
                      <c15:dlblFieldTableCache>
                        <c:ptCount val="1"/>
                      </c15:dlblFieldTableCache>
                    </c15:dlblFTEntry>
                  </c15:dlblFieldTable>
                  <c15:showDataLabelsRange val="0"/>
                </c:ext>
                <c:ext xmlns:c16="http://schemas.microsoft.com/office/drawing/2014/chart" uri="{C3380CC4-5D6E-409C-BE32-E72D297353CC}">
                  <c16:uniqueId val="{00000011-826F-44FD-AAAF-3FFA507F094C}"/>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{5F48AC04-2326-4416-B65D-5F0334A6712A}</c15:txfldGUID>
                      <c15:f>Diagramm!$I$64</c15:f>
                      <c15:dlblFieldTableCache>
                        <c:ptCount val="1"/>
                      </c15:dlblFieldTableCache>
                    </c15:dlblFTEntry>
                  </c15:dlblFieldTable>
                  <c15:showDataLabelsRange val="0"/>
                </c:ext>
                <c:ext xmlns:c16="http://schemas.microsoft.com/office/drawing/2014/chart" uri="{C3380CC4-5D6E-409C-BE32-E72D297353CC}">
                  <c16:uniqueId val="{00000012-826F-44FD-AAAF-3FFA507F094C}"/>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{9B181A8C-474A-4876-9977-523F87C1979A}</c15:txfldGUID>
                      <c15:f>Diagramm!$I$65</c15:f>
                      <c15:dlblFieldTableCache>
                        <c:ptCount val="1"/>
                      </c15:dlblFieldTableCache>
                    </c15:dlblFTEntry>
                  </c15:dlblFieldTable>
                  <c15:showDataLabelsRange val="0"/>
                </c:ext>
                <c:ext xmlns:c16="http://schemas.microsoft.com/office/drawing/2014/chart" uri="{C3380CC4-5D6E-409C-BE32-E72D297353CC}">
                  <c16:uniqueId val="{00000013-826F-44FD-AAAF-3FFA507F094C}"/>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{7657891E-38FB-451D-95D5-27A49C1337EC}</c15:txfldGUID>
                      <c15:f>Diagramm!$I$66</c15:f>
                      <c15:dlblFieldTableCache>
                        <c:ptCount val="1"/>
                      </c15:dlblFieldTableCache>
                    </c15:dlblFTEntry>
                  </c15:dlblFieldTable>
                  <c15:showDataLabelsRange val="0"/>
                </c:ext>
                <c:ext xmlns:c16="http://schemas.microsoft.com/office/drawing/2014/chart" uri="{C3380CC4-5D6E-409C-BE32-E72D297353CC}">
                  <c16:uniqueId val="{00000014-826F-44FD-AAAF-3FFA507F094C}"/>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{72BB6EAF-EF89-4D38-8DA0-D406EE42FF62}</c15:txfldGUID>
                      <c15:f>Diagramm!$I$67</c15:f>
                      <c15:dlblFieldTableCache>
                        <c:ptCount val="1"/>
                      </c15:dlblFieldTableCache>
                    </c15:dlblFTEntry>
                  </c15:dlblFieldTable>
                  <c15:showDataLabelsRange val="0"/>
                </c:ext>
                <c:ext xmlns:c16="http://schemas.microsoft.com/office/drawing/2014/chart" uri="{C3380CC4-5D6E-409C-BE32-E72D297353CC}">
                  <c16:uniqueId val="{00000015-826F-44FD-AAAF-3FFA507F094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26F-44FD-AAAF-3FFA507F094C}"/>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{6EC836CE-4CF8-46B4-8A85-3B72F5D8054F}</c15:txfldGUID>
                      <c15:f>Diagramm!$K$46</c15:f>
                      <c15:dlblFieldTableCache>
                        <c:ptCount val="1"/>
                      </c15:dlblFieldTableCache>
                    </c15:dlblFTEntry>
                  </c15:dlblFieldTable>
                  <c15:showDataLabelsRange val="0"/>
                </c:ext>
                <c:ext xmlns:c16="http://schemas.microsoft.com/office/drawing/2014/chart" uri="{C3380CC4-5D6E-409C-BE32-E72D297353CC}">
                  <c16:uniqueId val="{00000017-826F-44FD-AAAF-3FFA507F094C}"/>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{313F7E9B-1D25-4D82-A54B-FDFBF718C6BD}</c15:txfldGUID>
                      <c15:f>Diagramm!$K$47</c15:f>
                      <c15:dlblFieldTableCache>
                        <c:ptCount val="1"/>
                      </c15:dlblFieldTableCache>
                    </c15:dlblFTEntry>
                  </c15:dlblFieldTable>
                  <c15:showDataLabelsRange val="0"/>
                </c:ext>
                <c:ext xmlns:c16="http://schemas.microsoft.com/office/drawing/2014/chart" uri="{C3380CC4-5D6E-409C-BE32-E72D297353CC}">
                  <c16:uniqueId val="{00000018-826F-44FD-AAAF-3FFA507F094C}"/>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{E27D27BE-6699-4CCE-B4B9-C897697A7753}</c15:txfldGUID>
                      <c15:f>Diagramm!$K$48</c15:f>
                      <c15:dlblFieldTableCache>
                        <c:ptCount val="1"/>
                      </c15:dlblFieldTableCache>
                    </c15:dlblFTEntry>
                  </c15:dlblFieldTable>
                  <c15:showDataLabelsRange val="0"/>
                </c:ext>
                <c:ext xmlns:c16="http://schemas.microsoft.com/office/drawing/2014/chart" uri="{C3380CC4-5D6E-409C-BE32-E72D297353CC}">
                  <c16:uniqueId val="{00000019-826F-44FD-AAAF-3FFA507F094C}"/>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{BD9F2EF2-B038-45F4-AF8A-42609B244B7B}</c15:txfldGUID>
                      <c15:f>Diagramm!$K$49</c15:f>
                      <c15:dlblFieldTableCache>
                        <c:ptCount val="1"/>
                      </c15:dlblFieldTableCache>
                    </c15:dlblFTEntry>
                  </c15:dlblFieldTable>
                  <c15:showDataLabelsRange val="0"/>
                </c:ext>
                <c:ext xmlns:c16="http://schemas.microsoft.com/office/drawing/2014/chart" uri="{C3380CC4-5D6E-409C-BE32-E72D297353CC}">
                  <c16:uniqueId val="{0000001A-826F-44FD-AAAF-3FFA507F094C}"/>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{4A0DD5C3-D43A-4EFC-9161-4C2CB0ECD219}</c15:txfldGUID>
                      <c15:f>Diagramm!$K$50</c15:f>
                      <c15:dlblFieldTableCache>
                        <c:ptCount val="1"/>
                      </c15:dlblFieldTableCache>
                    </c15:dlblFTEntry>
                  </c15:dlblFieldTable>
                  <c15:showDataLabelsRange val="0"/>
                </c:ext>
                <c:ext xmlns:c16="http://schemas.microsoft.com/office/drawing/2014/chart" uri="{C3380CC4-5D6E-409C-BE32-E72D297353CC}">
                  <c16:uniqueId val="{0000001B-826F-44FD-AAAF-3FFA507F094C}"/>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{B43E9761-4A71-45DC-89B0-17842D5E7FEB}</c15:txfldGUID>
                      <c15:f>Diagramm!$K$51</c15:f>
                      <c15:dlblFieldTableCache>
                        <c:ptCount val="1"/>
                      </c15:dlblFieldTableCache>
                    </c15:dlblFTEntry>
                  </c15:dlblFieldTable>
                  <c15:showDataLabelsRange val="0"/>
                </c:ext>
                <c:ext xmlns:c16="http://schemas.microsoft.com/office/drawing/2014/chart" uri="{C3380CC4-5D6E-409C-BE32-E72D297353CC}">
                  <c16:uniqueId val="{0000001C-826F-44FD-AAAF-3FFA507F094C}"/>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{3312A9E3-1AA2-411F-BA9B-2E021120CA12}</c15:txfldGUID>
                      <c15:f>Diagramm!$K$52</c15:f>
                      <c15:dlblFieldTableCache>
                        <c:ptCount val="1"/>
                      </c15:dlblFieldTableCache>
                    </c15:dlblFTEntry>
                  </c15:dlblFieldTable>
                  <c15:showDataLabelsRange val="0"/>
                </c:ext>
                <c:ext xmlns:c16="http://schemas.microsoft.com/office/drawing/2014/chart" uri="{C3380CC4-5D6E-409C-BE32-E72D297353CC}">
                  <c16:uniqueId val="{0000001D-826F-44FD-AAAF-3FFA507F094C}"/>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{9DDED3F4-3D82-458C-8F3A-741F87103D3D}</c15:txfldGUID>
                      <c15:f>Diagramm!$K$53</c15:f>
                      <c15:dlblFieldTableCache>
                        <c:ptCount val="1"/>
                      </c15:dlblFieldTableCache>
                    </c15:dlblFTEntry>
                  </c15:dlblFieldTable>
                  <c15:showDataLabelsRange val="0"/>
                </c:ext>
                <c:ext xmlns:c16="http://schemas.microsoft.com/office/drawing/2014/chart" uri="{C3380CC4-5D6E-409C-BE32-E72D297353CC}">
                  <c16:uniqueId val="{0000001E-826F-44FD-AAAF-3FFA507F094C}"/>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{0BC90B57-6398-465B-841F-CC6D72EFEE46}</c15:txfldGUID>
                      <c15:f>Diagramm!$K$54</c15:f>
                      <c15:dlblFieldTableCache>
                        <c:ptCount val="1"/>
                      </c15:dlblFieldTableCache>
                    </c15:dlblFTEntry>
                  </c15:dlblFieldTable>
                  <c15:showDataLabelsRange val="0"/>
                </c:ext>
                <c:ext xmlns:c16="http://schemas.microsoft.com/office/drawing/2014/chart" uri="{C3380CC4-5D6E-409C-BE32-E72D297353CC}">
                  <c16:uniqueId val="{0000001F-826F-44FD-AAAF-3FFA507F094C}"/>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{3BED8977-BBB6-4E18-AA14-2673E5029B91}</c15:txfldGUID>
                      <c15:f>Diagramm!$K$55</c15:f>
                      <c15:dlblFieldTableCache>
                        <c:ptCount val="1"/>
                      </c15:dlblFieldTableCache>
                    </c15:dlblFTEntry>
                  </c15:dlblFieldTable>
                  <c15:showDataLabelsRange val="0"/>
                </c:ext>
                <c:ext xmlns:c16="http://schemas.microsoft.com/office/drawing/2014/chart" uri="{C3380CC4-5D6E-409C-BE32-E72D297353CC}">
                  <c16:uniqueId val="{00000020-826F-44FD-AAAF-3FFA507F094C}"/>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{0349D995-90B4-4BF2-97B8-BF17487F42C0}</c15:txfldGUID>
                      <c15:f>Diagramm!$K$56</c15:f>
                      <c15:dlblFieldTableCache>
                        <c:ptCount val="1"/>
                      </c15:dlblFieldTableCache>
                    </c15:dlblFTEntry>
                  </c15:dlblFieldTable>
                  <c15:showDataLabelsRange val="0"/>
                </c:ext>
                <c:ext xmlns:c16="http://schemas.microsoft.com/office/drawing/2014/chart" uri="{C3380CC4-5D6E-409C-BE32-E72D297353CC}">
                  <c16:uniqueId val="{00000021-826F-44FD-AAAF-3FFA507F094C}"/>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{75857C05-9E3D-4260-A1F3-0A19714850DC}</c15:txfldGUID>
                      <c15:f>Diagramm!$K$57</c15:f>
                      <c15:dlblFieldTableCache>
                        <c:ptCount val="1"/>
                      </c15:dlblFieldTableCache>
                    </c15:dlblFTEntry>
                  </c15:dlblFieldTable>
                  <c15:showDataLabelsRange val="0"/>
                </c:ext>
                <c:ext xmlns:c16="http://schemas.microsoft.com/office/drawing/2014/chart" uri="{C3380CC4-5D6E-409C-BE32-E72D297353CC}">
                  <c16:uniqueId val="{00000022-826F-44FD-AAAF-3FFA507F094C}"/>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{5816BE69-5E77-447A-A3F1-1CA6C4C0CF40}</c15:txfldGUID>
                      <c15:f>Diagramm!$K$58</c15:f>
                      <c15:dlblFieldTableCache>
                        <c:ptCount val="1"/>
                      </c15:dlblFieldTableCache>
                    </c15:dlblFTEntry>
                  </c15:dlblFieldTable>
                  <c15:showDataLabelsRange val="0"/>
                </c:ext>
                <c:ext xmlns:c16="http://schemas.microsoft.com/office/drawing/2014/chart" uri="{C3380CC4-5D6E-409C-BE32-E72D297353CC}">
                  <c16:uniqueId val="{00000023-826F-44FD-AAAF-3FFA507F094C}"/>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{19C48B83-6913-441B-808E-7553AFDE135B}</c15:txfldGUID>
                      <c15:f>Diagramm!$K$59</c15:f>
                      <c15:dlblFieldTableCache>
                        <c:ptCount val="1"/>
                      </c15:dlblFieldTableCache>
                    </c15:dlblFTEntry>
                  </c15:dlblFieldTable>
                  <c15:showDataLabelsRange val="0"/>
                </c:ext>
                <c:ext xmlns:c16="http://schemas.microsoft.com/office/drawing/2014/chart" uri="{C3380CC4-5D6E-409C-BE32-E72D297353CC}">
                  <c16:uniqueId val="{00000024-826F-44FD-AAAF-3FFA507F094C}"/>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{B3A3202B-E1A2-4FB4-9B92-A0FB22D5C14B}</c15:txfldGUID>
                      <c15:f>Diagramm!$K$60</c15:f>
                      <c15:dlblFieldTableCache>
                        <c:ptCount val="1"/>
                      </c15:dlblFieldTableCache>
                    </c15:dlblFTEntry>
                  </c15:dlblFieldTable>
                  <c15:showDataLabelsRange val="0"/>
                </c:ext>
                <c:ext xmlns:c16="http://schemas.microsoft.com/office/drawing/2014/chart" uri="{C3380CC4-5D6E-409C-BE32-E72D297353CC}">
                  <c16:uniqueId val="{00000025-826F-44FD-AAAF-3FFA507F094C}"/>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{2554ABB6-A732-40C8-9FF6-0C2FA55F2023}</c15:txfldGUID>
                      <c15:f>Diagramm!$K$61</c15:f>
                      <c15:dlblFieldTableCache>
                        <c:ptCount val="1"/>
                      </c15:dlblFieldTableCache>
                    </c15:dlblFTEntry>
                  </c15:dlblFieldTable>
                  <c15:showDataLabelsRange val="0"/>
                </c:ext>
                <c:ext xmlns:c16="http://schemas.microsoft.com/office/drawing/2014/chart" uri="{C3380CC4-5D6E-409C-BE32-E72D297353CC}">
                  <c16:uniqueId val="{00000026-826F-44FD-AAAF-3FFA507F094C}"/>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{B4B11334-5651-4AB4-8E3C-16062D3B38A0}</c15:txfldGUID>
                      <c15:f>Diagramm!$K$62</c15:f>
                      <c15:dlblFieldTableCache>
                        <c:ptCount val="1"/>
                      </c15:dlblFieldTableCache>
                    </c15:dlblFTEntry>
                  </c15:dlblFieldTable>
                  <c15:showDataLabelsRange val="0"/>
                </c:ext>
                <c:ext xmlns:c16="http://schemas.microsoft.com/office/drawing/2014/chart" uri="{C3380CC4-5D6E-409C-BE32-E72D297353CC}">
                  <c16:uniqueId val="{00000027-826F-44FD-AAAF-3FFA507F094C}"/>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{613BDC69-ACE4-4278-8E19-18B7C4CAE462}</c15:txfldGUID>
                      <c15:f>Diagramm!$K$63</c15:f>
                      <c15:dlblFieldTableCache>
                        <c:ptCount val="1"/>
                      </c15:dlblFieldTableCache>
                    </c15:dlblFTEntry>
                  </c15:dlblFieldTable>
                  <c15:showDataLabelsRange val="0"/>
                </c:ext>
                <c:ext xmlns:c16="http://schemas.microsoft.com/office/drawing/2014/chart" uri="{C3380CC4-5D6E-409C-BE32-E72D297353CC}">
                  <c16:uniqueId val="{00000028-826F-44FD-AAAF-3FFA507F094C}"/>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{E0F97FAB-A902-4D20-8427-1E9EAF810155}</c15:txfldGUID>
                      <c15:f>Diagramm!$K$64</c15:f>
                      <c15:dlblFieldTableCache>
                        <c:ptCount val="1"/>
                      </c15:dlblFieldTableCache>
                    </c15:dlblFTEntry>
                  </c15:dlblFieldTable>
                  <c15:showDataLabelsRange val="0"/>
                </c:ext>
                <c:ext xmlns:c16="http://schemas.microsoft.com/office/drawing/2014/chart" uri="{C3380CC4-5D6E-409C-BE32-E72D297353CC}">
                  <c16:uniqueId val="{00000029-826F-44FD-AAAF-3FFA507F094C}"/>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{FD477C49-AA08-4D2F-A262-8AB60FB226C4}</c15:txfldGUID>
                      <c15:f>Diagramm!$K$65</c15:f>
                      <c15:dlblFieldTableCache>
                        <c:ptCount val="1"/>
                      </c15:dlblFieldTableCache>
                    </c15:dlblFTEntry>
                  </c15:dlblFieldTable>
                  <c15:showDataLabelsRange val="0"/>
                </c:ext>
                <c:ext xmlns:c16="http://schemas.microsoft.com/office/drawing/2014/chart" uri="{C3380CC4-5D6E-409C-BE32-E72D297353CC}">
                  <c16:uniqueId val="{0000002A-826F-44FD-AAAF-3FFA507F094C}"/>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{9E930289-79D3-4764-905D-688FD153E5FE}</c15:txfldGUID>
                      <c15:f>Diagramm!$K$66</c15:f>
                      <c15:dlblFieldTableCache>
                        <c:ptCount val="1"/>
                      </c15:dlblFieldTableCache>
                    </c15:dlblFTEntry>
                  </c15:dlblFieldTable>
                  <c15:showDataLabelsRange val="0"/>
                </c:ext>
                <c:ext xmlns:c16="http://schemas.microsoft.com/office/drawing/2014/chart" uri="{C3380CC4-5D6E-409C-BE32-E72D297353CC}">
                  <c16:uniqueId val="{0000002B-826F-44FD-AAAF-3FFA507F094C}"/>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{D310B7A9-EDAC-4DD6-9100-922519C69B56}</c15:txfldGUID>
                      <c15:f>Diagramm!$K$67</c15:f>
                      <c15:dlblFieldTableCache>
                        <c:ptCount val="1"/>
                      </c15:dlblFieldTableCache>
                    </c15:dlblFTEntry>
                  </c15:dlblFieldTable>
                  <c15:showDataLabelsRange val="0"/>
                </c:ext>
                <c:ext xmlns:c16="http://schemas.microsoft.com/office/drawing/2014/chart" uri="{C3380CC4-5D6E-409C-BE32-E72D297353CC}">
                  <c16:uniqueId val="{0000002C-826F-44FD-AAAF-3FFA507F094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26F-44FD-AAAF-3FFA507F094C}"/>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{1A024B79-7C3E-45C6-9A29-995B9E50CEDE}</c15:txfldGUID>
                      <c15:f>Diagramm!$J$46</c15:f>
                      <c15:dlblFieldTableCache>
                        <c:ptCount val="1"/>
                      </c15:dlblFieldTableCache>
                    </c15:dlblFTEntry>
                  </c15:dlblFieldTable>
                  <c15:showDataLabelsRange val="0"/>
                </c:ext>
                <c:ext xmlns:c16="http://schemas.microsoft.com/office/drawing/2014/chart" uri="{C3380CC4-5D6E-409C-BE32-E72D297353CC}">
                  <c16:uniqueId val="{0000002E-826F-44FD-AAAF-3FFA507F094C}"/>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{DADA8702-4A47-4EC4-B27B-A308211D06D7}</c15:txfldGUID>
                      <c15:f>Diagramm!$J$47</c15:f>
                      <c15:dlblFieldTableCache>
                        <c:ptCount val="1"/>
                      </c15:dlblFieldTableCache>
                    </c15:dlblFTEntry>
                  </c15:dlblFieldTable>
                  <c15:showDataLabelsRange val="0"/>
                </c:ext>
                <c:ext xmlns:c16="http://schemas.microsoft.com/office/drawing/2014/chart" uri="{C3380CC4-5D6E-409C-BE32-E72D297353CC}">
                  <c16:uniqueId val="{0000002F-826F-44FD-AAAF-3FFA507F094C}"/>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{71C473C7-80C4-443B-AE8E-0648019D14D3}</c15:txfldGUID>
                      <c15:f>Diagramm!$J$48</c15:f>
                      <c15:dlblFieldTableCache>
                        <c:ptCount val="1"/>
                      </c15:dlblFieldTableCache>
                    </c15:dlblFTEntry>
                  </c15:dlblFieldTable>
                  <c15:showDataLabelsRange val="0"/>
                </c:ext>
                <c:ext xmlns:c16="http://schemas.microsoft.com/office/drawing/2014/chart" uri="{C3380CC4-5D6E-409C-BE32-E72D297353CC}">
                  <c16:uniqueId val="{00000030-826F-44FD-AAAF-3FFA507F094C}"/>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{988350DC-15AE-4CC6-9DB5-70B3AF5FEC9B}</c15:txfldGUID>
                      <c15:f>Diagramm!$J$49</c15:f>
                      <c15:dlblFieldTableCache>
                        <c:ptCount val="1"/>
                      </c15:dlblFieldTableCache>
                    </c15:dlblFTEntry>
                  </c15:dlblFieldTable>
                  <c15:showDataLabelsRange val="0"/>
                </c:ext>
                <c:ext xmlns:c16="http://schemas.microsoft.com/office/drawing/2014/chart" uri="{C3380CC4-5D6E-409C-BE32-E72D297353CC}">
                  <c16:uniqueId val="{00000031-826F-44FD-AAAF-3FFA507F094C}"/>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{DF36D815-6395-425F-ADE5-6C2EA0CD4FE7}</c15:txfldGUID>
                      <c15:f>Diagramm!$J$50</c15:f>
                      <c15:dlblFieldTableCache>
                        <c:ptCount val="1"/>
                      </c15:dlblFieldTableCache>
                    </c15:dlblFTEntry>
                  </c15:dlblFieldTable>
                  <c15:showDataLabelsRange val="0"/>
                </c:ext>
                <c:ext xmlns:c16="http://schemas.microsoft.com/office/drawing/2014/chart" uri="{C3380CC4-5D6E-409C-BE32-E72D297353CC}">
                  <c16:uniqueId val="{00000032-826F-44FD-AAAF-3FFA507F094C}"/>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{690A9B3F-017D-4287-80F8-DC0E09775B57}</c15:txfldGUID>
                      <c15:f>Diagramm!$J$51</c15:f>
                      <c15:dlblFieldTableCache>
                        <c:ptCount val="1"/>
                      </c15:dlblFieldTableCache>
                    </c15:dlblFTEntry>
                  </c15:dlblFieldTable>
                  <c15:showDataLabelsRange val="0"/>
                </c:ext>
                <c:ext xmlns:c16="http://schemas.microsoft.com/office/drawing/2014/chart" uri="{C3380CC4-5D6E-409C-BE32-E72D297353CC}">
                  <c16:uniqueId val="{00000033-826F-44FD-AAAF-3FFA507F094C}"/>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{2A45BC0E-6B3A-4874-BB78-D01C3F075AB0}</c15:txfldGUID>
                      <c15:f>Diagramm!$J$52</c15:f>
                      <c15:dlblFieldTableCache>
                        <c:ptCount val="1"/>
                      </c15:dlblFieldTableCache>
                    </c15:dlblFTEntry>
                  </c15:dlblFieldTable>
                  <c15:showDataLabelsRange val="0"/>
                </c:ext>
                <c:ext xmlns:c16="http://schemas.microsoft.com/office/drawing/2014/chart" uri="{C3380CC4-5D6E-409C-BE32-E72D297353CC}">
                  <c16:uniqueId val="{00000034-826F-44FD-AAAF-3FFA507F094C}"/>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{DB551624-1F05-46E2-B513-CF2B293B0BED}</c15:txfldGUID>
                      <c15:f>Diagramm!$J$53</c15:f>
                      <c15:dlblFieldTableCache>
                        <c:ptCount val="1"/>
                      </c15:dlblFieldTableCache>
                    </c15:dlblFTEntry>
                  </c15:dlblFieldTable>
                  <c15:showDataLabelsRange val="0"/>
                </c:ext>
                <c:ext xmlns:c16="http://schemas.microsoft.com/office/drawing/2014/chart" uri="{C3380CC4-5D6E-409C-BE32-E72D297353CC}">
                  <c16:uniqueId val="{00000035-826F-44FD-AAAF-3FFA507F094C}"/>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{27D2DEDB-1DAC-4401-AADB-9E48897FF48C}</c15:txfldGUID>
                      <c15:f>Diagramm!$J$54</c15:f>
                      <c15:dlblFieldTableCache>
                        <c:ptCount val="1"/>
                      </c15:dlblFieldTableCache>
                    </c15:dlblFTEntry>
                  </c15:dlblFieldTable>
                  <c15:showDataLabelsRange val="0"/>
                </c:ext>
                <c:ext xmlns:c16="http://schemas.microsoft.com/office/drawing/2014/chart" uri="{C3380CC4-5D6E-409C-BE32-E72D297353CC}">
                  <c16:uniqueId val="{00000036-826F-44FD-AAAF-3FFA507F094C}"/>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{A8C2B79E-BD00-44F0-A885-0B98B9E725D8}</c15:txfldGUID>
                      <c15:f>Diagramm!$J$55</c15:f>
                      <c15:dlblFieldTableCache>
                        <c:ptCount val="1"/>
                      </c15:dlblFieldTableCache>
                    </c15:dlblFTEntry>
                  </c15:dlblFieldTable>
                  <c15:showDataLabelsRange val="0"/>
                </c:ext>
                <c:ext xmlns:c16="http://schemas.microsoft.com/office/drawing/2014/chart" uri="{C3380CC4-5D6E-409C-BE32-E72D297353CC}">
                  <c16:uniqueId val="{00000037-826F-44FD-AAAF-3FFA507F094C}"/>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{D7960B00-C69C-4A4B-9D12-BA7EC4D3868D}</c15:txfldGUID>
                      <c15:f>Diagramm!$J$56</c15:f>
                      <c15:dlblFieldTableCache>
                        <c:ptCount val="1"/>
                      </c15:dlblFieldTableCache>
                    </c15:dlblFTEntry>
                  </c15:dlblFieldTable>
                  <c15:showDataLabelsRange val="0"/>
                </c:ext>
                <c:ext xmlns:c16="http://schemas.microsoft.com/office/drawing/2014/chart" uri="{C3380CC4-5D6E-409C-BE32-E72D297353CC}">
                  <c16:uniqueId val="{00000038-826F-44FD-AAAF-3FFA507F094C}"/>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{DAC06F27-1CD3-4D1B-80F7-56F5199E7A8D}</c15:txfldGUID>
                      <c15:f>Diagramm!$J$57</c15:f>
                      <c15:dlblFieldTableCache>
                        <c:ptCount val="1"/>
                      </c15:dlblFieldTableCache>
                    </c15:dlblFTEntry>
                  </c15:dlblFieldTable>
                  <c15:showDataLabelsRange val="0"/>
                </c:ext>
                <c:ext xmlns:c16="http://schemas.microsoft.com/office/drawing/2014/chart" uri="{C3380CC4-5D6E-409C-BE32-E72D297353CC}">
                  <c16:uniqueId val="{00000039-826F-44FD-AAAF-3FFA507F094C}"/>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{481A3D79-E653-4815-95EB-FEDBC8DCC623}</c15:txfldGUID>
                      <c15:f>Diagramm!$J$58</c15:f>
                      <c15:dlblFieldTableCache>
                        <c:ptCount val="1"/>
                      </c15:dlblFieldTableCache>
                    </c15:dlblFTEntry>
                  </c15:dlblFieldTable>
                  <c15:showDataLabelsRange val="0"/>
                </c:ext>
                <c:ext xmlns:c16="http://schemas.microsoft.com/office/drawing/2014/chart" uri="{C3380CC4-5D6E-409C-BE32-E72D297353CC}">
                  <c16:uniqueId val="{0000003A-826F-44FD-AAAF-3FFA507F094C}"/>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{733B3E4B-B98B-4AF8-84F9-E67EB6DE95FC}</c15:txfldGUID>
                      <c15:f>Diagramm!$J$59</c15:f>
                      <c15:dlblFieldTableCache>
                        <c:ptCount val="1"/>
                      </c15:dlblFieldTableCache>
                    </c15:dlblFTEntry>
                  </c15:dlblFieldTable>
                  <c15:showDataLabelsRange val="0"/>
                </c:ext>
                <c:ext xmlns:c16="http://schemas.microsoft.com/office/drawing/2014/chart" uri="{C3380CC4-5D6E-409C-BE32-E72D297353CC}">
                  <c16:uniqueId val="{0000003B-826F-44FD-AAAF-3FFA507F094C}"/>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{0634F11B-674F-4C16-8999-EE7C82F84FC8}</c15:txfldGUID>
                      <c15:f>Diagramm!$J$60</c15:f>
                      <c15:dlblFieldTableCache>
                        <c:ptCount val="1"/>
                      </c15:dlblFieldTableCache>
                    </c15:dlblFTEntry>
                  </c15:dlblFieldTable>
                  <c15:showDataLabelsRange val="0"/>
                </c:ext>
                <c:ext xmlns:c16="http://schemas.microsoft.com/office/drawing/2014/chart" uri="{C3380CC4-5D6E-409C-BE32-E72D297353CC}">
                  <c16:uniqueId val="{0000003C-826F-44FD-AAAF-3FFA507F094C}"/>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{933AD0CE-0C93-49AB-9309-07C59F991B62}</c15:txfldGUID>
                      <c15:f>Diagramm!$J$61</c15:f>
                      <c15:dlblFieldTableCache>
                        <c:ptCount val="1"/>
                      </c15:dlblFieldTableCache>
                    </c15:dlblFTEntry>
                  </c15:dlblFieldTable>
                  <c15:showDataLabelsRange val="0"/>
                </c:ext>
                <c:ext xmlns:c16="http://schemas.microsoft.com/office/drawing/2014/chart" uri="{C3380CC4-5D6E-409C-BE32-E72D297353CC}">
                  <c16:uniqueId val="{0000003D-826F-44FD-AAAF-3FFA507F094C}"/>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{2F5B1371-46C2-4CD0-B04E-97FE980E5385}</c15:txfldGUID>
                      <c15:f>Diagramm!$J$62</c15:f>
                      <c15:dlblFieldTableCache>
                        <c:ptCount val="1"/>
                      </c15:dlblFieldTableCache>
                    </c15:dlblFTEntry>
                  </c15:dlblFieldTable>
                  <c15:showDataLabelsRange val="0"/>
                </c:ext>
                <c:ext xmlns:c16="http://schemas.microsoft.com/office/drawing/2014/chart" uri="{C3380CC4-5D6E-409C-BE32-E72D297353CC}">
                  <c16:uniqueId val="{0000003E-826F-44FD-AAAF-3FFA507F094C}"/>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{2E551EC0-D892-48E9-A13C-D453E76D1107}</c15:txfldGUID>
                      <c15:f>Diagramm!$J$63</c15:f>
                      <c15:dlblFieldTableCache>
                        <c:ptCount val="1"/>
                      </c15:dlblFieldTableCache>
                    </c15:dlblFTEntry>
                  </c15:dlblFieldTable>
                  <c15:showDataLabelsRange val="0"/>
                </c:ext>
                <c:ext xmlns:c16="http://schemas.microsoft.com/office/drawing/2014/chart" uri="{C3380CC4-5D6E-409C-BE32-E72D297353CC}">
                  <c16:uniqueId val="{0000003F-826F-44FD-AAAF-3FFA507F094C}"/>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{FE0432C6-26C3-4426-9787-5679C8444302}</c15:txfldGUID>
                      <c15:f>Diagramm!$J$64</c15:f>
                      <c15:dlblFieldTableCache>
                        <c:ptCount val="1"/>
                      </c15:dlblFieldTableCache>
                    </c15:dlblFTEntry>
                  </c15:dlblFieldTable>
                  <c15:showDataLabelsRange val="0"/>
                </c:ext>
                <c:ext xmlns:c16="http://schemas.microsoft.com/office/drawing/2014/chart" uri="{C3380CC4-5D6E-409C-BE32-E72D297353CC}">
                  <c16:uniqueId val="{00000040-826F-44FD-AAAF-3FFA507F094C}"/>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{E63C716B-C527-41AC-A161-AF2F153034CF}</c15:txfldGUID>
                      <c15:f>Diagramm!$J$65</c15:f>
                      <c15:dlblFieldTableCache>
                        <c:ptCount val="1"/>
                      </c15:dlblFieldTableCache>
                    </c15:dlblFTEntry>
                  </c15:dlblFieldTable>
                  <c15:showDataLabelsRange val="0"/>
                </c:ext>
                <c:ext xmlns:c16="http://schemas.microsoft.com/office/drawing/2014/chart" uri="{C3380CC4-5D6E-409C-BE32-E72D297353CC}">
                  <c16:uniqueId val="{00000041-826F-44FD-AAAF-3FFA507F094C}"/>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{FB41633E-2548-4FE8-AD8D-1D00E37208D8}</c15:txfldGUID>
                      <c15:f>Diagramm!$J$66</c15:f>
                      <c15:dlblFieldTableCache>
                        <c:ptCount val="1"/>
                      </c15:dlblFieldTableCache>
                    </c15:dlblFTEntry>
                  </c15:dlblFieldTable>
                  <c15:showDataLabelsRange val="0"/>
                </c:ext>
                <c:ext xmlns:c16="http://schemas.microsoft.com/office/drawing/2014/chart" uri="{C3380CC4-5D6E-409C-BE32-E72D297353CC}">
                  <c16:uniqueId val="{00000042-826F-44FD-AAAF-3FFA507F094C}"/>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{24BABD7B-26D9-43AF-8CA2-C0F647946A85}</c15:txfldGUID>
                      <c15:f>Diagramm!$J$67</c15:f>
                      <c15:dlblFieldTableCache>
                        <c:ptCount val="1"/>
                      </c15:dlblFieldTableCache>
                    </c15:dlblFTEntry>
                  </c15:dlblFieldTable>
                  <c15:showDataLabelsRange val="0"/>
                </c:ext>
                <c:ext xmlns:c16="http://schemas.microsoft.com/office/drawing/2014/chart" uri="{C3380CC4-5D6E-409C-BE32-E72D297353CC}">
                  <c16:uniqueId val="{00000043-826F-44FD-AAAF-3FFA507F094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26F-44FD-AAAF-3FFA507F094C}"/>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092-4085-8C93-9C790B5A4F6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092-4085-8C93-9C790B5A4F6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092-4085-8C93-9C790B5A4F6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092-4085-8C93-9C790B5A4F6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092-4085-8C93-9C790B5A4F6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092-4085-8C93-9C790B5A4F6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092-4085-8C93-9C790B5A4F6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092-4085-8C93-9C790B5A4F6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092-4085-8C93-9C790B5A4F6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092-4085-8C93-9C790B5A4F6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092-4085-8C93-9C790B5A4F6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092-4085-8C93-9C790B5A4F6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092-4085-8C93-9C790B5A4F6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092-4085-8C93-9C790B5A4F6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092-4085-8C93-9C790B5A4F6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092-4085-8C93-9C790B5A4F6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092-4085-8C93-9C790B5A4F6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092-4085-8C93-9C790B5A4F6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092-4085-8C93-9C790B5A4F6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092-4085-8C93-9C790B5A4F6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092-4085-8C93-9C790B5A4F6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092-4085-8C93-9C790B5A4F6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092-4085-8C93-9C790B5A4F67}"/>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D092-4085-8C93-9C790B5A4F6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D092-4085-8C93-9C790B5A4F6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D092-4085-8C93-9C790B5A4F6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D092-4085-8C93-9C790B5A4F6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D092-4085-8C93-9C790B5A4F6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D092-4085-8C93-9C790B5A4F6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D092-4085-8C93-9C790B5A4F6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D092-4085-8C93-9C790B5A4F6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D092-4085-8C93-9C790B5A4F6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D092-4085-8C93-9C790B5A4F6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D092-4085-8C93-9C790B5A4F6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D092-4085-8C93-9C790B5A4F6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D092-4085-8C93-9C790B5A4F6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D092-4085-8C93-9C790B5A4F6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D092-4085-8C93-9C790B5A4F6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D092-4085-8C93-9C790B5A4F6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D092-4085-8C93-9C790B5A4F6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D092-4085-8C93-9C790B5A4F6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D092-4085-8C93-9C790B5A4F6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D092-4085-8C93-9C790B5A4F6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D092-4085-8C93-9C790B5A4F6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D092-4085-8C93-9C790B5A4F6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092-4085-8C93-9C790B5A4F67}"/>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D092-4085-8C93-9C790B5A4F6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D092-4085-8C93-9C790B5A4F6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D092-4085-8C93-9C790B5A4F6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D092-4085-8C93-9C790B5A4F6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D092-4085-8C93-9C790B5A4F6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D092-4085-8C93-9C790B5A4F6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D092-4085-8C93-9C790B5A4F6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D092-4085-8C93-9C790B5A4F6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D092-4085-8C93-9C790B5A4F6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D092-4085-8C93-9C790B5A4F6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D092-4085-8C93-9C790B5A4F6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D092-4085-8C93-9C790B5A4F6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D092-4085-8C93-9C790B5A4F6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D092-4085-8C93-9C790B5A4F6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D092-4085-8C93-9C790B5A4F6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D092-4085-8C93-9C790B5A4F6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D092-4085-8C93-9C790B5A4F6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D092-4085-8C93-9C790B5A4F6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D092-4085-8C93-9C790B5A4F6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D092-4085-8C93-9C790B5A4F6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D092-4085-8C93-9C790B5A4F6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D092-4085-8C93-9C790B5A4F6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092-4085-8C93-9C790B5A4F67}"/>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103.03585478251097</c:v>
                </c:pt>
                <c:pt idx="2">
                  <c:v>103.94964594807239</c:v>
                </c:pt>
                <c:pt idx="3">
                  <c:v>100.67663257277735</c:v>
                </c:pt>
                <c:pt idx="4">
                  <c:v>100.46757333932786</c:v>
                </c:pt>
                <c:pt idx="5">
                  <c:v>102.87175452399686</c:v>
                </c:pt>
                <c:pt idx="6">
                  <c:v>104.05192761605035</c:v>
                </c:pt>
                <c:pt idx="7">
                  <c:v>101.71518489378441</c:v>
                </c:pt>
                <c:pt idx="8">
                  <c:v>101.56344835337754</c:v>
                </c:pt>
                <c:pt idx="9">
                  <c:v>103.97549735866023</c:v>
                </c:pt>
                <c:pt idx="10">
                  <c:v>105.11295942452512</c:v>
                </c:pt>
                <c:pt idx="11">
                  <c:v>102.55591772507586</c:v>
                </c:pt>
                <c:pt idx="12">
                  <c:v>102.4120490052827</c:v>
                </c:pt>
                <c:pt idx="13">
                  <c:v>104.96684275598516</c:v>
                </c:pt>
                <c:pt idx="14">
                  <c:v>106.59098572552546</c:v>
                </c:pt>
                <c:pt idx="15">
                  <c:v>104.2924581319546</c:v>
                </c:pt>
                <c:pt idx="16">
                  <c:v>103.94964594807239</c:v>
                </c:pt>
                <c:pt idx="17">
                  <c:v>105.96268405080365</c:v>
                </c:pt>
                <c:pt idx="18">
                  <c:v>107.124873552883</c:v>
                </c:pt>
                <c:pt idx="19">
                  <c:v>104.93537147353041</c:v>
                </c:pt>
                <c:pt idx="20">
                  <c:v>104.11149825783971</c:v>
                </c:pt>
                <c:pt idx="21">
                  <c:v>105.83567494661122</c:v>
                </c:pt>
                <c:pt idx="22">
                  <c:v>107.41710688996291</c:v>
                </c:pt>
                <c:pt idx="23">
                  <c:v>105.06013262897606</c:v>
                </c:pt>
                <c:pt idx="24">
                  <c:v>104.12273800157357</c:v>
                </c:pt>
              </c:numCache>
            </c:numRef>
          </c:val>
          <c:smooth val="0"/>
          <c:extLst>
            <c:ext xmlns:c16="http://schemas.microsoft.com/office/drawing/2014/chart" uri="{C3380CC4-5D6E-409C-BE32-E72D297353CC}">
              <c16:uniqueId val="{00000000-F0DE-4390-AB84-04B8C183429C}"/>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103.2258064516129</c:v>
                </c:pt>
                <c:pt idx="2">
                  <c:v>105.29177238129756</c:v>
                </c:pt>
                <c:pt idx="3">
                  <c:v>95.940558173251176</c:v>
                </c:pt>
                <c:pt idx="4">
                  <c:v>95.3243928959768</c:v>
                </c:pt>
                <c:pt idx="5">
                  <c:v>103.58825661471546</c:v>
                </c:pt>
                <c:pt idx="6">
                  <c:v>107.10402319681045</c:v>
                </c:pt>
                <c:pt idx="7">
                  <c:v>100.03624501631026</c:v>
                </c:pt>
                <c:pt idx="8">
                  <c:v>100.14498006524104</c:v>
                </c:pt>
                <c:pt idx="9">
                  <c:v>105.07430228343604</c:v>
                </c:pt>
                <c:pt idx="10">
                  <c:v>108.30010873504894</c:v>
                </c:pt>
                <c:pt idx="11">
                  <c:v>102.10221094599493</c:v>
                </c:pt>
                <c:pt idx="12">
                  <c:v>99.311344690105102</c:v>
                </c:pt>
                <c:pt idx="13">
                  <c:v>105.90793765857194</c:v>
                </c:pt>
                <c:pt idx="14">
                  <c:v>112.21457049655672</c:v>
                </c:pt>
                <c:pt idx="15">
                  <c:v>107.97390358825663</c:v>
                </c:pt>
                <c:pt idx="16">
                  <c:v>108.2276187024284</c:v>
                </c:pt>
                <c:pt idx="17">
                  <c:v>116.34650235592605</c:v>
                </c:pt>
                <c:pt idx="18">
                  <c:v>120.98586444363899</c:v>
                </c:pt>
                <c:pt idx="19">
                  <c:v>115.58535701341066</c:v>
                </c:pt>
                <c:pt idx="20">
                  <c:v>114.78796665458499</c:v>
                </c:pt>
                <c:pt idx="21">
                  <c:v>124.57412105835448</c:v>
                </c:pt>
                <c:pt idx="22">
                  <c:v>127.69119246103662</c:v>
                </c:pt>
                <c:pt idx="23">
                  <c:v>122.14570496556722</c:v>
                </c:pt>
                <c:pt idx="24">
                  <c:v>117.39760782892353</c:v>
                </c:pt>
              </c:numCache>
            </c:numRef>
          </c:val>
          <c:smooth val="0"/>
          <c:extLst>
            <c:ext xmlns:c16="http://schemas.microsoft.com/office/drawing/2014/chart" uri="{C3380CC4-5D6E-409C-BE32-E72D297353CC}">
              <c16:uniqueId val="{00000001-F0DE-4390-AB84-04B8C183429C}"/>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96.583676525645828</c:v>
                </c:pt>
                <c:pt idx="2">
                  <c:v>95.638337701235486</c:v>
                </c:pt>
                <c:pt idx="3">
                  <c:v>94.795956570572812</c:v>
                </c:pt>
                <c:pt idx="4">
                  <c:v>92.615125421190569</c:v>
                </c:pt>
                <c:pt idx="5">
                  <c:v>91.164357918382635</c:v>
                </c:pt>
                <c:pt idx="6">
                  <c:v>90.930363159865223</c:v>
                </c:pt>
                <c:pt idx="7">
                  <c:v>91.407712467240728</c:v>
                </c:pt>
                <c:pt idx="8">
                  <c:v>90.649569449644332</c:v>
                </c:pt>
                <c:pt idx="9">
                  <c:v>90.565331336578055</c:v>
                </c:pt>
                <c:pt idx="10">
                  <c:v>89.395357543991011</c:v>
                </c:pt>
                <c:pt idx="11">
                  <c:v>89.629352302508423</c:v>
                </c:pt>
                <c:pt idx="12">
                  <c:v>88.000748783227252</c:v>
                </c:pt>
                <c:pt idx="13">
                  <c:v>87.710595282665665</c:v>
                </c:pt>
                <c:pt idx="14">
                  <c:v>86.737177087233235</c:v>
                </c:pt>
                <c:pt idx="15">
                  <c:v>87.280044926993639</c:v>
                </c:pt>
                <c:pt idx="16">
                  <c:v>87.616997379258706</c:v>
                </c:pt>
                <c:pt idx="17">
                  <c:v>87.383002620741294</c:v>
                </c:pt>
                <c:pt idx="18">
                  <c:v>86.231748408835642</c:v>
                </c:pt>
                <c:pt idx="19">
                  <c:v>86.465743167353054</c:v>
                </c:pt>
                <c:pt idx="20">
                  <c:v>86.587420441782101</c:v>
                </c:pt>
                <c:pt idx="21">
                  <c:v>86.961812055409965</c:v>
                </c:pt>
                <c:pt idx="22">
                  <c:v>85.50168476226132</c:v>
                </c:pt>
                <c:pt idx="23">
                  <c:v>84.762261325346316</c:v>
                </c:pt>
                <c:pt idx="24">
                  <c:v>82.572070385623363</c:v>
                </c:pt>
              </c:numCache>
            </c:numRef>
          </c:val>
          <c:smooth val="0"/>
          <c:extLst>
            <c:ext xmlns:c16="http://schemas.microsoft.com/office/drawing/2014/chart" uri="{C3380CC4-5D6E-409C-BE32-E72D297353CC}">
              <c16:uniqueId val="{00000002-F0DE-4390-AB84-04B8C183429C}"/>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F0DE-4390-AB84-04B8C183429C}"/>
                </c:ext>
              </c:extLst>
            </c:dLbl>
            <c:dLbl>
              <c:idx val="1"/>
              <c:delete val="1"/>
              <c:extLst>
                <c:ext xmlns:c15="http://schemas.microsoft.com/office/drawing/2012/chart" uri="{CE6537A1-D6FC-4f65-9D91-7224C49458BB}"/>
                <c:ext xmlns:c16="http://schemas.microsoft.com/office/drawing/2014/chart" uri="{C3380CC4-5D6E-409C-BE32-E72D297353CC}">
                  <c16:uniqueId val="{00000004-F0DE-4390-AB84-04B8C183429C}"/>
                </c:ext>
              </c:extLst>
            </c:dLbl>
            <c:dLbl>
              <c:idx val="2"/>
              <c:delete val="1"/>
              <c:extLst>
                <c:ext xmlns:c15="http://schemas.microsoft.com/office/drawing/2012/chart" uri="{CE6537A1-D6FC-4f65-9D91-7224C49458BB}"/>
                <c:ext xmlns:c16="http://schemas.microsoft.com/office/drawing/2014/chart" uri="{C3380CC4-5D6E-409C-BE32-E72D297353CC}">
                  <c16:uniqueId val="{00000005-F0DE-4390-AB84-04B8C183429C}"/>
                </c:ext>
              </c:extLst>
            </c:dLbl>
            <c:dLbl>
              <c:idx val="3"/>
              <c:delete val="1"/>
              <c:extLst>
                <c:ext xmlns:c15="http://schemas.microsoft.com/office/drawing/2012/chart" uri="{CE6537A1-D6FC-4f65-9D91-7224C49458BB}"/>
                <c:ext xmlns:c16="http://schemas.microsoft.com/office/drawing/2014/chart" uri="{C3380CC4-5D6E-409C-BE32-E72D297353CC}">
                  <c16:uniqueId val="{00000006-F0DE-4390-AB84-04B8C183429C}"/>
                </c:ext>
              </c:extLst>
            </c:dLbl>
            <c:dLbl>
              <c:idx val="4"/>
              <c:delete val="1"/>
              <c:extLst>
                <c:ext xmlns:c15="http://schemas.microsoft.com/office/drawing/2012/chart" uri="{CE6537A1-D6FC-4f65-9D91-7224C49458BB}"/>
                <c:ext xmlns:c16="http://schemas.microsoft.com/office/drawing/2014/chart" uri="{C3380CC4-5D6E-409C-BE32-E72D297353CC}">
                  <c16:uniqueId val="{00000007-F0DE-4390-AB84-04B8C183429C}"/>
                </c:ext>
              </c:extLst>
            </c:dLbl>
            <c:dLbl>
              <c:idx val="5"/>
              <c:delete val="1"/>
              <c:extLst>
                <c:ext xmlns:c15="http://schemas.microsoft.com/office/drawing/2012/chart" uri="{CE6537A1-D6FC-4f65-9D91-7224C49458BB}"/>
                <c:ext xmlns:c16="http://schemas.microsoft.com/office/drawing/2014/chart" uri="{C3380CC4-5D6E-409C-BE32-E72D297353CC}">
                  <c16:uniqueId val="{00000008-F0DE-4390-AB84-04B8C183429C}"/>
                </c:ext>
              </c:extLst>
            </c:dLbl>
            <c:dLbl>
              <c:idx val="6"/>
              <c:delete val="1"/>
              <c:extLst>
                <c:ext xmlns:c15="http://schemas.microsoft.com/office/drawing/2012/chart" uri="{CE6537A1-D6FC-4f65-9D91-7224C49458BB}"/>
                <c:ext xmlns:c16="http://schemas.microsoft.com/office/drawing/2014/chart" uri="{C3380CC4-5D6E-409C-BE32-E72D297353CC}">
                  <c16:uniqueId val="{00000009-F0DE-4390-AB84-04B8C183429C}"/>
                </c:ext>
              </c:extLst>
            </c:dLbl>
            <c:dLbl>
              <c:idx val="7"/>
              <c:delete val="1"/>
              <c:extLst>
                <c:ext xmlns:c15="http://schemas.microsoft.com/office/drawing/2012/chart" uri="{CE6537A1-D6FC-4f65-9D91-7224C49458BB}"/>
                <c:ext xmlns:c16="http://schemas.microsoft.com/office/drawing/2014/chart" uri="{C3380CC4-5D6E-409C-BE32-E72D297353CC}">
                  <c16:uniqueId val="{0000000A-F0DE-4390-AB84-04B8C183429C}"/>
                </c:ext>
              </c:extLst>
            </c:dLbl>
            <c:dLbl>
              <c:idx val="8"/>
              <c:delete val="1"/>
              <c:extLst>
                <c:ext xmlns:c15="http://schemas.microsoft.com/office/drawing/2012/chart" uri="{CE6537A1-D6FC-4f65-9D91-7224C49458BB}"/>
                <c:ext xmlns:c16="http://schemas.microsoft.com/office/drawing/2014/chart" uri="{C3380CC4-5D6E-409C-BE32-E72D297353CC}">
                  <c16:uniqueId val="{0000000B-F0DE-4390-AB84-04B8C183429C}"/>
                </c:ext>
              </c:extLst>
            </c:dLbl>
            <c:dLbl>
              <c:idx val="9"/>
              <c:delete val="1"/>
              <c:extLst>
                <c:ext xmlns:c15="http://schemas.microsoft.com/office/drawing/2012/chart" uri="{CE6537A1-D6FC-4f65-9D91-7224C49458BB}"/>
                <c:ext xmlns:c16="http://schemas.microsoft.com/office/drawing/2014/chart" uri="{C3380CC4-5D6E-409C-BE32-E72D297353CC}">
                  <c16:uniqueId val="{0000000C-F0DE-4390-AB84-04B8C183429C}"/>
                </c:ext>
              </c:extLst>
            </c:dLbl>
            <c:dLbl>
              <c:idx val="10"/>
              <c:delete val="1"/>
              <c:extLst>
                <c:ext xmlns:c15="http://schemas.microsoft.com/office/drawing/2012/chart" uri="{CE6537A1-D6FC-4f65-9D91-7224C49458BB}"/>
                <c:ext xmlns:c16="http://schemas.microsoft.com/office/drawing/2014/chart" uri="{C3380CC4-5D6E-409C-BE32-E72D297353CC}">
                  <c16:uniqueId val="{0000000D-F0DE-4390-AB84-04B8C183429C}"/>
                </c:ext>
              </c:extLst>
            </c:dLbl>
            <c:dLbl>
              <c:idx val="11"/>
              <c:delete val="1"/>
              <c:extLst>
                <c:ext xmlns:c15="http://schemas.microsoft.com/office/drawing/2012/chart" uri="{CE6537A1-D6FC-4f65-9D91-7224C49458BB}"/>
                <c:ext xmlns:c16="http://schemas.microsoft.com/office/drawing/2014/chart" uri="{C3380CC4-5D6E-409C-BE32-E72D297353CC}">
                  <c16:uniqueId val="{0000000E-F0DE-4390-AB84-04B8C183429C}"/>
                </c:ext>
              </c:extLst>
            </c:dLbl>
            <c:dLbl>
              <c:idx val="12"/>
              <c:delete val="1"/>
              <c:extLst>
                <c:ext xmlns:c15="http://schemas.microsoft.com/office/drawing/2012/chart" uri="{CE6537A1-D6FC-4f65-9D91-7224C49458BB}"/>
                <c:ext xmlns:c16="http://schemas.microsoft.com/office/drawing/2014/chart" uri="{C3380CC4-5D6E-409C-BE32-E72D297353CC}">
                  <c16:uniqueId val="{0000000F-F0DE-4390-AB84-04B8C183429C}"/>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0DE-4390-AB84-04B8C183429C}"/>
                </c:ext>
              </c:extLst>
            </c:dLbl>
            <c:dLbl>
              <c:idx val="14"/>
              <c:delete val="1"/>
              <c:extLst>
                <c:ext xmlns:c15="http://schemas.microsoft.com/office/drawing/2012/chart" uri="{CE6537A1-D6FC-4f65-9D91-7224C49458BB}"/>
                <c:ext xmlns:c16="http://schemas.microsoft.com/office/drawing/2014/chart" uri="{C3380CC4-5D6E-409C-BE32-E72D297353CC}">
                  <c16:uniqueId val="{00000011-F0DE-4390-AB84-04B8C183429C}"/>
                </c:ext>
              </c:extLst>
            </c:dLbl>
            <c:dLbl>
              <c:idx val="15"/>
              <c:delete val="1"/>
              <c:extLst>
                <c:ext xmlns:c15="http://schemas.microsoft.com/office/drawing/2012/chart" uri="{CE6537A1-D6FC-4f65-9D91-7224C49458BB}"/>
                <c:ext xmlns:c16="http://schemas.microsoft.com/office/drawing/2014/chart" uri="{C3380CC4-5D6E-409C-BE32-E72D297353CC}">
                  <c16:uniqueId val="{00000012-F0DE-4390-AB84-04B8C183429C}"/>
                </c:ext>
              </c:extLst>
            </c:dLbl>
            <c:dLbl>
              <c:idx val="16"/>
              <c:delete val="1"/>
              <c:extLst>
                <c:ext xmlns:c15="http://schemas.microsoft.com/office/drawing/2012/chart" uri="{CE6537A1-D6FC-4f65-9D91-7224C49458BB}"/>
                <c:ext xmlns:c16="http://schemas.microsoft.com/office/drawing/2014/chart" uri="{C3380CC4-5D6E-409C-BE32-E72D297353CC}">
                  <c16:uniqueId val="{00000013-F0DE-4390-AB84-04B8C183429C}"/>
                </c:ext>
              </c:extLst>
            </c:dLbl>
            <c:dLbl>
              <c:idx val="17"/>
              <c:delete val="1"/>
              <c:extLst>
                <c:ext xmlns:c15="http://schemas.microsoft.com/office/drawing/2012/chart" uri="{CE6537A1-D6FC-4f65-9D91-7224C49458BB}"/>
                <c:ext xmlns:c16="http://schemas.microsoft.com/office/drawing/2014/chart" uri="{C3380CC4-5D6E-409C-BE32-E72D297353CC}">
                  <c16:uniqueId val="{00000014-F0DE-4390-AB84-04B8C183429C}"/>
                </c:ext>
              </c:extLst>
            </c:dLbl>
            <c:dLbl>
              <c:idx val="18"/>
              <c:delete val="1"/>
              <c:extLst>
                <c:ext xmlns:c15="http://schemas.microsoft.com/office/drawing/2012/chart" uri="{CE6537A1-D6FC-4f65-9D91-7224C49458BB}"/>
                <c:ext xmlns:c16="http://schemas.microsoft.com/office/drawing/2014/chart" uri="{C3380CC4-5D6E-409C-BE32-E72D297353CC}">
                  <c16:uniqueId val="{00000015-F0DE-4390-AB84-04B8C183429C}"/>
                </c:ext>
              </c:extLst>
            </c:dLbl>
            <c:dLbl>
              <c:idx val="19"/>
              <c:delete val="1"/>
              <c:extLst>
                <c:ext xmlns:c15="http://schemas.microsoft.com/office/drawing/2012/chart" uri="{CE6537A1-D6FC-4f65-9D91-7224C49458BB}"/>
                <c:ext xmlns:c16="http://schemas.microsoft.com/office/drawing/2014/chart" uri="{C3380CC4-5D6E-409C-BE32-E72D297353CC}">
                  <c16:uniqueId val="{00000016-F0DE-4390-AB84-04B8C183429C}"/>
                </c:ext>
              </c:extLst>
            </c:dLbl>
            <c:dLbl>
              <c:idx val="20"/>
              <c:delete val="1"/>
              <c:extLst>
                <c:ext xmlns:c15="http://schemas.microsoft.com/office/drawing/2012/chart" uri="{CE6537A1-D6FC-4f65-9D91-7224C49458BB}"/>
                <c:ext xmlns:c16="http://schemas.microsoft.com/office/drawing/2014/chart" uri="{C3380CC4-5D6E-409C-BE32-E72D297353CC}">
                  <c16:uniqueId val="{00000017-F0DE-4390-AB84-04B8C183429C}"/>
                </c:ext>
              </c:extLst>
            </c:dLbl>
            <c:dLbl>
              <c:idx val="21"/>
              <c:delete val="1"/>
              <c:extLst>
                <c:ext xmlns:c15="http://schemas.microsoft.com/office/drawing/2012/chart" uri="{CE6537A1-D6FC-4f65-9D91-7224C49458BB}"/>
                <c:ext xmlns:c16="http://schemas.microsoft.com/office/drawing/2014/chart" uri="{C3380CC4-5D6E-409C-BE32-E72D297353CC}">
                  <c16:uniqueId val="{00000018-F0DE-4390-AB84-04B8C183429C}"/>
                </c:ext>
              </c:extLst>
            </c:dLbl>
            <c:dLbl>
              <c:idx val="22"/>
              <c:delete val="1"/>
              <c:extLst>
                <c:ext xmlns:c15="http://schemas.microsoft.com/office/drawing/2012/chart" uri="{CE6537A1-D6FC-4f65-9D91-7224C49458BB}"/>
                <c:ext xmlns:c16="http://schemas.microsoft.com/office/drawing/2014/chart" uri="{C3380CC4-5D6E-409C-BE32-E72D297353CC}">
                  <c16:uniqueId val="{00000019-F0DE-4390-AB84-04B8C183429C}"/>
                </c:ext>
              </c:extLst>
            </c:dLbl>
            <c:dLbl>
              <c:idx val="23"/>
              <c:delete val="1"/>
              <c:extLst>
                <c:ext xmlns:c15="http://schemas.microsoft.com/office/drawing/2012/chart" uri="{CE6537A1-D6FC-4f65-9D91-7224C49458BB}"/>
                <c:ext xmlns:c16="http://schemas.microsoft.com/office/drawing/2014/chart" uri="{C3380CC4-5D6E-409C-BE32-E72D297353CC}">
                  <c16:uniqueId val="{0000001A-F0DE-4390-AB84-04B8C183429C}"/>
                </c:ext>
              </c:extLst>
            </c:dLbl>
            <c:dLbl>
              <c:idx val="24"/>
              <c:delete val="1"/>
              <c:extLst>
                <c:ext xmlns:c15="http://schemas.microsoft.com/office/drawing/2012/chart" uri="{CE6537A1-D6FC-4f65-9D91-7224C49458BB}"/>
                <c:ext xmlns:c16="http://schemas.microsoft.com/office/drawing/2014/chart" uri="{C3380CC4-5D6E-409C-BE32-E72D297353CC}">
                  <c16:uniqueId val="{0000001B-F0DE-4390-AB84-04B8C183429C}"/>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F0DE-4390-AB84-04B8C183429C}"/>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Neubrandenburg (031)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92638</v>
      </c>
      <c r="F11" s="238">
        <v>93472</v>
      </c>
      <c r="G11" s="238">
        <v>95569</v>
      </c>
      <c r="H11" s="238">
        <v>94162</v>
      </c>
      <c r="I11" s="265">
        <v>92628</v>
      </c>
      <c r="J11" s="263">
        <v>10</v>
      </c>
      <c r="K11" s="266">
        <v>1.0795871658677722E-2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15.042423195664846</v>
      </c>
      <c r="E13" s="115">
        <v>13935</v>
      </c>
      <c r="F13" s="114">
        <v>13918</v>
      </c>
      <c r="G13" s="114">
        <v>14616</v>
      </c>
      <c r="H13" s="114">
        <v>14427</v>
      </c>
      <c r="I13" s="140">
        <v>13606</v>
      </c>
      <c r="J13" s="115">
        <v>329</v>
      </c>
      <c r="K13" s="116">
        <v>2.4180508599147434</v>
      </c>
    </row>
    <row r="14" spans="1:255" ht="14.1" customHeight="1" x14ac:dyDescent="0.2">
      <c r="A14" s="306" t="s">
        <v>230</v>
      </c>
      <c r="B14" s="307"/>
      <c r="C14" s="308"/>
      <c r="D14" s="113">
        <v>63.715753794339257</v>
      </c>
      <c r="E14" s="115">
        <v>59025</v>
      </c>
      <c r="F14" s="114">
        <v>59762</v>
      </c>
      <c r="G14" s="114">
        <v>61041</v>
      </c>
      <c r="H14" s="114">
        <v>60025</v>
      </c>
      <c r="I14" s="140">
        <v>59306</v>
      </c>
      <c r="J14" s="115">
        <v>-281</v>
      </c>
      <c r="K14" s="116">
        <v>-0.47381377938151281</v>
      </c>
    </row>
    <row r="15" spans="1:255" ht="14.1" customHeight="1" x14ac:dyDescent="0.2">
      <c r="A15" s="306" t="s">
        <v>231</v>
      </c>
      <c r="B15" s="307"/>
      <c r="C15" s="308"/>
      <c r="D15" s="113">
        <v>10.274401433536994</v>
      </c>
      <c r="E15" s="115">
        <v>9518</v>
      </c>
      <c r="F15" s="114">
        <v>9566</v>
      </c>
      <c r="G15" s="114">
        <v>9637</v>
      </c>
      <c r="H15" s="114">
        <v>9542</v>
      </c>
      <c r="I15" s="140">
        <v>9468</v>
      </c>
      <c r="J15" s="115">
        <v>50</v>
      </c>
      <c r="K15" s="116">
        <v>0.52809463455851291</v>
      </c>
    </row>
    <row r="16" spans="1:255" ht="14.1" customHeight="1" x14ac:dyDescent="0.2">
      <c r="A16" s="306" t="s">
        <v>232</v>
      </c>
      <c r="B16" s="307"/>
      <c r="C16" s="308"/>
      <c r="D16" s="113">
        <v>9.7540965910317574</v>
      </c>
      <c r="E16" s="115">
        <v>9036</v>
      </c>
      <c r="F16" s="114">
        <v>9083</v>
      </c>
      <c r="G16" s="114">
        <v>9138</v>
      </c>
      <c r="H16" s="114">
        <v>9066</v>
      </c>
      <c r="I16" s="140">
        <v>9138</v>
      </c>
      <c r="J16" s="115">
        <v>-102</v>
      </c>
      <c r="K16" s="116">
        <v>-1.1162179908076166</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2.8994581057449427</v>
      </c>
      <c r="E18" s="115">
        <v>2686</v>
      </c>
      <c r="F18" s="114">
        <v>2720</v>
      </c>
      <c r="G18" s="114">
        <v>2862</v>
      </c>
      <c r="H18" s="114">
        <v>2782</v>
      </c>
      <c r="I18" s="140">
        <v>2720</v>
      </c>
      <c r="J18" s="115">
        <v>-34</v>
      </c>
      <c r="K18" s="116">
        <v>-1.25</v>
      </c>
    </row>
    <row r="19" spans="1:255" ht="14.1" customHeight="1" x14ac:dyDescent="0.2">
      <c r="A19" s="306" t="s">
        <v>235</v>
      </c>
      <c r="B19" s="307" t="s">
        <v>236</v>
      </c>
      <c r="C19" s="308"/>
      <c r="D19" s="113">
        <v>1.6461927070964399</v>
      </c>
      <c r="E19" s="115">
        <v>1525</v>
      </c>
      <c r="F19" s="114">
        <v>1506</v>
      </c>
      <c r="G19" s="114">
        <v>1636</v>
      </c>
      <c r="H19" s="114">
        <v>1570</v>
      </c>
      <c r="I19" s="140">
        <v>1511</v>
      </c>
      <c r="J19" s="115">
        <v>14</v>
      </c>
      <c r="K19" s="116">
        <v>0.92653871608206484</v>
      </c>
    </row>
    <row r="20" spans="1:255" ht="14.1" customHeight="1" x14ac:dyDescent="0.2">
      <c r="A20" s="306">
        <v>12</v>
      </c>
      <c r="B20" s="307" t="s">
        <v>237</v>
      </c>
      <c r="C20" s="308"/>
      <c r="D20" s="113">
        <v>1.0438480968932835</v>
      </c>
      <c r="E20" s="115">
        <v>967</v>
      </c>
      <c r="F20" s="114">
        <v>975</v>
      </c>
      <c r="G20" s="114">
        <v>1089</v>
      </c>
      <c r="H20" s="114">
        <v>1113</v>
      </c>
      <c r="I20" s="140">
        <v>956</v>
      </c>
      <c r="J20" s="115">
        <v>11</v>
      </c>
      <c r="K20" s="116">
        <v>1.1506276150627615</v>
      </c>
    </row>
    <row r="21" spans="1:255" ht="14.1" customHeight="1" x14ac:dyDescent="0.2">
      <c r="A21" s="306">
        <v>21</v>
      </c>
      <c r="B21" s="307" t="s">
        <v>238</v>
      </c>
      <c r="C21" s="308"/>
      <c r="D21" s="113">
        <v>0.32600012953647534</v>
      </c>
      <c r="E21" s="115">
        <v>302</v>
      </c>
      <c r="F21" s="114">
        <v>297</v>
      </c>
      <c r="G21" s="114">
        <v>323</v>
      </c>
      <c r="H21" s="114">
        <v>322</v>
      </c>
      <c r="I21" s="140">
        <v>310</v>
      </c>
      <c r="J21" s="115">
        <v>-8</v>
      </c>
      <c r="K21" s="116">
        <v>-2.5806451612903225</v>
      </c>
    </row>
    <row r="22" spans="1:255" ht="14.1" customHeight="1" x14ac:dyDescent="0.2">
      <c r="A22" s="306">
        <v>22</v>
      </c>
      <c r="B22" s="307" t="s">
        <v>239</v>
      </c>
      <c r="C22" s="308"/>
      <c r="D22" s="113">
        <v>1.2079276322891255</v>
      </c>
      <c r="E22" s="115">
        <v>1119</v>
      </c>
      <c r="F22" s="114">
        <v>1125</v>
      </c>
      <c r="G22" s="114">
        <v>1136</v>
      </c>
      <c r="H22" s="114">
        <v>1124</v>
      </c>
      <c r="I22" s="140">
        <v>1152</v>
      </c>
      <c r="J22" s="115">
        <v>-33</v>
      </c>
      <c r="K22" s="116">
        <v>-2.8645833333333335</v>
      </c>
    </row>
    <row r="23" spans="1:255" ht="14.1" customHeight="1" x14ac:dyDescent="0.2">
      <c r="A23" s="306">
        <v>23</v>
      </c>
      <c r="B23" s="307" t="s">
        <v>240</v>
      </c>
      <c r="C23" s="308"/>
      <c r="D23" s="113">
        <v>0.62069561087242819</v>
      </c>
      <c r="E23" s="115">
        <v>575</v>
      </c>
      <c r="F23" s="114">
        <v>589</v>
      </c>
      <c r="G23" s="114">
        <v>596</v>
      </c>
      <c r="H23" s="114">
        <v>593</v>
      </c>
      <c r="I23" s="140">
        <v>588</v>
      </c>
      <c r="J23" s="115">
        <v>-13</v>
      </c>
      <c r="K23" s="116">
        <v>-2.2108843537414966</v>
      </c>
    </row>
    <row r="24" spans="1:255" ht="14.1" customHeight="1" x14ac:dyDescent="0.2">
      <c r="A24" s="306">
        <v>24</v>
      </c>
      <c r="B24" s="307" t="s">
        <v>241</v>
      </c>
      <c r="C24" s="308"/>
      <c r="D24" s="113">
        <v>2.2291068460027201</v>
      </c>
      <c r="E24" s="115">
        <v>2065</v>
      </c>
      <c r="F24" s="114">
        <v>2091</v>
      </c>
      <c r="G24" s="114">
        <v>2134</v>
      </c>
      <c r="H24" s="114">
        <v>2088</v>
      </c>
      <c r="I24" s="140">
        <v>2101</v>
      </c>
      <c r="J24" s="115">
        <v>-36</v>
      </c>
      <c r="K24" s="116">
        <v>-1.7134697762970015</v>
      </c>
    </row>
    <row r="25" spans="1:255" ht="14.1" customHeight="1" x14ac:dyDescent="0.2">
      <c r="A25" s="306">
        <v>25</v>
      </c>
      <c r="B25" s="307" t="s">
        <v>242</v>
      </c>
      <c r="C25" s="308"/>
      <c r="D25" s="113">
        <v>3.8439949048986377</v>
      </c>
      <c r="E25" s="115">
        <v>3561</v>
      </c>
      <c r="F25" s="114">
        <v>3588</v>
      </c>
      <c r="G25" s="114">
        <v>3656</v>
      </c>
      <c r="H25" s="114">
        <v>3596</v>
      </c>
      <c r="I25" s="140">
        <v>3487</v>
      </c>
      <c r="J25" s="115">
        <v>74</v>
      </c>
      <c r="K25" s="116">
        <v>2.1221680527674218</v>
      </c>
    </row>
    <row r="26" spans="1:255" ht="14.1" customHeight="1" x14ac:dyDescent="0.2">
      <c r="A26" s="306">
        <v>26</v>
      </c>
      <c r="B26" s="307" t="s">
        <v>243</v>
      </c>
      <c r="C26" s="308"/>
      <c r="D26" s="113">
        <v>2.6501003907683671</v>
      </c>
      <c r="E26" s="115">
        <v>2455</v>
      </c>
      <c r="F26" s="114">
        <v>2520</v>
      </c>
      <c r="G26" s="114">
        <v>2531</v>
      </c>
      <c r="H26" s="114">
        <v>2447</v>
      </c>
      <c r="I26" s="140">
        <v>2464</v>
      </c>
      <c r="J26" s="115">
        <v>-9</v>
      </c>
      <c r="K26" s="116">
        <v>-0.36525974025974028</v>
      </c>
    </row>
    <row r="27" spans="1:255" ht="14.1" customHeight="1" x14ac:dyDescent="0.2">
      <c r="A27" s="306">
        <v>27</v>
      </c>
      <c r="B27" s="307" t="s">
        <v>244</v>
      </c>
      <c r="C27" s="308"/>
      <c r="D27" s="113">
        <v>1.3806429327058012</v>
      </c>
      <c r="E27" s="115">
        <v>1279</v>
      </c>
      <c r="F27" s="114">
        <v>1290</v>
      </c>
      <c r="G27" s="114">
        <v>1287</v>
      </c>
      <c r="H27" s="114">
        <v>1299</v>
      </c>
      <c r="I27" s="140">
        <v>1294</v>
      </c>
      <c r="J27" s="115">
        <v>-15</v>
      </c>
      <c r="K27" s="116">
        <v>-1.1591962905718702</v>
      </c>
    </row>
    <row r="28" spans="1:255" ht="14.1" customHeight="1" x14ac:dyDescent="0.2">
      <c r="A28" s="306">
        <v>28</v>
      </c>
      <c r="B28" s="307" t="s">
        <v>245</v>
      </c>
      <c r="C28" s="308"/>
      <c r="D28" s="113">
        <v>0.17163582978907144</v>
      </c>
      <c r="E28" s="115">
        <v>159</v>
      </c>
      <c r="F28" s="114">
        <v>161</v>
      </c>
      <c r="G28" s="114">
        <v>165</v>
      </c>
      <c r="H28" s="114">
        <v>167</v>
      </c>
      <c r="I28" s="140">
        <v>168</v>
      </c>
      <c r="J28" s="115">
        <v>-9</v>
      </c>
      <c r="K28" s="116">
        <v>-5.3571428571428568</v>
      </c>
    </row>
    <row r="29" spans="1:255" ht="14.1" customHeight="1" x14ac:dyDescent="0.2">
      <c r="A29" s="306">
        <v>29</v>
      </c>
      <c r="B29" s="307" t="s">
        <v>246</v>
      </c>
      <c r="C29" s="308"/>
      <c r="D29" s="113">
        <v>3.5644120123491438</v>
      </c>
      <c r="E29" s="115">
        <v>3302</v>
      </c>
      <c r="F29" s="114">
        <v>3356</v>
      </c>
      <c r="G29" s="114">
        <v>3551</v>
      </c>
      <c r="H29" s="114">
        <v>3528</v>
      </c>
      <c r="I29" s="140">
        <v>3340</v>
      </c>
      <c r="J29" s="115">
        <v>-38</v>
      </c>
      <c r="K29" s="116">
        <v>-1.1377245508982037</v>
      </c>
    </row>
    <row r="30" spans="1:255" ht="14.1" customHeight="1" x14ac:dyDescent="0.2">
      <c r="A30" s="306" t="s">
        <v>247</v>
      </c>
      <c r="B30" s="307" t="s">
        <v>248</v>
      </c>
      <c r="C30" s="308"/>
      <c r="D30" s="113">
        <v>1.5263714674323712</v>
      </c>
      <c r="E30" s="115">
        <v>1414</v>
      </c>
      <c r="F30" s="114">
        <v>1459</v>
      </c>
      <c r="G30" s="114">
        <v>1493</v>
      </c>
      <c r="H30" s="114">
        <v>1477</v>
      </c>
      <c r="I30" s="140">
        <v>1492</v>
      </c>
      <c r="J30" s="115">
        <v>-78</v>
      </c>
      <c r="K30" s="116">
        <v>-5.2278820375335124</v>
      </c>
    </row>
    <row r="31" spans="1:255" ht="14.1" customHeight="1" x14ac:dyDescent="0.2">
      <c r="A31" s="306" t="s">
        <v>249</v>
      </c>
      <c r="B31" s="307" t="s">
        <v>250</v>
      </c>
      <c r="C31" s="308"/>
      <c r="D31" s="113">
        <v>1.8869146570521815</v>
      </c>
      <c r="E31" s="115">
        <v>1748</v>
      </c>
      <c r="F31" s="114">
        <v>1778</v>
      </c>
      <c r="G31" s="114">
        <v>1935</v>
      </c>
      <c r="H31" s="114">
        <v>1931</v>
      </c>
      <c r="I31" s="140">
        <v>1725</v>
      </c>
      <c r="J31" s="115">
        <v>23</v>
      </c>
      <c r="K31" s="116">
        <v>1.3333333333333333</v>
      </c>
    </row>
    <row r="32" spans="1:255" ht="14.1" customHeight="1" x14ac:dyDescent="0.2">
      <c r="A32" s="306">
        <v>31</v>
      </c>
      <c r="B32" s="307" t="s">
        <v>251</v>
      </c>
      <c r="C32" s="308"/>
      <c r="D32" s="113">
        <v>0.64876184719013796</v>
      </c>
      <c r="E32" s="115">
        <v>601</v>
      </c>
      <c r="F32" s="114">
        <v>612</v>
      </c>
      <c r="G32" s="114">
        <v>616</v>
      </c>
      <c r="H32" s="114">
        <v>597</v>
      </c>
      <c r="I32" s="140">
        <v>603</v>
      </c>
      <c r="J32" s="115">
        <v>-2</v>
      </c>
      <c r="K32" s="116">
        <v>-0.33167495854063017</v>
      </c>
    </row>
    <row r="33" spans="1:11" ht="14.1" customHeight="1" x14ac:dyDescent="0.2">
      <c r="A33" s="306">
        <v>32</v>
      </c>
      <c r="B33" s="307" t="s">
        <v>252</v>
      </c>
      <c r="C33" s="308"/>
      <c r="D33" s="113">
        <v>3.4726570090027851</v>
      </c>
      <c r="E33" s="115">
        <v>3217</v>
      </c>
      <c r="F33" s="114">
        <v>3209</v>
      </c>
      <c r="G33" s="114">
        <v>3364</v>
      </c>
      <c r="H33" s="114">
        <v>3280</v>
      </c>
      <c r="I33" s="140">
        <v>3190</v>
      </c>
      <c r="J33" s="115">
        <v>27</v>
      </c>
      <c r="K33" s="116">
        <v>0.84639498432601878</v>
      </c>
    </row>
    <row r="34" spans="1:11" ht="14.1" customHeight="1" x14ac:dyDescent="0.2">
      <c r="A34" s="306">
        <v>33</v>
      </c>
      <c r="B34" s="307" t="s">
        <v>253</v>
      </c>
      <c r="C34" s="308"/>
      <c r="D34" s="113">
        <v>1.482113171700598</v>
      </c>
      <c r="E34" s="115">
        <v>1373</v>
      </c>
      <c r="F34" s="114">
        <v>1347</v>
      </c>
      <c r="G34" s="114">
        <v>1417</v>
      </c>
      <c r="H34" s="114">
        <v>1390</v>
      </c>
      <c r="I34" s="140">
        <v>1327</v>
      </c>
      <c r="J34" s="115">
        <v>46</v>
      </c>
      <c r="K34" s="116">
        <v>3.4664657121326301</v>
      </c>
    </row>
    <row r="35" spans="1:11" ht="14.1" customHeight="1" x14ac:dyDescent="0.2">
      <c r="A35" s="306">
        <v>34</v>
      </c>
      <c r="B35" s="307" t="s">
        <v>254</v>
      </c>
      <c r="C35" s="308"/>
      <c r="D35" s="113">
        <v>3.269716531013191</v>
      </c>
      <c r="E35" s="115">
        <v>3029</v>
      </c>
      <c r="F35" s="114">
        <v>2990</v>
      </c>
      <c r="G35" s="114">
        <v>3053</v>
      </c>
      <c r="H35" s="114">
        <v>3024</v>
      </c>
      <c r="I35" s="140">
        <v>2924</v>
      </c>
      <c r="J35" s="115">
        <v>105</v>
      </c>
      <c r="K35" s="116">
        <v>3.5909712722298224</v>
      </c>
    </row>
    <row r="36" spans="1:11" ht="14.1" customHeight="1" x14ac:dyDescent="0.2">
      <c r="A36" s="306">
        <v>41</v>
      </c>
      <c r="B36" s="307" t="s">
        <v>255</v>
      </c>
      <c r="C36" s="308"/>
      <c r="D36" s="113">
        <v>0.31844383514324576</v>
      </c>
      <c r="E36" s="115">
        <v>295</v>
      </c>
      <c r="F36" s="114">
        <v>301</v>
      </c>
      <c r="G36" s="114">
        <v>298</v>
      </c>
      <c r="H36" s="114">
        <v>297</v>
      </c>
      <c r="I36" s="140">
        <v>301</v>
      </c>
      <c r="J36" s="115">
        <v>-6</v>
      </c>
      <c r="K36" s="116">
        <v>-1.9933554817275747</v>
      </c>
    </row>
    <row r="37" spans="1:11" ht="14.1" customHeight="1" x14ac:dyDescent="0.2">
      <c r="A37" s="306">
        <v>42</v>
      </c>
      <c r="B37" s="307" t="s">
        <v>256</v>
      </c>
      <c r="C37" s="308"/>
      <c r="D37" s="113">
        <v>0.10902653338802651</v>
      </c>
      <c r="E37" s="115">
        <v>101</v>
      </c>
      <c r="F37" s="114">
        <v>100</v>
      </c>
      <c r="G37" s="114">
        <v>95</v>
      </c>
      <c r="H37" s="114">
        <v>97</v>
      </c>
      <c r="I37" s="140">
        <v>98</v>
      </c>
      <c r="J37" s="115">
        <v>3</v>
      </c>
      <c r="K37" s="116">
        <v>3.0612244897959182</v>
      </c>
    </row>
    <row r="38" spans="1:11" ht="14.1" customHeight="1" x14ac:dyDescent="0.2">
      <c r="A38" s="306">
        <v>43</v>
      </c>
      <c r="B38" s="307" t="s">
        <v>257</v>
      </c>
      <c r="C38" s="308"/>
      <c r="D38" s="113">
        <v>0.76750361622660246</v>
      </c>
      <c r="E38" s="115">
        <v>711</v>
      </c>
      <c r="F38" s="114">
        <v>712</v>
      </c>
      <c r="G38" s="114">
        <v>711</v>
      </c>
      <c r="H38" s="114">
        <v>700</v>
      </c>
      <c r="I38" s="140">
        <v>699</v>
      </c>
      <c r="J38" s="115">
        <v>12</v>
      </c>
      <c r="K38" s="116">
        <v>1.7167381974248928</v>
      </c>
    </row>
    <row r="39" spans="1:11" ht="14.1" customHeight="1" x14ac:dyDescent="0.2">
      <c r="A39" s="306">
        <v>51</v>
      </c>
      <c r="B39" s="307" t="s">
        <v>258</v>
      </c>
      <c r="C39" s="308"/>
      <c r="D39" s="113">
        <v>6.0957706340810462</v>
      </c>
      <c r="E39" s="115">
        <v>5647</v>
      </c>
      <c r="F39" s="114">
        <v>5765</v>
      </c>
      <c r="G39" s="114">
        <v>5912</v>
      </c>
      <c r="H39" s="114">
        <v>5652</v>
      </c>
      <c r="I39" s="140">
        <v>5548</v>
      </c>
      <c r="J39" s="115">
        <v>99</v>
      </c>
      <c r="K39" s="116">
        <v>1.7844268204758471</v>
      </c>
    </row>
    <row r="40" spans="1:11" ht="14.1" customHeight="1" x14ac:dyDescent="0.2">
      <c r="A40" s="306" t="s">
        <v>259</v>
      </c>
      <c r="B40" s="307" t="s">
        <v>260</v>
      </c>
      <c r="C40" s="308"/>
      <c r="D40" s="113">
        <v>5.0476046546773459</v>
      </c>
      <c r="E40" s="115">
        <v>4676</v>
      </c>
      <c r="F40" s="114">
        <v>4793</v>
      </c>
      <c r="G40" s="114">
        <v>4920</v>
      </c>
      <c r="H40" s="114">
        <v>4689</v>
      </c>
      <c r="I40" s="140">
        <v>4587</v>
      </c>
      <c r="J40" s="115">
        <v>89</v>
      </c>
      <c r="K40" s="116">
        <v>1.9402659690429476</v>
      </c>
    </row>
    <row r="41" spans="1:11" ht="14.1" customHeight="1" x14ac:dyDescent="0.2">
      <c r="A41" s="306"/>
      <c r="B41" s="307" t="s">
        <v>261</v>
      </c>
      <c r="C41" s="308"/>
      <c r="D41" s="113">
        <v>3.6324186618882099</v>
      </c>
      <c r="E41" s="115">
        <v>3365</v>
      </c>
      <c r="F41" s="114">
        <v>3440</v>
      </c>
      <c r="G41" s="114">
        <v>3615</v>
      </c>
      <c r="H41" s="114">
        <v>3498</v>
      </c>
      <c r="I41" s="140">
        <v>3383</v>
      </c>
      <c r="J41" s="115">
        <v>-18</v>
      </c>
      <c r="K41" s="116">
        <v>-0.53207212533254511</v>
      </c>
    </row>
    <row r="42" spans="1:11" ht="14.1" customHeight="1" x14ac:dyDescent="0.2">
      <c r="A42" s="306">
        <v>52</v>
      </c>
      <c r="B42" s="307" t="s">
        <v>262</v>
      </c>
      <c r="C42" s="308"/>
      <c r="D42" s="113">
        <v>5.3671279604481965</v>
      </c>
      <c r="E42" s="115">
        <v>4972</v>
      </c>
      <c r="F42" s="114">
        <v>4995</v>
      </c>
      <c r="G42" s="114">
        <v>5135</v>
      </c>
      <c r="H42" s="114">
        <v>5099</v>
      </c>
      <c r="I42" s="140">
        <v>5080</v>
      </c>
      <c r="J42" s="115">
        <v>-108</v>
      </c>
      <c r="K42" s="116">
        <v>-2.1259842519685042</v>
      </c>
    </row>
    <row r="43" spans="1:11" ht="14.1" customHeight="1" x14ac:dyDescent="0.2">
      <c r="A43" s="306" t="s">
        <v>263</v>
      </c>
      <c r="B43" s="307" t="s">
        <v>264</v>
      </c>
      <c r="C43" s="308"/>
      <c r="D43" s="113">
        <v>4.5434918715861743</v>
      </c>
      <c r="E43" s="115">
        <v>4209</v>
      </c>
      <c r="F43" s="114">
        <v>4275</v>
      </c>
      <c r="G43" s="114">
        <v>4356</v>
      </c>
      <c r="H43" s="114">
        <v>4326</v>
      </c>
      <c r="I43" s="140">
        <v>4351</v>
      </c>
      <c r="J43" s="115">
        <v>-142</v>
      </c>
      <c r="K43" s="116">
        <v>-3.2636175591817973</v>
      </c>
    </row>
    <row r="44" spans="1:11" ht="14.1" customHeight="1" x14ac:dyDescent="0.2">
      <c r="A44" s="306">
        <v>53</v>
      </c>
      <c r="B44" s="307" t="s">
        <v>265</v>
      </c>
      <c r="C44" s="308"/>
      <c r="D44" s="113">
        <v>0.99527191865109355</v>
      </c>
      <c r="E44" s="115">
        <v>922</v>
      </c>
      <c r="F44" s="114">
        <v>890</v>
      </c>
      <c r="G44" s="114">
        <v>888</v>
      </c>
      <c r="H44" s="114">
        <v>861</v>
      </c>
      <c r="I44" s="140">
        <v>855</v>
      </c>
      <c r="J44" s="115">
        <v>67</v>
      </c>
      <c r="K44" s="116">
        <v>7.8362573099415203</v>
      </c>
    </row>
    <row r="45" spans="1:11" ht="14.1" customHeight="1" x14ac:dyDescent="0.2">
      <c r="A45" s="306" t="s">
        <v>266</v>
      </c>
      <c r="B45" s="307" t="s">
        <v>267</v>
      </c>
      <c r="C45" s="308"/>
      <c r="D45" s="113">
        <v>0.94129838727088233</v>
      </c>
      <c r="E45" s="115">
        <v>872</v>
      </c>
      <c r="F45" s="114">
        <v>844</v>
      </c>
      <c r="G45" s="114">
        <v>839</v>
      </c>
      <c r="H45" s="114">
        <v>813</v>
      </c>
      <c r="I45" s="140">
        <v>808</v>
      </c>
      <c r="J45" s="115">
        <v>64</v>
      </c>
      <c r="K45" s="116">
        <v>7.9207920792079207</v>
      </c>
    </row>
    <row r="46" spans="1:11" ht="14.1" customHeight="1" x14ac:dyDescent="0.2">
      <c r="A46" s="306">
        <v>54</v>
      </c>
      <c r="B46" s="307" t="s">
        <v>268</v>
      </c>
      <c r="C46" s="308"/>
      <c r="D46" s="113">
        <v>2.5367559748699238</v>
      </c>
      <c r="E46" s="115">
        <v>2350</v>
      </c>
      <c r="F46" s="114">
        <v>2342</v>
      </c>
      <c r="G46" s="114">
        <v>2599</v>
      </c>
      <c r="H46" s="114">
        <v>2636</v>
      </c>
      <c r="I46" s="140">
        <v>2464</v>
      </c>
      <c r="J46" s="115">
        <v>-114</v>
      </c>
      <c r="K46" s="116">
        <v>-4.6266233766233764</v>
      </c>
    </row>
    <row r="47" spans="1:11" ht="14.1" customHeight="1" x14ac:dyDescent="0.2">
      <c r="A47" s="306">
        <v>61</v>
      </c>
      <c r="B47" s="307" t="s">
        <v>269</v>
      </c>
      <c r="C47" s="308"/>
      <c r="D47" s="113">
        <v>1.7811265355469679</v>
      </c>
      <c r="E47" s="115">
        <v>1650</v>
      </c>
      <c r="F47" s="114">
        <v>1678</v>
      </c>
      <c r="G47" s="114">
        <v>1711</v>
      </c>
      <c r="H47" s="114">
        <v>1614</v>
      </c>
      <c r="I47" s="140">
        <v>1599</v>
      </c>
      <c r="J47" s="115">
        <v>51</v>
      </c>
      <c r="K47" s="116">
        <v>3.1894934333958722</v>
      </c>
    </row>
    <row r="48" spans="1:11" ht="14.1" customHeight="1" x14ac:dyDescent="0.2">
      <c r="A48" s="306">
        <v>62</v>
      </c>
      <c r="B48" s="307" t="s">
        <v>270</v>
      </c>
      <c r="C48" s="308"/>
      <c r="D48" s="113">
        <v>7.2875062069561087</v>
      </c>
      <c r="E48" s="115">
        <v>6751</v>
      </c>
      <c r="F48" s="114">
        <v>6941</v>
      </c>
      <c r="G48" s="114">
        <v>7088</v>
      </c>
      <c r="H48" s="114">
        <v>7041</v>
      </c>
      <c r="I48" s="140">
        <v>6898</v>
      </c>
      <c r="J48" s="115">
        <v>-147</v>
      </c>
      <c r="K48" s="116">
        <v>-2.1310524789794143</v>
      </c>
    </row>
    <row r="49" spans="1:11" ht="14.1" customHeight="1" x14ac:dyDescent="0.2">
      <c r="A49" s="306">
        <v>63</v>
      </c>
      <c r="B49" s="307" t="s">
        <v>271</v>
      </c>
      <c r="C49" s="308"/>
      <c r="D49" s="113">
        <v>2.7623653360392062</v>
      </c>
      <c r="E49" s="115">
        <v>2559</v>
      </c>
      <c r="F49" s="114">
        <v>2659</v>
      </c>
      <c r="G49" s="114">
        <v>3009</v>
      </c>
      <c r="H49" s="114">
        <v>3049</v>
      </c>
      <c r="I49" s="140">
        <v>2493</v>
      </c>
      <c r="J49" s="115">
        <v>66</v>
      </c>
      <c r="K49" s="116">
        <v>2.647412755716005</v>
      </c>
    </row>
    <row r="50" spans="1:11" ht="14.1" customHeight="1" x14ac:dyDescent="0.2">
      <c r="A50" s="306" t="s">
        <v>272</v>
      </c>
      <c r="B50" s="307" t="s">
        <v>273</v>
      </c>
      <c r="C50" s="308"/>
      <c r="D50" s="113">
        <v>0.7523910274401433</v>
      </c>
      <c r="E50" s="115">
        <v>697</v>
      </c>
      <c r="F50" s="114">
        <v>745</v>
      </c>
      <c r="G50" s="114">
        <v>843</v>
      </c>
      <c r="H50" s="114">
        <v>840</v>
      </c>
      <c r="I50" s="140">
        <v>712</v>
      </c>
      <c r="J50" s="115">
        <v>-15</v>
      </c>
      <c r="K50" s="116">
        <v>-2.106741573033708</v>
      </c>
    </row>
    <row r="51" spans="1:11" ht="14.1" customHeight="1" x14ac:dyDescent="0.2">
      <c r="A51" s="306" t="s">
        <v>274</v>
      </c>
      <c r="B51" s="307" t="s">
        <v>275</v>
      </c>
      <c r="C51" s="308"/>
      <c r="D51" s="113">
        <v>1.5652324100261232</v>
      </c>
      <c r="E51" s="115">
        <v>1450</v>
      </c>
      <c r="F51" s="114">
        <v>1503</v>
      </c>
      <c r="G51" s="114">
        <v>1733</v>
      </c>
      <c r="H51" s="114">
        <v>1781</v>
      </c>
      <c r="I51" s="140">
        <v>1378</v>
      </c>
      <c r="J51" s="115">
        <v>72</v>
      </c>
      <c r="K51" s="116">
        <v>5.2249637155297535</v>
      </c>
    </row>
    <row r="52" spans="1:11" ht="14.1" customHeight="1" x14ac:dyDescent="0.2">
      <c r="A52" s="306">
        <v>71</v>
      </c>
      <c r="B52" s="307" t="s">
        <v>276</v>
      </c>
      <c r="C52" s="308"/>
      <c r="D52" s="113">
        <v>8.9488115028390069</v>
      </c>
      <c r="E52" s="115">
        <v>8290</v>
      </c>
      <c r="F52" s="114">
        <v>8357</v>
      </c>
      <c r="G52" s="114">
        <v>8380</v>
      </c>
      <c r="H52" s="114">
        <v>8326</v>
      </c>
      <c r="I52" s="140">
        <v>8308</v>
      </c>
      <c r="J52" s="115">
        <v>-18</v>
      </c>
      <c r="K52" s="116">
        <v>-0.21665864227250842</v>
      </c>
    </row>
    <row r="53" spans="1:11" ht="14.1" customHeight="1" x14ac:dyDescent="0.2">
      <c r="A53" s="306" t="s">
        <v>277</v>
      </c>
      <c r="B53" s="307" t="s">
        <v>278</v>
      </c>
      <c r="C53" s="308"/>
      <c r="D53" s="113">
        <v>3.221140352771001</v>
      </c>
      <c r="E53" s="115">
        <v>2984</v>
      </c>
      <c r="F53" s="114">
        <v>2998</v>
      </c>
      <c r="G53" s="114">
        <v>3014</v>
      </c>
      <c r="H53" s="114">
        <v>2975</v>
      </c>
      <c r="I53" s="140">
        <v>2971</v>
      </c>
      <c r="J53" s="115">
        <v>13</v>
      </c>
      <c r="K53" s="116">
        <v>0.43756311006395154</v>
      </c>
    </row>
    <row r="54" spans="1:11" ht="14.1" customHeight="1" x14ac:dyDescent="0.2">
      <c r="A54" s="306" t="s">
        <v>279</v>
      </c>
      <c r="B54" s="307" t="s">
        <v>280</v>
      </c>
      <c r="C54" s="308"/>
      <c r="D54" s="113">
        <v>4.5067898702476308</v>
      </c>
      <c r="E54" s="115">
        <v>4175</v>
      </c>
      <c r="F54" s="114">
        <v>4218</v>
      </c>
      <c r="G54" s="114">
        <v>4219</v>
      </c>
      <c r="H54" s="114">
        <v>4233</v>
      </c>
      <c r="I54" s="140">
        <v>4225</v>
      </c>
      <c r="J54" s="115">
        <v>-50</v>
      </c>
      <c r="K54" s="116">
        <v>-1.1834319526627219</v>
      </c>
    </row>
    <row r="55" spans="1:11" ht="14.1" customHeight="1" x14ac:dyDescent="0.2">
      <c r="A55" s="306">
        <v>72</v>
      </c>
      <c r="B55" s="307" t="s">
        <v>281</v>
      </c>
      <c r="C55" s="308"/>
      <c r="D55" s="113">
        <v>2.7677626891772276</v>
      </c>
      <c r="E55" s="115">
        <v>2564</v>
      </c>
      <c r="F55" s="114">
        <v>2591</v>
      </c>
      <c r="G55" s="114">
        <v>2628</v>
      </c>
      <c r="H55" s="114">
        <v>2545</v>
      </c>
      <c r="I55" s="140">
        <v>2569</v>
      </c>
      <c r="J55" s="115">
        <v>-5</v>
      </c>
      <c r="K55" s="116">
        <v>-0.1946282600233554</v>
      </c>
    </row>
    <row r="56" spans="1:11" ht="14.1" customHeight="1" x14ac:dyDescent="0.2">
      <c r="A56" s="306" t="s">
        <v>282</v>
      </c>
      <c r="B56" s="307" t="s">
        <v>283</v>
      </c>
      <c r="C56" s="308"/>
      <c r="D56" s="113">
        <v>1.0503249206589089</v>
      </c>
      <c r="E56" s="115">
        <v>973</v>
      </c>
      <c r="F56" s="114">
        <v>988</v>
      </c>
      <c r="G56" s="114">
        <v>999</v>
      </c>
      <c r="H56" s="114">
        <v>926</v>
      </c>
      <c r="I56" s="140">
        <v>932</v>
      </c>
      <c r="J56" s="115">
        <v>41</v>
      </c>
      <c r="K56" s="116">
        <v>4.3991416309012878</v>
      </c>
    </row>
    <row r="57" spans="1:11" ht="14.1" customHeight="1" x14ac:dyDescent="0.2">
      <c r="A57" s="306" t="s">
        <v>284</v>
      </c>
      <c r="B57" s="307" t="s">
        <v>285</v>
      </c>
      <c r="C57" s="308"/>
      <c r="D57" s="113">
        <v>1.2198018091927718</v>
      </c>
      <c r="E57" s="115">
        <v>1130</v>
      </c>
      <c r="F57" s="114">
        <v>1132</v>
      </c>
      <c r="G57" s="114">
        <v>1151</v>
      </c>
      <c r="H57" s="114">
        <v>1152</v>
      </c>
      <c r="I57" s="140">
        <v>1163</v>
      </c>
      <c r="J57" s="115">
        <v>-33</v>
      </c>
      <c r="K57" s="116">
        <v>-2.837489251934652</v>
      </c>
    </row>
    <row r="58" spans="1:11" ht="14.1" customHeight="1" x14ac:dyDescent="0.2">
      <c r="A58" s="306">
        <v>73</v>
      </c>
      <c r="B58" s="307" t="s">
        <v>286</v>
      </c>
      <c r="C58" s="308"/>
      <c r="D58" s="113">
        <v>4.1894255057319887</v>
      </c>
      <c r="E58" s="115">
        <v>3881</v>
      </c>
      <c r="F58" s="114">
        <v>3896</v>
      </c>
      <c r="G58" s="114">
        <v>3913</v>
      </c>
      <c r="H58" s="114">
        <v>3856</v>
      </c>
      <c r="I58" s="140">
        <v>3912</v>
      </c>
      <c r="J58" s="115">
        <v>-31</v>
      </c>
      <c r="K58" s="116">
        <v>-0.79243353783231085</v>
      </c>
    </row>
    <row r="59" spans="1:11" ht="14.1" customHeight="1" x14ac:dyDescent="0.2">
      <c r="A59" s="306" t="s">
        <v>287</v>
      </c>
      <c r="B59" s="307" t="s">
        <v>288</v>
      </c>
      <c r="C59" s="308"/>
      <c r="D59" s="113">
        <v>3.7792266672423844</v>
      </c>
      <c r="E59" s="115">
        <v>3501</v>
      </c>
      <c r="F59" s="114">
        <v>3510</v>
      </c>
      <c r="G59" s="114">
        <v>3522</v>
      </c>
      <c r="H59" s="114">
        <v>3474</v>
      </c>
      <c r="I59" s="140">
        <v>3512</v>
      </c>
      <c r="J59" s="115">
        <v>-11</v>
      </c>
      <c r="K59" s="116">
        <v>-0.31321184510250571</v>
      </c>
    </row>
    <row r="60" spans="1:11" ht="14.1" customHeight="1" x14ac:dyDescent="0.2">
      <c r="A60" s="306">
        <v>81</v>
      </c>
      <c r="B60" s="307" t="s">
        <v>289</v>
      </c>
      <c r="C60" s="308"/>
      <c r="D60" s="113">
        <v>8.9347783846801523</v>
      </c>
      <c r="E60" s="115">
        <v>8277</v>
      </c>
      <c r="F60" s="114">
        <v>8305</v>
      </c>
      <c r="G60" s="114">
        <v>8353</v>
      </c>
      <c r="H60" s="114">
        <v>8182</v>
      </c>
      <c r="I60" s="140">
        <v>8237</v>
      </c>
      <c r="J60" s="115">
        <v>40</v>
      </c>
      <c r="K60" s="116">
        <v>0.48561369430617946</v>
      </c>
    </row>
    <row r="61" spans="1:11" ht="14.1" customHeight="1" x14ac:dyDescent="0.2">
      <c r="A61" s="306" t="s">
        <v>290</v>
      </c>
      <c r="B61" s="307" t="s">
        <v>291</v>
      </c>
      <c r="C61" s="308"/>
      <c r="D61" s="113">
        <v>1.8998683045834324</v>
      </c>
      <c r="E61" s="115">
        <v>1760</v>
      </c>
      <c r="F61" s="114">
        <v>1756</v>
      </c>
      <c r="G61" s="114">
        <v>1764</v>
      </c>
      <c r="H61" s="114">
        <v>1733</v>
      </c>
      <c r="I61" s="140">
        <v>1760</v>
      </c>
      <c r="J61" s="115">
        <v>0</v>
      </c>
      <c r="K61" s="116">
        <v>0</v>
      </c>
    </row>
    <row r="62" spans="1:11" ht="14.1" customHeight="1" x14ac:dyDescent="0.2">
      <c r="A62" s="306" t="s">
        <v>292</v>
      </c>
      <c r="B62" s="307" t="s">
        <v>293</v>
      </c>
      <c r="C62" s="308"/>
      <c r="D62" s="113">
        <v>4.3934454543491874</v>
      </c>
      <c r="E62" s="115">
        <v>4070</v>
      </c>
      <c r="F62" s="114">
        <v>4101</v>
      </c>
      <c r="G62" s="114">
        <v>4150</v>
      </c>
      <c r="H62" s="114">
        <v>4043</v>
      </c>
      <c r="I62" s="140">
        <v>4060</v>
      </c>
      <c r="J62" s="115">
        <v>10</v>
      </c>
      <c r="K62" s="116">
        <v>0.24630541871921183</v>
      </c>
    </row>
    <row r="63" spans="1:11" ht="14.1" customHeight="1" x14ac:dyDescent="0.2">
      <c r="A63" s="306"/>
      <c r="B63" s="307" t="s">
        <v>294</v>
      </c>
      <c r="C63" s="308"/>
      <c r="D63" s="113">
        <v>3.764114078455925</v>
      </c>
      <c r="E63" s="115">
        <v>3487</v>
      </c>
      <c r="F63" s="114">
        <v>3511</v>
      </c>
      <c r="G63" s="114">
        <v>3558</v>
      </c>
      <c r="H63" s="114">
        <v>3465</v>
      </c>
      <c r="I63" s="140">
        <v>3490</v>
      </c>
      <c r="J63" s="115">
        <v>-3</v>
      </c>
      <c r="K63" s="116">
        <v>-8.5959885386819479E-2</v>
      </c>
    </row>
    <row r="64" spans="1:11" ht="14.1" customHeight="1" x14ac:dyDescent="0.2">
      <c r="A64" s="306" t="s">
        <v>295</v>
      </c>
      <c r="B64" s="307" t="s">
        <v>296</v>
      </c>
      <c r="C64" s="308"/>
      <c r="D64" s="113">
        <v>0.84954338392452344</v>
      </c>
      <c r="E64" s="115">
        <v>787</v>
      </c>
      <c r="F64" s="114">
        <v>791</v>
      </c>
      <c r="G64" s="114">
        <v>795</v>
      </c>
      <c r="H64" s="114">
        <v>788</v>
      </c>
      <c r="I64" s="140">
        <v>791</v>
      </c>
      <c r="J64" s="115">
        <v>-4</v>
      </c>
      <c r="K64" s="116">
        <v>-0.50568900126422245</v>
      </c>
    </row>
    <row r="65" spans="1:11" ht="14.1" customHeight="1" x14ac:dyDescent="0.2">
      <c r="A65" s="306" t="s">
        <v>297</v>
      </c>
      <c r="B65" s="307" t="s">
        <v>298</v>
      </c>
      <c r="C65" s="308"/>
      <c r="D65" s="113">
        <v>0.96504674107817523</v>
      </c>
      <c r="E65" s="115">
        <v>894</v>
      </c>
      <c r="F65" s="114">
        <v>885</v>
      </c>
      <c r="G65" s="114">
        <v>882</v>
      </c>
      <c r="H65" s="114">
        <v>871</v>
      </c>
      <c r="I65" s="140">
        <v>869</v>
      </c>
      <c r="J65" s="115">
        <v>25</v>
      </c>
      <c r="K65" s="116">
        <v>2.8768699654775602</v>
      </c>
    </row>
    <row r="66" spans="1:11" ht="14.1" customHeight="1" x14ac:dyDescent="0.2">
      <c r="A66" s="306">
        <v>82</v>
      </c>
      <c r="B66" s="307" t="s">
        <v>299</v>
      </c>
      <c r="C66" s="308"/>
      <c r="D66" s="113">
        <v>4.6676309937606595</v>
      </c>
      <c r="E66" s="115">
        <v>4324</v>
      </c>
      <c r="F66" s="114">
        <v>4377</v>
      </c>
      <c r="G66" s="114">
        <v>4345</v>
      </c>
      <c r="H66" s="114">
        <v>4222</v>
      </c>
      <c r="I66" s="140">
        <v>4220</v>
      </c>
      <c r="J66" s="115">
        <v>104</v>
      </c>
      <c r="K66" s="116">
        <v>2.4644549763033177</v>
      </c>
    </row>
    <row r="67" spans="1:11" ht="14.1" customHeight="1" x14ac:dyDescent="0.2">
      <c r="A67" s="306" t="s">
        <v>300</v>
      </c>
      <c r="B67" s="307" t="s">
        <v>301</v>
      </c>
      <c r="C67" s="308"/>
      <c r="D67" s="113">
        <v>3.4165245363673655</v>
      </c>
      <c r="E67" s="115">
        <v>3165</v>
      </c>
      <c r="F67" s="114">
        <v>3193</v>
      </c>
      <c r="G67" s="114">
        <v>3154</v>
      </c>
      <c r="H67" s="114">
        <v>3057</v>
      </c>
      <c r="I67" s="140">
        <v>3049</v>
      </c>
      <c r="J67" s="115">
        <v>116</v>
      </c>
      <c r="K67" s="116">
        <v>3.8045260741226632</v>
      </c>
    </row>
    <row r="68" spans="1:11" ht="14.1" customHeight="1" x14ac:dyDescent="0.2">
      <c r="A68" s="306" t="s">
        <v>302</v>
      </c>
      <c r="B68" s="307" t="s">
        <v>303</v>
      </c>
      <c r="C68" s="308"/>
      <c r="D68" s="113">
        <v>0.68978173103909846</v>
      </c>
      <c r="E68" s="115">
        <v>639</v>
      </c>
      <c r="F68" s="114">
        <v>655</v>
      </c>
      <c r="G68" s="114">
        <v>660</v>
      </c>
      <c r="H68" s="114">
        <v>649</v>
      </c>
      <c r="I68" s="140">
        <v>661</v>
      </c>
      <c r="J68" s="115">
        <v>-22</v>
      </c>
      <c r="K68" s="116">
        <v>-3.3282904689863844</v>
      </c>
    </row>
    <row r="69" spans="1:11" ht="14.1" customHeight="1" x14ac:dyDescent="0.2">
      <c r="A69" s="306">
        <v>83</v>
      </c>
      <c r="B69" s="307" t="s">
        <v>304</v>
      </c>
      <c r="C69" s="308"/>
      <c r="D69" s="113">
        <v>6.1205984585159436</v>
      </c>
      <c r="E69" s="115">
        <v>5670</v>
      </c>
      <c r="F69" s="114">
        <v>5618</v>
      </c>
      <c r="G69" s="114">
        <v>5636</v>
      </c>
      <c r="H69" s="114">
        <v>5516</v>
      </c>
      <c r="I69" s="140">
        <v>5512</v>
      </c>
      <c r="J69" s="115">
        <v>158</v>
      </c>
      <c r="K69" s="116">
        <v>2.8664731494920175</v>
      </c>
    </row>
    <row r="70" spans="1:11" ht="14.1" customHeight="1" x14ac:dyDescent="0.2">
      <c r="A70" s="306" t="s">
        <v>305</v>
      </c>
      <c r="B70" s="307" t="s">
        <v>306</v>
      </c>
      <c r="C70" s="308"/>
      <c r="D70" s="113">
        <v>5.3012802521643385</v>
      </c>
      <c r="E70" s="115">
        <v>4911</v>
      </c>
      <c r="F70" s="114">
        <v>4869</v>
      </c>
      <c r="G70" s="114">
        <v>4870</v>
      </c>
      <c r="H70" s="114">
        <v>4759</v>
      </c>
      <c r="I70" s="140">
        <v>4787</v>
      </c>
      <c r="J70" s="115">
        <v>124</v>
      </c>
      <c r="K70" s="116">
        <v>2.5903488614998955</v>
      </c>
    </row>
    <row r="71" spans="1:11" ht="14.1" customHeight="1" x14ac:dyDescent="0.2">
      <c r="A71" s="306"/>
      <c r="B71" s="307" t="s">
        <v>307</v>
      </c>
      <c r="C71" s="308"/>
      <c r="D71" s="113">
        <v>3.0235972279194283</v>
      </c>
      <c r="E71" s="115">
        <v>2801</v>
      </c>
      <c r="F71" s="114">
        <v>2792</v>
      </c>
      <c r="G71" s="114">
        <v>2806</v>
      </c>
      <c r="H71" s="114">
        <v>2777</v>
      </c>
      <c r="I71" s="140">
        <v>2781</v>
      </c>
      <c r="J71" s="115">
        <v>20</v>
      </c>
      <c r="K71" s="116">
        <v>0.71916576770945706</v>
      </c>
    </row>
    <row r="72" spans="1:11" ht="14.1" customHeight="1" x14ac:dyDescent="0.2">
      <c r="A72" s="306">
        <v>84</v>
      </c>
      <c r="B72" s="307" t="s">
        <v>308</v>
      </c>
      <c r="C72" s="308"/>
      <c r="D72" s="113">
        <v>2.8228156911850428</v>
      </c>
      <c r="E72" s="115">
        <v>2615</v>
      </c>
      <c r="F72" s="114">
        <v>2626</v>
      </c>
      <c r="G72" s="114">
        <v>2652</v>
      </c>
      <c r="H72" s="114">
        <v>2631</v>
      </c>
      <c r="I72" s="140">
        <v>2666</v>
      </c>
      <c r="J72" s="115">
        <v>-51</v>
      </c>
      <c r="K72" s="116">
        <v>-1.9129782445611403</v>
      </c>
    </row>
    <row r="73" spans="1:11" ht="14.1" customHeight="1" x14ac:dyDescent="0.2">
      <c r="A73" s="306" t="s">
        <v>309</v>
      </c>
      <c r="B73" s="307" t="s">
        <v>310</v>
      </c>
      <c r="C73" s="308"/>
      <c r="D73" s="113">
        <v>1.8156695956303028</v>
      </c>
      <c r="E73" s="115">
        <v>1682</v>
      </c>
      <c r="F73" s="114">
        <v>1700</v>
      </c>
      <c r="G73" s="114">
        <v>1715</v>
      </c>
      <c r="H73" s="114">
        <v>1700</v>
      </c>
      <c r="I73" s="140">
        <v>1745</v>
      </c>
      <c r="J73" s="115">
        <v>-63</v>
      </c>
      <c r="K73" s="116">
        <v>-3.6103151862464182</v>
      </c>
    </row>
    <row r="74" spans="1:11" ht="14.1" customHeight="1" x14ac:dyDescent="0.2">
      <c r="A74" s="306" t="s">
        <v>311</v>
      </c>
      <c r="B74" s="307" t="s">
        <v>312</v>
      </c>
      <c r="C74" s="308"/>
      <c r="D74" s="113">
        <v>0.49223860618752563</v>
      </c>
      <c r="E74" s="115">
        <v>456</v>
      </c>
      <c r="F74" s="114">
        <v>462</v>
      </c>
      <c r="G74" s="114">
        <v>461</v>
      </c>
      <c r="H74" s="114">
        <v>459</v>
      </c>
      <c r="I74" s="140">
        <v>455</v>
      </c>
      <c r="J74" s="115">
        <v>1</v>
      </c>
      <c r="K74" s="116">
        <v>0.21978021978021978</v>
      </c>
    </row>
    <row r="75" spans="1:11" ht="14.1" customHeight="1" x14ac:dyDescent="0.2">
      <c r="A75" s="306" t="s">
        <v>313</v>
      </c>
      <c r="B75" s="307" t="s">
        <v>314</v>
      </c>
      <c r="C75" s="308"/>
      <c r="D75" s="113">
        <v>0.10362918025000539</v>
      </c>
      <c r="E75" s="115">
        <v>96</v>
      </c>
      <c r="F75" s="114">
        <v>98</v>
      </c>
      <c r="G75" s="114">
        <v>93</v>
      </c>
      <c r="H75" s="114">
        <v>93</v>
      </c>
      <c r="I75" s="140">
        <v>97</v>
      </c>
      <c r="J75" s="115">
        <v>-1</v>
      </c>
      <c r="K75" s="116">
        <v>-1.0309278350515463</v>
      </c>
    </row>
    <row r="76" spans="1:11" ht="14.1" customHeight="1" x14ac:dyDescent="0.2">
      <c r="A76" s="306">
        <v>91</v>
      </c>
      <c r="B76" s="307" t="s">
        <v>315</v>
      </c>
      <c r="C76" s="308"/>
      <c r="D76" s="113">
        <v>0.12629806342969407</v>
      </c>
      <c r="E76" s="115">
        <v>117</v>
      </c>
      <c r="F76" s="114">
        <v>115</v>
      </c>
      <c r="G76" s="114">
        <v>119</v>
      </c>
      <c r="H76" s="114">
        <v>115</v>
      </c>
      <c r="I76" s="140">
        <v>112</v>
      </c>
      <c r="J76" s="115">
        <v>5</v>
      </c>
      <c r="K76" s="116">
        <v>4.4642857142857144</v>
      </c>
    </row>
    <row r="77" spans="1:11" ht="14.1" customHeight="1" x14ac:dyDescent="0.2">
      <c r="A77" s="306">
        <v>92</v>
      </c>
      <c r="B77" s="307" t="s">
        <v>316</v>
      </c>
      <c r="C77" s="308"/>
      <c r="D77" s="113">
        <v>2.9426369308491114</v>
      </c>
      <c r="E77" s="115">
        <v>2726</v>
      </c>
      <c r="F77" s="114">
        <v>2770</v>
      </c>
      <c r="G77" s="114">
        <v>2767</v>
      </c>
      <c r="H77" s="114">
        <v>2837</v>
      </c>
      <c r="I77" s="140">
        <v>2905</v>
      </c>
      <c r="J77" s="115">
        <v>-179</v>
      </c>
      <c r="K77" s="116">
        <v>-6.1617900172117039</v>
      </c>
    </row>
    <row r="78" spans="1:11" ht="14.1" customHeight="1" x14ac:dyDescent="0.2">
      <c r="A78" s="306">
        <v>93</v>
      </c>
      <c r="B78" s="307" t="s">
        <v>317</v>
      </c>
      <c r="C78" s="308"/>
      <c r="D78" s="113">
        <v>7.340400267708716E-2</v>
      </c>
      <c r="E78" s="115">
        <v>68</v>
      </c>
      <c r="F78" s="114">
        <v>67</v>
      </c>
      <c r="G78" s="114">
        <v>69</v>
      </c>
      <c r="H78" s="114">
        <v>67</v>
      </c>
      <c r="I78" s="140">
        <v>66</v>
      </c>
      <c r="J78" s="115">
        <v>2</v>
      </c>
      <c r="K78" s="116">
        <v>3.0303030303030303</v>
      </c>
    </row>
    <row r="79" spans="1:11" ht="14.1" customHeight="1" x14ac:dyDescent="0.2">
      <c r="A79" s="306">
        <v>94</v>
      </c>
      <c r="B79" s="307" t="s">
        <v>318</v>
      </c>
      <c r="C79" s="308"/>
      <c r="D79" s="113">
        <v>0.35082795397137245</v>
      </c>
      <c r="E79" s="115">
        <v>325</v>
      </c>
      <c r="F79" s="114">
        <v>345</v>
      </c>
      <c r="G79" s="114">
        <v>336</v>
      </c>
      <c r="H79" s="114">
        <v>358</v>
      </c>
      <c r="I79" s="140">
        <v>343</v>
      </c>
      <c r="J79" s="115">
        <v>-18</v>
      </c>
      <c r="K79" s="116">
        <v>-5.2478134110787176</v>
      </c>
    </row>
    <row r="80" spans="1:11" ht="14.1" customHeight="1" x14ac:dyDescent="0.2">
      <c r="A80" s="306" t="s">
        <v>319</v>
      </c>
      <c r="B80" s="307" t="s">
        <v>320</v>
      </c>
      <c r="C80" s="308"/>
      <c r="D80" s="113">
        <v>9.7152356484380056E-3</v>
      </c>
      <c r="E80" s="115">
        <v>9</v>
      </c>
      <c r="F80" s="114">
        <v>9</v>
      </c>
      <c r="G80" s="114">
        <v>8</v>
      </c>
      <c r="H80" s="114">
        <v>9</v>
      </c>
      <c r="I80" s="140">
        <v>9</v>
      </c>
      <c r="J80" s="115">
        <v>0</v>
      </c>
      <c r="K80" s="116">
        <v>0</v>
      </c>
    </row>
    <row r="81" spans="1:11" ht="14.1" customHeight="1" x14ac:dyDescent="0.2">
      <c r="A81" s="310" t="s">
        <v>321</v>
      </c>
      <c r="B81" s="311" t="s">
        <v>224</v>
      </c>
      <c r="C81" s="312"/>
      <c r="D81" s="125">
        <v>1.2133249854271466</v>
      </c>
      <c r="E81" s="143">
        <v>1124</v>
      </c>
      <c r="F81" s="144">
        <v>1143</v>
      </c>
      <c r="G81" s="144">
        <v>1137</v>
      </c>
      <c r="H81" s="144">
        <v>1102</v>
      </c>
      <c r="I81" s="145">
        <v>1110</v>
      </c>
      <c r="J81" s="143">
        <v>14</v>
      </c>
      <c r="K81" s="146">
        <v>1.2612612612612613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12061</v>
      </c>
      <c r="E12" s="114">
        <v>12426</v>
      </c>
      <c r="F12" s="114">
        <v>12658</v>
      </c>
      <c r="G12" s="114">
        <v>12728</v>
      </c>
      <c r="H12" s="140">
        <v>12418</v>
      </c>
      <c r="I12" s="115">
        <v>-357</v>
      </c>
      <c r="J12" s="116">
        <v>-2.8748590755355128</v>
      </c>
      <c r="K12"/>
      <c r="L12"/>
      <c r="M12"/>
      <c r="N12"/>
      <c r="O12"/>
      <c r="P12"/>
    </row>
    <row r="13" spans="1:16" s="110" customFormat="1" ht="14.45" customHeight="1" x14ac:dyDescent="0.2">
      <c r="A13" s="120" t="s">
        <v>105</v>
      </c>
      <c r="B13" s="119" t="s">
        <v>106</v>
      </c>
      <c r="C13" s="113">
        <v>46.604759141033085</v>
      </c>
      <c r="D13" s="115">
        <v>5621</v>
      </c>
      <c r="E13" s="114">
        <v>5726</v>
      </c>
      <c r="F13" s="114">
        <v>5764</v>
      </c>
      <c r="G13" s="114">
        <v>5757</v>
      </c>
      <c r="H13" s="140">
        <v>5670</v>
      </c>
      <c r="I13" s="115">
        <v>-49</v>
      </c>
      <c r="J13" s="116">
        <v>-0.86419753086419748</v>
      </c>
      <c r="K13"/>
      <c r="L13"/>
      <c r="M13"/>
      <c r="N13"/>
      <c r="O13"/>
      <c r="P13"/>
    </row>
    <row r="14" spans="1:16" s="110" customFormat="1" ht="14.45" customHeight="1" x14ac:dyDescent="0.2">
      <c r="A14" s="120"/>
      <c r="B14" s="119" t="s">
        <v>107</v>
      </c>
      <c r="C14" s="113">
        <v>53.395240858966915</v>
      </c>
      <c r="D14" s="115">
        <v>6440</v>
      </c>
      <c r="E14" s="114">
        <v>6700</v>
      </c>
      <c r="F14" s="114">
        <v>6894</v>
      </c>
      <c r="G14" s="114">
        <v>6971</v>
      </c>
      <c r="H14" s="140">
        <v>6748</v>
      </c>
      <c r="I14" s="115">
        <v>-308</v>
      </c>
      <c r="J14" s="116">
        <v>-4.5643153526970952</v>
      </c>
      <c r="K14"/>
      <c r="L14"/>
      <c r="M14"/>
      <c r="N14"/>
      <c r="O14"/>
      <c r="P14"/>
    </row>
    <row r="15" spans="1:16" s="110" customFormat="1" ht="14.45" customHeight="1" x14ac:dyDescent="0.2">
      <c r="A15" s="118" t="s">
        <v>105</v>
      </c>
      <c r="B15" s="121" t="s">
        <v>108</v>
      </c>
      <c r="C15" s="113">
        <v>11.45841969985905</v>
      </c>
      <c r="D15" s="115">
        <v>1382</v>
      </c>
      <c r="E15" s="114">
        <v>1449</v>
      </c>
      <c r="F15" s="114">
        <v>1497</v>
      </c>
      <c r="G15" s="114">
        <v>1573</v>
      </c>
      <c r="H15" s="140">
        <v>1298</v>
      </c>
      <c r="I15" s="115">
        <v>84</v>
      </c>
      <c r="J15" s="116">
        <v>6.4714946070878279</v>
      </c>
      <c r="K15"/>
      <c r="L15"/>
      <c r="M15"/>
      <c r="N15"/>
      <c r="O15"/>
      <c r="P15"/>
    </row>
    <row r="16" spans="1:16" s="110" customFormat="1" ht="14.45" customHeight="1" x14ac:dyDescent="0.2">
      <c r="A16" s="118"/>
      <c r="B16" s="121" t="s">
        <v>109</v>
      </c>
      <c r="C16" s="113">
        <v>36.870906226681036</v>
      </c>
      <c r="D16" s="115">
        <v>4447</v>
      </c>
      <c r="E16" s="114">
        <v>4657</v>
      </c>
      <c r="F16" s="114">
        <v>4690</v>
      </c>
      <c r="G16" s="114">
        <v>4751</v>
      </c>
      <c r="H16" s="140">
        <v>4847</v>
      </c>
      <c r="I16" s="115">
        <v>-400</v>
      </c>
      <c r="J16" s="116">
        <v>-8.2525273364968026</v>
      </c>
      <c r="K16"/>
      <c r="L16"/>
      <c r="M16"/>
      <c r="N16"/>
      <c r="O16"/>
      <c r="P16"/>
    </row>
    <row r="17" spans="1:16" s="110" customFormat="1" ht="14.45" customHeight="1" x14ac:dyDescent="0.2">
      <c r="A17" s="118"/>
      <c r="B17" s="121" t="s">
        <v>110</v>
      </c>
      <c r="C17" s="113">
        <v>28.098830942707902</v>
      </c>
      <c r="D17" s="115">
        <v>3389</v>
      </c>
      <c r="E17" s="114">
        <v>3447</v>
      </c>
      <c r="F17" s="114">
        <v>3561</v>
      </c>
      <c r="G17" s="114">
        <v>3607</v>
      </c>
      <c r="H17" s="140">
        <v>3643</v>
      </c>
      <c r="I17" s="115">
        <v>-254</v>
      </c>
      <c r="J17" s="116">
        <v>-6.9722755970354102</v>
      </c>
      <c r="K17"/>
      <c r="L17"/>
      <c r="M17"/>
      <c r="N17"/>
      <c r="O17"/>
      <c r="P17"/>
    </row>
    <row r="18" spans="1:16" s="110" customFormat="1" ht="14.45" customHeight="1" x14ac:dyDescent="0.2">
      <c r="A18" s="120"/>
      <c r="B18" s="121" t="s">
        <v>111</v>
      </c>
      <c r="C18" s="113">
        <v>23.571843130752011</v>
      </c>
      <c r="D18" s="115">
        <v>2843</v>
      </c>
      <c r="E18" s="114">
        <v>2873</v>
      </c>
      <c r="F18" s="114">
        <v>2910</v>
      </c>
      <c r="G18" s="114">
        <v>2797</v>
      </c>
      <c r="H18" s="140">
        <v>2630</v>
      </c>
      <c r="I18" s="115">
        <v>213</v>
      </c>
      <c r="J18" s="116">
        <v>8.0988593155893529</v>
      </c>
      <c r="K18"/>
      <c r="L18"/>
      <c r="M18"/>
      <c r="N18"/>
      <c r="O18"/>
      <c r="P18"/>
    </row>
    <row r="19" spans="1:16" s="110" customFormat="1" ht="14.45" customHeight="1" x14ac:dyDescent="0.2">
      <c r="A19" s="120"/>
      <c r="B19" s="121" t="s">
        <v>112</v>
      </c>
      <c r="C19" s="113">
        <v>3.6895779786087388</v>
      </c>
      <c r="D19" s="115">
        <v>445</v>
      </c>
      <c r="E19" s="114">
        <v>458</v>
      </c>
      <c r="F19" s="114">
        <v>455</v>
      </c>
      <c r="G19" s="114">
        <v>356</v>
      </c>
      <c r="H19" s="140">
        <v>328</v>
      </c>
      <c r="I19" s="115">
        <v>117</v>
      </c>
      <c r="J19" s="116">
        <v>35.670731707317074</v>
      </c>
      <c r="K19"/>
      <c r="L19"/>
      <c r="M19"/>
      <c r="N19"/>
      <c r="O19"/>
      <c r="P19"/>
    </row>
    <row r="20" spans="1:16" s="110" customFormat="1" ht="14.45" customHeight="1" x14ac:dyDescent="0.2">
      <c r="A20" s="120" t="s">
        <v>113</v>
      </c>
      <c r="B20" s="119" t="s">
        <v>116</v>
      </c>
      <c r="C20" s="113">
        <v>97.570682364646387</v>
      </c>
      <c r="D20" s="115">
        <v>11768</v>
      </c>
      <c r="E20" s="114">
        <v>12135</v>
      </c>
      <c r="F20" s="114">
        <v>12336</v>
      </c>
      <c r="G20" s="114">
        <v>12394</v>
      </c>
      <c r="H20" s="140">
        <v>12096</v>
      </c>
      <c r="I20" s="115">
        <v>-328</v>
      </c>
      <c r="J20" s="116">
        <v>-2.7116402116402116</v>
      </c>
      <c r="K20"/>
      <c r="L20"/>
      <c r="M20"/>
      <c r="N20"/>
      <c r="O20"/>
      <c r="P20"/>
    </row>
    <row r="21" spans="1:16" s="110" customFormat="1" ht="14.45" customHeight="1" x14ac:dyDescent="0.2">
      <c r="A21" s="123"/>
      <c r="B21" s="124" t="s">
        <v>117</v>
      </c>
      <c r="C21" s="125">
        <v>2.3464057706657822</v>
      </c>
      <c r="D21" s="143">
        <v>283</v>
      </c>
      <c r="E21" s="144">
        <v>281</v>
      </c>
      <c r="F21" s="144">
        <v>310</v>
      </c>
      <c r="G21" s="144">
        <v>325</v>
      </c>
      <c r="H21" s="145">
        <v>308</v>
      </c>
      <c r="I21" s="143">
        <v>-25</v>
      </c>
      <c r="J21" s="146">
        <v>-8.1168831168831161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505373</v>
      </c>
      <c r="E23" s="114">
        <v>529374</v>
      </c>
      <c r="F23" s="114">
        <v>531823</v>
      </c>
      <c r="G23" s="114">
        <v>535052</v>
      </c>
      <c r="H23" s="140">
        <v>521459</v>
      </c>
      <c r="I23" s="115">
        <v>-16086</v>
      </c>
      <c r="J23" s="116">
        <v>-3.0848062839072679</v>
      </c>
      <c r="K23"/>
      <c r="L23"/>
      <c r="M23"/>
      <c r="N23"/>
      <c r="O23"/>
      <c r="P23"/>
    </row>
    <row r="24" spans="1:16" s="110" customFormat="1" ht="14.45" customHeight="1" x14ac:dyDescent="0.2">
      <c r="A24" s="120" t="s">
        <v>105</v>
      </c>
      <c r="B24" s="119" t="s">
        <v>106</v>
      </c>
      <c r="C24" s="113">
        <v>43.289016231575488</v>
      </c>
      <c r="D24" s="115">
        <v>218771</v>
      </c>
      <c r="E24" s="114">
        <v>228259</v>
      </c>
      <c r="F24" s="114">
        <v>229326</v>
      </c>
      <c r="G24" s="114">
        <v>229797</v>
      </c>
      <c r="H24" s="140">
        <v>223476</v>
      </c>
      <c r="I24" s="115">
        <v>-4705</v>
      </c>
      <c r="J24" s="116">
        <v>-2.1053714940306789</v>
      </c>
      <c r="K24"/>
      <c r="L24"/>
      <c r="M24"/>
      <c r="N24"/>
      <c r="O24"/>
      <c r="P24"/>
    </row>
    <row r="25" spans="1:16" s="110" customFormat="1" ht="14.45" customHeight="1" x14ac:dyDescent="0.2">
      <c r="A25" s="120"/>
      <c r="B25" s="119" t="s">
        <v>107</v>
      </c>
      <c r="C25" s="113">
        <v>56.710983768424512</v>
      </c>
      <c r="D25" s="115">
        <v>286602</v>
      </c>
      <c r="E25" s="114">
        <v>301115</v>
      </c>
      <c r="F25" s="114">
        <v>302497</v>
      </c>
      <c r="G25" s="114">
        <v>305255</v>
      </c>
      <c r="H25" s="140">
        <v>297983</v>
      </c>
      <c r="I25" s="115">
        <v>-11381</v>
      </c>
      <c r="J25" s="116">
        <v>-3.8193453988985948</v>
      </c>
      <c r="K25"/>
      <c r="L25"/>
      <c r="M25"/>
      <c r="N25"/>
      <c r="O25"/>
      <c r="P25"/>
    </row>
    <row r="26" spans="1:16" s="110" customFormat="1" ht="14.45" customHeight="1" x14ac:dyDescent="0.2">
      <c r="A26" s="118" t="s">
        <v>105</v>
      </c>
      <c r="B26" s="121" t="s">
        <v>108</v>
      </c>
      <c r="C26" s="113">
        <v>18.844497034863359</v>
      </c>
      <c r="D26" s="115">
        <v>95235</v>
      </c>
      <c r="E26" s="114">
        <v>101454</v>
      </c>
      <c r="F26" s="114">
        <v>102065</v>
      </c>
      <c r="G26" s="114">
        <v>106134</v>
      </c>
      <c r="H26" s="140">
        <v>98938</v>
      </c>
      <c r="I26" s="115">
        <v>-3703</v>
      </c>
      <c r="J26" s="116">
        <v>-3.7427479835856801</v>
      </c>
      <c r="K26"/>
      <c r="L26"/>
      <c r="M26"/>
      <c r="N26"/>
      <c r="O26"/>
      <c r="P26"/>
    </row>
    <row r="27" spans="1:16" s="110" customFormat="1" ht="14.45" customHeight="1" x14ac:dyDescent="0.2">
      <c r="A27" s="118"/>
      <c r="B27" s="121" t="s">
        <v>109</v>
      </c>
      <c r="C27" s="113">
        <v>47.417254186511748</v>
      </c>
      <c r="D27" s="115">
        <v>239634</v>
      </c>
      <c r="E27" s="114">
        <v>252913</v>
      </c>
      <c r="F27" s="114">
        <v>253649</v>
      </c>
      <c r="G27" s="114">
        <v>254666</v>
      </c>
      <c r="H27" s="140">
        <v>251793</v>
      </c>
      <c r="I27" s="115">
        <v>-12159</v>
      </c>
      <c r="J27" s="116">
        <v>-4.8289666511777529</v>
      </c>
      <c r="K27"/>
      <c r="L27"/>
      <c r="M27"/>
      <c r="N27"/>
      <c r="O27"/>
      <c r="P27"/>
    </row>
    <row r="28" spans="1:16" s="110" customFormat="1" ht="14.45" customHeight="1" x14ac:dyDescent="0.2">
      <c r="A28" s="118"/>
      <c r="B28" s="121" t="s">
        <v>110</v>
      </c>
      <c r="C28" s="113">
        <v>17.960001820437579</v>
      </c>
      <c r="D28" s="115">
        <v>90765</v>
      </c>
      <c r="E28" s="114">
        <v>93263</v>
      </c>
      <c r="F28" s="114">
        <v>93929</v>
      </c>
      <c r="G28" s="114">
        <v>93502</v>
      </c>
      <c r="H28" s="140">
        <v>92383</v>
      </c>
      <c r="I28" s="115">
        <v>-1618</v>
      </c>
      <c r="J28" s="116">
        <v>-1.7514044791790697</v>
      </c>
      <c r="K28"/>
      <c r="L28"/>
      <c r="M28"/>
      <c r="N28"/>
      <c r="O28"/>
      <c r="P28"/>
    </row>
    <row r="29" spans="1:16" s="110" customFormat="1" ht="14.45" customHeight="1" x14ac:dyDescent="0.2">
      <c r="A29" s="118"/>
      <c r="B29" s="121" t="s">
        <v>111</v>
      </c>
      <c r="C29" s="113">
        <v>15.777653337238039</v>
      </c>
      <c r="D29" s="115">
        <v>79736</v>
      </c>
      <c r="E29" s="114">
        <v>81742</v>
      </c>
      <c r="F29" s="114">
        <v>82179</v>
      </c>
      <c r="G29" s="114">
        <v>80750</v>
      </c>
      <c r="H29" s="140">
        <v>78344</v>
      </c>
      <c r="I29" s="115">
        <v>1392</v>
      </c>
      <c r="J29" s="116">
        <v>1.7767793321760441</v>
      </c>
      <c r="K29"/>
      <c r="L29"/>
      <c r="M29"/>
      <c r="N29"/>
      <c r="O29"/>
      <c r="P29"/>
    </row>
    <row r="30" spans="1:16" s="110" customFormat="1" ht="14.45" customHeight="1" x14ac:dyDescent="0.2">
      <c r="A30" s="120"/>
      <c r="B30" s="121" t="s">
        <v>112</v>
      </c>
      <c r="C30" s="113">
        <v>1.5469761938211974</v>
      </c>
      <c r="D30" s="115">
        <v>7818</v>
      </c>
      <c r="E30" s="114">
        <v>8058</v>
      </c>
      <c r="F30" s="114">
        <v>8265</v>
      </c>
      <c r="G30" s="114">
        <v>7174</v>
      </c>
      <c r="H30" s="140">
        <v>6849</v>
      </c>
      <c r="I30" s="115">
        <v>969</v>
      </c>
      <c r="J30" s="116">
        <v>14.148050810337276</v>
      </c>
      <c r="K30"/>
      <c r="L30"/>
      <c r="M30"/>
      <c r="N30"/>
      <c r="O30"/>
      <c r="P30"/>
    </row>
    <row r="31" spans="1:16" s="110" customFormat="1" ht="14.45" customHeight="1" x14ac:dyDescent="0.2">
      <c r="A31" s="120" t="s">
        <v>113</v>
      </c>
      <c r="B31" s="119" t="s">
        <v>116</v>
      </c>
      <c r="C31" s="113">
        <v>89.446606763717099</v>
      </c>
      <c r="D31" s="115">
        <v>452039</v>
      </c>
      <c r="E31" s="114">
        <v>473048</v>
      </c>
      <c r="F31" s="114">
        <v>475860</v>
      </c>
      <c r="G31" s="114">
        <v>478869</v>
      </c>
      <c r="H31" s="140">
        <v>467401</v>
      </c>
      <c r="I31" s="115">
        <v>-15362</v>
      </c>
      <c r="J31" s="116">
        <v>-3.2866853087605716</v>
      </c>
      <c r="K31"/>
      <c r="L31"/>
      <c r="M31"/>
      <c r="N31"/>
      <c r="O31"/>
      <c r="P31"/>
    </row>
    <row r="32" spans="1:16" s="110" customFormat="1" ht="14.45" customHeight="1" x14ac:dyDescent="0.2">
      <c r="A32" s="123"/>
      <c r="B32" s="124" t="s">
        <v>117</v>
      </c>
      <c r="C32" s="125">
        <v>10.305259679484262</v>
      </c>
      <c r="D32" s="143">
        <v>52080</v>
      </c>
      <c r="E32" s="144">
        <v>55016</v>
      </c>
      <c r="F32" s="144">
        <v>54689</v>
      </c>
      <c r="G32" s="144">
        <v>54821</v>
      </c>
      <c r="H32" s="145">
        <v>52717</v>
      </c>
      <c r="I32" s="143">
        <v>-637</v>
      </c>
      <c r="J32" s="146">
        <v>-1.2083388660204488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13002</v>
      </c>
      <c r="E56" s="114">
        <v>13405</v>
      </c>
      <c r="F56" s="114">
        <v>13582</v>
      </c>
      <c r="G56" s="114">
        <v>13723</v>
      </c>
      <c r="H56" s="140">
        <v>13469</v>
      </c>
      <c r="I56" s="115">
        <v>-467</v>
      </c>
      <c r="J56" s="116">
        <v>-3.4672210260598413</v>
      </c>
      <c r="K56"/>
      <c r="L56"/>
      <c r="M56"/>
      <c r="N56"/>
      <c r="O56"/>
      <c r="P56"/>
    </row>
    <row r="57" spans="1:16" s="110" customFormat="1" ht="14.45" customHeight="1" x14ac:dyDescent="0.2">
      <c r="A57" s="120" t="s">
        <v>105</v>
      </c>
      <c r="B57" s="119" t="s">
        <v>106</v>
      </c>
      <c r="C57" s="113">
        <v>46.323642516535919</v>
      </c>
      <c r="D57" s="115">
        <v>6023</v>
      </c>
      <c r="E57" s="114">
        <v>6143</v>
      </c>
      <c r="F57" s="114">
        <v>6183</v>
      </c>
      <c r="G57" s="114">
        <v>6218</v>
      </c>
      <c r="H57" s="140">
        <v>6153</v>
      </c>
      <c r="I57" s="115">
        <v>-130</v>
      </c>
      <c r="J57" s="116">
        <v>-2.1127905086949457</v>
      </c>
    </row>
    <row r="58" spans="1:16" s="110" customFormat="1" ht="14.45" customHeight="1" x14ac:dyDescent="0.2">
      <c r="A58" s="120"/>
      <c r="B58" s="119" t="s">
        <v>107</v>
      </c>
      <c r="C58" s="113">
        <v>53.676357483464081</v>
      </c>
      <c r="D58" s="115">
        <v>6979</v>
      </c>
      <c r="E58" s="114">
        <v>7262</v>
      </c>
      <c r="F58" s="114">
        <v>7399</v>
      </c>
      <c r="G58" s="114">
        <v>7505</v>
      </c>
      <c r="H58" s="140">
        <v>7316</v>
      </c>
      <c r="I58" s="115">
        <v>-337</v>
      </c>
      <c r="J58" s="116">
        <v>-4.6063422635319844</v>
      </c>
    </row>
    <row r="59" spans="1:16" s="110" customFormat="1" ht="14.45" customHeight="1" x14ac:dyDescent="0.2">
      <c r="A59" s="118" t="s">
        <v>105</v>
      </c>
      <c r="B59" s="121" t="s">
        <v>108</v>
      </c>
      <c r="C59" s="113">
        <v>10.413782495000769</v>
      </c>
      <c r="D59" s="115">
        <v>1354</v>
      </c>
      <c r="E59" s="114">
        <v>1453</v>
      </c>
      <c r="F59" s="114">
        <v>1486</v>
      </c>
      <c r="G59" s="114">
        <v>1595</v>
      </c>
      <c r="H59" s="140">
        <v>1342</v>
      </c>
      <c r="I59" s="115">
        <v>12</v>
      </c>
      <c r="J59" s="116">
        <v>0.89418777943368111</v>
      </c>
    </row>
    <row r="60" spans="1:16" s="110" customFormat="1" ht="14.45" customHeight="1" x14ac:dyDescent="0.2">
      <c r="A60" s="118"/>
      <c r="B60" s="121" t="s">
        <v>109</v>
      </c>
      <c r="C60" s="113">
        <v>37.72496538994001</v>
      </c>
      <c r="D60" s="115">
        <v>4905</v>
      </c>
      <c r="E60" s="114">
        <v>5118</v>
      </c>
      <c r="F60" s="114">
        <v>5158</v>
      </c>
      <c r="G60" s="114">
        <v>5237</v>
      </c>
      <c r="H60" s="140">
        <v>5355</v>
      </c>
      <c r="I60" s="115">
        <v>-450</v>
      </c>
      <c r="J60" s="116">
        <v>-8.4033613445378155</v>
      </c>
    </row>
    <row r="61" spans="1:16" s="110" customFormat="1" ht="14.45" customHeight="1" x14ac:dyDescent="0.2">
      <c r="A61" s="118"/>
      <c r="B61" s="121" t="s">
        <v>110</v>
      </c>
      <c r="C61" s="113">
        <v>28.457160436855869</v>
      </c>
      <c r="D61" s="115">
        <v>3700</v>
      </c>
      <c r="E61" s="114">
        <v>3766</v>
      </c>
      <c r="F61" s="114">
        <v>3846</v>
      </c>
      <c r="G61" s="114">
        <v>3901</v>
      </c>
      <c r="H61" s="140">
        <v>3951</v>
      </c>
      <c r="I61" s="115">
        <v>-251</v>
      </c>
      <c r="J61" s="116">
        <v>-6.3528220703619338</v>
      </c>
    </row>
    <row r="62" spans="1:16" s="110" customFormat="1" ht="14.45" customHeight="1" x14ac:dyDescent="0.2">
      <c r="A62" s="120"/>
      <c r="B62" s="121" t="s">
        <v>111</v>
      </c>
      <c r="C62" s="113">
        <v>23.404091678203354</v>
      </c>
      <c r="D62" s="115">
        <v>3043</v>
      </c>
      <c r="E62" s="114">
        <v>3068</v>
      </c>
      <c r="F62" s="114">
        <v>3092</v>
      </c>
      <c r="G62" s="114">
        <v>2990</v>
      </c>
      <c r="H62" s="140">
        <v>2821</v>
      </c>
      <c r="I62" s="115">
        <v>222</v>
      </c>
      <c r="J62" s="116">
        <v>7.8695498050336763</v>
      </c>
    </row>
    <row r="63" spans="1:16" s="110" customFormat="1" ht="14.45" customHeight="1" x14ac:dyDescent="0.2">
      <c r="A63" s="120"/>
      <c r="B63" s="121" t="s">
        <v>112</v>
      </c>
      <c r="C63" s="113">
        <v>3.5225349946162128</v>
      </c>
      <c r="D63" s="115">
        <v>458</v>
      </c>
      <c r="E63" s="114">
        <v>477</v>
      </c>
      <c r="F63" s="114">
        <v>473</v>
      </c>
      <c r="G63" s="114">
        <v>393</v>
      </c>
      <c r="H63" s="140">
        <v>357</v>
      </c>
      <c r="I63" s="115">
        <v>101</v>
      </c>
      <c r="J63" s="116">
        <v>28.291316526610643</v>
      </c>
    </row>
    <row r="64" spans="1:16" s="110" customFormat="1" ht="14.45" customHeight="1" x14ac:dyDescent="0.2">
      <c r="A64" s="120" t="s">
        <v>113</v>
      </c>
      <c r="B64" s="119" t="s">
        <v>116</v>
      </c>
      <c r="C64" s="113">
        <v>97.584986925088444</v>
      </c>
      <c r="D64" s="115">
        <v>12688</v>
      </c>
      <c r="E64" s="114">
        <v>13082</v>
      </c>
      <c r="F64" s="114">
        <v>13223</v>
      </c>
      <c r="G64" s="114">
        <v>13335</v>
      </c>
      <c r="H64" s="140">
        <v>13095</v>
      </c>
      <c r="I64" s="115">
        <v>-407</v>
      </c>
      <c r="J64" s="116">
        <v>-3.1080565101183657</v>
      </c>
    </row>
    <row r="65" spans="1:10" s="110" customFormat="1" ht="14.45" customHeight="1" x14ac:dyDescent="0.2">
      <c r="A65" s="123"/>
      <c r="B65" s="124" t="s">
        <v>117</v>
      </c>
      <c r="C65" s="125">
        <v>2.3381018304876173</v>
      </c>
      <c r="D65" s="143">
        <v>304</v>
      </c>
      <c r="E65" s="144">
        <v>313</v>
      </c>
      <c r="F65" s="144">
        <v>345</v>
      </c>
      <c r="G65" s="144">
        <v>375</v>
      </c>
      <c r="H65" s="145">
        <v>357</v>
      </c>
      <c r="I65" s="143">
        <v>-53</v>
      </c>
      <c r="J65" s="146">
        <v>-14.845938375350141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12061</v>
      </c>
      <c r="G11" s="114">
        <v>12426</v>
      </c>
      <c r="H11" s="114">
        <v>12658</v>
      </c>
      <c r="I11" s="114">
        <v>12728</v>
      </c>
      <c r="J11" s="140">
        <v>12418</v>
      </c>
      <c r="K11" s="114">
        <v>-357</v>
      </c>
      <c r="L11" s="116">
        <v>-2.8748590755355128</v>
      </c>
    </row>
    <row r="12" spans="1:17" s="110" customFormat="1" ht="24" customHeight="1" x14ac:dyDescent="0.2">
      <c r="A12" s="604" t="s">
        <v>185</v>
      </c>
      <c r="B12" s="605"/>
      <c r="C12" s="605"/>
      <c r="D12" s="606"/>
      <c r="E12" s="113">
        <v>46.604759141033085</v>
      </c>
      <c r="F12" s="115">
        <v>5621</v>
      </c>
      <c r="G12" s="114">
        <v>5726</v>
      </c>
      <c r="H12" s="114">
        <v>5764</v>
      </c>
      <c r="I12" s="114">
        <v>5757</v>
      </c>
      <c r="J12" s="140">
        <v>5670</v>
      </c>
      <c r="K12" s="114">
        <v>-49</v>
      </c>
      <c r="L12" s="116">
        <v>-0.86419753086419748</v>
      </c>
    </row>
    <row r="13" spans="1:17" s="110" customFormat="1" ht="15" customHeight="1" x14ac:dyDescent="0.2">
      <c r="A13" s="120"/>
      <c r="B13" s="612" t="s">
        <v>107</v>
      </c>
      <c r="C13" s="612"/>
      <c r="E13" s="113">
        <v>53.395240858966915</v>
      </c>
      <c r="F13" s="115">
        <v>6440</v>
      </c>
      <c r="G13" s="114">
        <v>6700</v>
      </c>
      <c r="H13" s="114">
        <v>6894</v>
      </c>
      <c r="I13" s="114">
        <v>6971</v>
      </c>
      <c r="J13" s="140">
        <v>6748</v>
      </c>
      <c r="K13" s="114">
        <v>-308</v>
      </c>
      <c r="L13" s="116">
        <v>-4.5643153526970952</v>
      </c>
    </row>
    <row r="14" spans="1:17" s="110" customFormat="1" ht="22.5" customHeight="1" x14ac:dyDescent="0.2">
      <c r="A14" s="604" t="s">
        <v>186</v>
      </c>
      <c r="B14" s="605"/>
      <c r="C14" s="605"/>
      <c r="D14" s="606"/>
      <c r="E14" s="113">
        <v>11.45841969985905</v>
      </c>
      <c r="F14" s="115">
        <v>1382</v>
      </c>
      <c r="G14" s="114">
        <v>1449</v>
      </c>
      <c r="H14" s="114">
        <v>1497</v>
      </c>
      <c r="I14" s="114">
        <v>1573</v>
      </c>
      <c r="J14" s="140">
        <v>1298</v>
      </c>
      <c r="K14" s="114">
        <v>84</v>
      </c>
      <c r="L14" s="116">
        <v>6.4714946070878279</v>
      </c>
    </row>
    <row r="15" spans="1:17" s="110" customFormat="1" ht="15" customHeight="1" x14ac:dyDescent="0.2">
      <c r="A15" s="120"/>
      <c r="B15" s="119"/>
      <c r="C15" s="258" t="s">
        <v>106</v>
      </c>
      <c r="E15" s="113">
        <v>44.717800289435601</v>
      </c>
      <c r="F15" s="115">
        <v>618</v>
      </c>
      <c r="G15" s="114">
        <v>623</v>
      </c>
      <c r="H15" s="114">
        <v>622</v>
      </c>
      <c r="I15" s="114">
        <v>644</v>
      </c>
      <c r="J15" s="140">
        <v>545</v>
      </c>
      <c r="K15" s="114">
        <v>73</v>
      </c>
      <c r="L15" s="116">
        <v>13.394495412844037</v>
      </c>
    </row>
    <row r="16" spans="1:17" s="110" customFormat="1" ht="15" customHeight="1" x14ac:dyDescent="0.2">
      <c r="A16" s="120"/>
      <c r="B16" s="119"/>
      <c r="C16" s="258" t="s">
        <v>107</v>
      </c>
      <c r="E16" s="113">
        <v>55.282199710564399</v>
      </c>
      <c r="F16" s="115">
        <v>764</v>
      </c>
      <c r="G16" s="114">
        <v>826</v>
      </c>
      <c r="H16" s="114">
        <v>875</v>
      </c>
      <c r="I16" s="114">
        <v>929</v>
      </c>
      <c r="J16" s="140">
        <v>753</v>
      </c>
      <c r="K16" s="114">
        <v>11</v>
      </c>
      <c r="L16" s="116">
        <v>1.4608233731739708</v>
      </c>
    </row>
    <row r="17" spans="1:12" s="110" customFormat="1" ht="15" customHeight="1" x14ac:dyDescent="0.2">
      <c r="A17" s="120"/>
      <c r="B17" s="121" t="s">
        <v>109</v>
      </c>
      <c r="C17" s="258"/>
      <c r="E17" s="113">
        <v>36.870906226681036</v>
      </c>
      <c r="F17" s="115">
        <v>4447</v>
      </c>
      <c r="G17" s="114">
        <v>4657</v>
      </c>
      <c r="H17" s="114">
        <v>4690</v>
      </c>
      <c r="I17" s="114">
        <v>4751</v>
      </c>
      <c r="J17" s="140">
        <v>4847</v>
      </c>
      <c r="K17" s="114">
        <v>-400</v>
      </c>
      <c r="L17" s="116">
        <v>-8.2525273364968026</v>
      </c>
    </row>
    <row r="18" spans="1:12" s="110" customFormat="1" ht="15" customHeight="1" x14ac:dyDescent="0.2">
      <c r="A18" s="120"/>
      <c r="B18" s="119"/>
      <c r="C18" s="258" t="s">
        <v>106</v>
      </c>
      <c r="E18" s="113">
        <v>41.128850910726335</v>
      </c>
      <c r="F18" s="115">
        <v>1829</v>
      </c>
      <c r="G18" s="114">
        <v>1908</v>
      </c>
      <c r="H18" s="114">
        <v>1879</v>
      </c>
      <c r="I18" s="114">
        <v>1867</v>
      </c>
      <c r="J18" s="140">
        <v>1943</v>
      </c>
      <c r="K18" s="114">
        <v>-114</v>
      </c>
      <c r="L18" s="116">
        <v>-5.8672156459083888</v>
      </c>
    </row>
    <row r="19" spans="1:12" s="110" customFormat="1" ht="15" customHeight="1" x14ac:dyDescent="0.2">
      <c r="A19" s="120"/>
      <c r="B19" s="119"/>
      <c r="C19" s="258" t="s">
        <v>107</v>
      </c>
      <c r="E19" s="113">
        <v>58.871149089273665</v>
      </c>
      <c r="F19" s="115">
        <v>2618</v>
      </c>
      <c r="G19" s="114">
        <v>2749</v>
      </c>
      <c r="H19" s="114">
        <v>2811</v>
      </c>
      <c r="I19" s="114">
        <v>2884</v>
      </c>
      <c r="J19" s="140">
        <v>2904</v>
      </c>
      <c r="K19" s="114">
        <v>-286</v>
      </c>
      <c r="L19" s="116">
        <v>-9.8484848484848477</v>
      </c>
    </row>
    <row r="20" spans="1:12" s="110" customFormat="1" ht="15" customHeight="1" x14ac:dyDescent="0.2">
      <c r="A20" s="120"/>
      <c r="B20" s="121" t="s">
        <v>110</v>
      </c>
      <c r="C20" s="258"/>
      <c r="E20" s="113">
        <v>28.098830942707902</v>
      </c>
      <c r="F20" s="115">
        <v>3389</v>
      </c>
      <c r="G20" s="114">
        <v>3447</v>
      </c>
      <c r="H20" s="114">
        <v>3561</v>
      </c>
      <c r="I20" s="114">
        <v>3607</v>
      </c>
      <c r="J20" s="140">
        <v>3643</v>
      </c>
      <c r="K20" s="114">
        <v>-254</v>
      </c>
      <c r="L20" s="116">
        <v>-6.9722755970354102</v>
      </c>
    </row>
    <row r="21" spans="1:12" s="110" customFormat="1" ht="15" customHeight="1" x14ac:dyDescent="0.2">
      <c r="A21" s="120"/>
      <c r="B21" s="119"/>
      <c r="C21" s="258" t="s">
        <v>106</v>
      </c>
      <c r="E21" s="113">
        <v>43.729713779876072</v>
      </c>
      <c r="F21" s="115">
        <v>1482</v>
      </c>
      <c r="G21" s="114">
        <v>1489</v>
      </c>
      <c r="H21" s="114">
        <v>1546</v>
      </c>
      <c r="I21" s="114">
        <v>1596</v>
      </c>
      <c r="J21" s="140">
        <v>1636</v>
      </c>
      <c r="K21" s="114">
        <v>-154</v>
      </c>
      <c r="L21" s="116">
        <v>-9.41320293398533</v>
      </c>
    </row>
    <row r="22" spans="1:12" s="110" customFormat="1" ht="15" customHeight="1" x14ac:dyDescent="0.2">
      <c r="A22" s="120"/>
      <c r="B22" s="119"/>
      <c r="C22" s="258" t="s">
        <v>107</v>
      </c>
      <c r="E22" s="113">
        <v>56.270286220123928</v>
      </c>
      <c r="F22" s="115">
        <v>1907</v>
      </c>
      <c r="G22" s="114">
        <v>1958</v>
      </c>
      <c r="H22" s="114">
        <v>2015</v>
      </c>
      <c r="I22" s="114">
        <v>2011</v>
      </c>
      <c r="J22" s="140">
        <v>2007</v>
      </c>
      <c r="K22" s="114">
        <v>-100</v>
      </c>
      <c r="L22" s="116">
        <v>-4.9825610363726955</v>
      </c>
    </row>
    <row r="23" spans="1:12" s="110" customFormat="1" ht="15" customHeight="1" x14ac:dyDescent="0.2">
      <c r="A23" s="120"/>
      <c r="B23" s="121" t="s">
        <v>111</v>
      </c>
      <c r="C23" s="258"/>
      <c r="E23" s="113">
        <v>23.571843130752011</v>
      </c>
      <c r="F23" s="115">
        <v>2843</v>
      </c>
      <c r="G23" s="114">
        <v>2873</v>
      </c>
      <c r="H23" s="114">
        <v>2910</v>
      </c>
      <c r="I23" s="114">
        <v>2797</v>
      </c>
      <c r="J23" s="140">
        <v>2630</v>
      </c>
      <c r="K23" s="114">
        <v>213</v>
      </c>
      <c r="L23" s="116">
        <v>8.0988593155893529</v>
      </c>
    </row>
    <row r="24" spans="1:12" s="110" customFormat="1" ht="15" customHeight="1" x14ac:dyDescent="0.2">
      <c r="A24" s="120"/>
      <c r="B24" s="119"/>
      <c r="C24" s="258" t="s">
        <v>106</v>
      </c>
      <c r="E24" s="113">
        <v>59.514597256419279</v>
      </c>
      <c r="F24" s="115">
        <v>1692</v>
      </c>
      <c r="G24" s="114">
        <v>1706</v>
      </c>
      <c r="H24" s="114">
        <v>1717</v>
      </c>
      <c r="I24" s="114">
        <v>1650</v>
      </c>
      <c r="J24" s="140">
        <v>1546</v>
      </c>
      <c r="K24" s="114">
        <v>146</v>
      </c>
      <c r="L24" s="116">
        <v>9.4437257438551097</v>
      </c>
    </row>
    <row r="25" spans="1:12" s="110" customFormat="1" ht="15" customHeight="1" x14ac:dyDescent="0.2">
      <c r="A25" s="120"/>
      <c r="B25" s="119"/>
      <c r="C25" s="258" t="s">
        <v>107</v>
      </c>
      <c r="E25" s="113">
        <v>40.485402743580721</v>
      </c>
      <c r="F25" s="115">
        <v>1151</v>
      </c>
      <c r="G25" s="114">
        <v>1167</v>
      </c>
      <c r="H25" s="114">
        <v>1193</v>
      </c>
      <c r="I25" s="114">
        <v>1147</v>
      </c>
      <c r="J25" s="140">
        <v>1084</v>
      </c>
      <c r="K25" s="114">
        <v>67</v>
      </c>
      <c r="L25" s="116">
        <v>6.1808118081180812</v>
      </c>
    </row>
    <row r="26" spans="1:12" s="110" customFormat="1" ht="15" customHeight="1" x14ac:dyDescent="0.2">
      <c r="A26" s="120"/>
      <c r="C26" s="121" t="s">
        <v>187</v>
      </c>
      <c r="D26" s="110" t="s">
        <v>188</v>
      </c>
      <c r="E26" s="113">
        <v>3.6895779786087388</v>
      </c>
      <c r="F26" s="115">
        <v>445</v>
      </c>
      <c r="G26" s="114">
        <v>458</v>
      </c>
      <c r="H26" s="114">
        <v>455</v>
      </c>
      <c r="I26" s="114">
        <v>356</v>
      </c>
      <c r="J26" s="140">
        <v>328</v>
      </c>
      <c r="K26" s="114">
        <v>117</v>
      </c>
      <c r="L26" s="116">
        <v>35.670731707317074</v>
      </c>
    </row>
    <row r="27" spans="1:12" s="110" customFormat="1" ht="15" customHeight="1" x14ac:dyDescent="0.2">
      <c r="A27" s="120"/>
      <c r="B27" s="119"/>
      <c r="D27" s="259" t="s">
        <v>106</v>
      </c>
      <c r="E27" s="113">
        <v>55.730337078651687</v>
      </c>
      <c r="F27" s="115">
        <v>248</v>
      </c>
      <c r="G27" s="114">
        <v>250</v>
      </c>
      <c r="H27" s="114">
        <v>254</v>
      </c>
      <c r="I27" s="114">
        <v>194</v>
      </c>
      <c r="J27" s="140">
        <v>159</v>
      </c>
      <c r="K27" s="114">
        <v>89</v>
      </c>
      <c r="L27" s="116">
        <v>55.974842767295598</v>
      </c>
    </row>
    <row r="28" spans="1:12" s="110" customFormat="1" ht="15" customHeight="1" x14ac:dyDescent="0.2">
      <c r="A28" s="120"/>
      <c r="B28" s="119"/>
      <c r="D28" s="259" t="s">
        <v>107</v>
      </c>
      <c r="E28" s="113">
        <v>44.269662921348313</v>
      </c>
      <c r="F28" s="115">
        <v>197</v>
      </c>
      <c r="G28" s="114">
        <v>208</v>
      </c>
      <c r="H28" s="114">
        <v>201</v>
      </c>
      <c r="I28" s="114">
        <v>162</v>
      </c>
      <c r="J28" s="140">
        <v>169</v>
      </c>
      <c r="K28" s="114">
        <v>28</v>
      </c>
      <c r="L28" s="116">
        <v>16.568047337278106</v>
      </c>
    </row>
    <row r="29" spans="1:12" s="110" customFormat="1" ht="24" customHeight="1" x14ac:dyDescent="0.2">
      <c r="A29" s="604" t="s">
        <v>189</v>
      </c>
      <c r="B29" s="605"/>
      <c r="C29" s="605"/>
      <c r="D29" s="606"/>
      <c r="E29" s="113">
        <v>97.570682364646387</v>
      </c>
      <c r="F29" s="115">
        <v>11768</v>
      </c>
      <c r="G29" s="114">
        <v>12135</v>
      </c>
      <c r="H29" s="114">
        <v>12336</v>
      </c>
      <c r="I29" s="114">
        <v>12394</v>
      </c>
      <c r="J29" s="140">
        <v>12096</v>
      </c>
      <c r="K29" s="114">
        <v>-328</v>
      </c>
      <c r="L29" s="116">
        <v>-2.7116402116402116</v>
      </c>
    </row>
    <row r="30" spans="1:12" s="110" customFormat="1" ht="15" customHeight="1" x14ac:dyDescent="0.2">
      <c r="A30" s="120"/>
      <c r="B30" s="119"/>
      <c r="C30" s="258" t="s">
        <v>106</v>
      </c>
      <c r="E30" s="113">
        <v>46.082596872875598</v>
      </c>
      <c r="F30" s="115">
        <v>5423</v>
      </c>
      <c r="G30" s="114">
        <v>5544</v>
      </c>
      <c r="H30" s="114">
        <v>5568</v>
      </c>
      <c r="I30" s="114">
        <v>5555</v>
      </c>
      <c r="J30" s="140">
        <v>5460</v>
      </c>
      <c r="K30" s="114">
        <v>-37</v>
      </c>
      <c r="L30" s="116">
        <v>-0.67765567765567769</v>
      </c>
    </row>
    <row r="31" spans="1:12" s="110" customFormat="1" ht="15" customHeight="1" x14ac:dyDescent="0.2">
      <c r="A31" s="120"/>
      <c r="B31" s="119"/>
      <c r="C31" s="258" t="s">
        <v>107</v>
      </c>
      <c r="E31" s="113">
        <v>53.917403127124402</v>
      </c>
      <c r="F31" s="115">
        <v>6345</v>
      </c>
      <c r="G31" s="114">
        <v>6591</v>
      </c>
      <c r="H31" s="114">
        <v>6768</v>
      </c>
      <c r="I31" s="114">
        <v>6839</v>
      </c>
      <c r="J31" s="140">
        <v>6636</v>
      </c>
      <c r="K31" s="114">
        <v>-291</v>
      </c>
      <c r="L31" s="116">
        <v>-4.3851717902350815</v>
      </c>
    </row>
    <row r="32" spans="1:12" s="110" customFormat="1" ht="15" customHeight="1" x14ac:dyDescent="0.2">
      <c r="A32" s="120"/>
      <c r="B32" s="119" t="s">
        <v>117</v>
      </c>
      <c r="C32" s="258"/>
      <c r="E32" s="113">
        <v>2.3464057706657822</v>
      </c>
      <c r="F32" s="114">
        <v>283</v>
      </c>
      <c r="G32" s="114">
        <v>281</v>
      </c>
      <c r="H32" s="114">
        <v>310</v>
      </c>
      <c r="I32" s="114">
        <v>325</v>
      </c>
      <c r="J32" s="140">
        <v>308</v>
      </c>
      <c r="K32" s="114">
        <v>-25</v>
      </c>
      <c r="L32" s="116">
        <v>-8.1168831168831161</v>
      </c>
    </row>
    <row r="33" spans="1:12" s="110" customFormat="1" ht="15" customHeight="1" x14ac:dyDescent="0.2">
      <c r="A33" s="120"/>
      <c r="B33" s="119"/>
      <c r="C33" s="258" t="s">
        <v>106</v>
      </c>
      <c r="E33" s="113">
        <v>68.197879858657245</v>
      </c>
      <c r="F33" s="114">
        <v>193</v>
      </c>
      <c r="G33" s="114">
        <v>176</v>
      </c>
      <c r="H33" s="114">
        <v>189</v>
      </c>
      <c r="I33" s="114">
        <v>199</v>
      </c>
      <c r="J33" s="140">
        <v>202</v>
      </c>
      <c r="K33" s="114">
        <v>-9</v>
      </c>
      <c r="L33" s="116">
        <v>-4.4554455445544559</v>
      </c>
    </row>
    <row r="34" spans="1:12" s="110" customFormat="1" ht="15" customHeight="1" x14ac:dyDescent="0.2">
      <c r="A34" s="120"/>
      <c r="B34" s="119"/>
      <c r="C34" s="258" t="s">
        <v>107</v>
      </c>
      <c r="E34" s="113">
        <v>31.802120141342755</v>
      </c>
      <c r="F34" s="114">
        <v>90</v>
      </c>
      <c r="G34" s="114">
        <v>105</v>
      </c>
      <c r="H34" s="114">
        <v>121</v>
      </c>
      <c r="I34" s="114">
        <v>126</v>
      </c>
      <c r="J34" s="140">
        <v>106</v>
      </c>
      <c r="K34" s="114">
        <v>-16</v>
      </c>
      <c r="L34" s="116">
        <v>-15.09433962264151</v>
      </c>
    </row>
    <row r="35" spans="1:12" s="110" customFormat="1" ht="24" customHeight="1" x14ac:dyDescent="0.2">
      <c r="A35" s="604" t="s">
        <v>192</v>
      </c>
      <c r="B35" s="605"/>
      <c r="C35" s="605"/>
      <c r="D35" s="606"/>
      <c r="E35" s="113">
        <v>10.529806815355277</v>
      </c>
      <c r="F35" s="114">
        <v>1270</v>
      </c>
      <c r="G35" s="114">
        <v>1346</v>
      </c>
      <c r="H35" s="114">
        <v>1385</v>
      </c>
      <c r="I35" s="114">
        <v>1478</v>
      </c>
      <c r="J35" s="114">
        <v>1216</v>
      </c>
      <c r="K35" s="318">
        <v>54</v>
      </c>
      <c r="L35" s="319">
        <v>4.4407894736842106</v>
      </c>
    </row>
    <row r="36" spans="1:12" s="110" customFormat="1" ht="15" customHeight="1" x14ac:dyDescent="0.2">
      <c r="A36" s="120"/>
      <c r="B36" s="119"/>
      <c r="C36" s="258" t="s">
        <v>106</v>
      </c>
      <c r="E36" s="113">
        <v>45.275590551181104</v>
      </c>
      <c r="F36" s="114">
        <v>575</v>
      </c>
      <c r="G36" s="114">
        <v>584</v>
      </c>
      <c r="H36" s="114">
        <v>587</v>
      </c>
      <c r="I36" s="114">
        <v>613</v>
      </c>
      <c r="J36" s="114">
        <v>529</v>
      </c>
      <c r="K36" s="318">
        <v>46</v>
      </c>
      <c r="L36" s="116">
        <v>8.695652173913043</v>
      </c>
    </row>
    <row r="37" spans="1:12" s="110" customFormat="1" ht="15" customHeight="1" x14ac:dyDescent="0.2">
      <c r="A37" s="120"/>
      <c r="B37" s="119"/>
      <c r="C37" s="258" t="s">
        <v>107</v>
      </c>
      <c r="E37" s="113">
        <v>54.724409448818896</v>
      </c>
      <c r="F37" s="114">
        <v>695</v>
      </c>
      <c r="G37" s="114">
        <v>762</v>
      </c>
      <c r="H37" s="114">
        <v>798</v>
      </c>
      <c r="I37" s="114">
        <v>865</v>
      </c>
      <c r="J37" s="140">
        <v>687</v>
      </c>
      <c r="K37" s="114">
        <v>8</v>
      </c>
      <c r="L37" s="116">
        <v>1.1644832605531295</v>
      </c>
    </row>
    <row r="38" spans="1:12" s="110" customFormat="1" ht="15" customHeight="1" x14ac:dyDescent="0.2">
      <c r="A38" s="120"/>
      <c r="B38" s="119" t="s">
        <v>329</v>
      </c>
      <c r="C38" s="258"/>
      <c r="E38" s="113">
        <v>65.002901915264076</v>
      </c>
      <c r="F38" s="114">
        <v>7840</v>
      </c>
      <c r="G38" s="114">
        <v>7960</v>
      </c>
      <c r="H38" s="114">
        <v>8067</v>
      </c>
      <c r="I38" s="114">
        <v>8027</v>
      </c>
      <c r="J38" s="140">
        <v>8026</v>
      </c>
      <c r="K38" s="114">
        <v>-186</v>
      </c>
      <c r="L38" s="116">
        <v>-2.3174682282581611</v>
      </c>
    </row>
    <row r="39" spans="1:12" s="110" customFormat="1" ht="15" customHeight="1" x14ac:dyDescent="0.2">
      <c r="A39" s="120"/>
      <c r="B39" s="119"/>
      <c r="C39" s="258" t="s">
        <v>106</v>
      </c>
      <c r="E39" s="113">
        <v>45.867346938775512</v>
      </c>
      <c r="F39" s="115">
        <v>3596</v>
      </c>
      <c r="G39" s="114">
        <v>3638</v>
      </c>
      <c r="H39" s="114">
        <v>3667</v>
      </c>
      <c r="I39" s="114">
        <v>3636</v>
      </c>
      <c r="J39" s="140">
        <v>3662</v>
      </c>
      <c r="K39" s="114">
        <v>-66</v>
      </c>
      <c r="L39" s="116">
        <v>-1.8022938285090115</v>
      </c>
    </row>
    <row r="40" spans="1:12" s="110" customFormat="1" ht="15" customHeight="1" x14ac:dyDescent="0.2">
      <c r="A40" s="120"/>
      <c r="B40" s="119"/>
      <c r="C40" s="258" t="s">
        <v>107</v>
      </c>
      <c r="E40" s="113">
        <v>54.132653061224488</v>
      </c>
      <c r="F40" s="115">
        <v>4244</v>
      </c>
      <c r="G40" s="114">
        <v>4322</v>
      </c>
      <c r="H40" s="114">
        <v>4400</v>
      </c>
      <c r="I40" s="114">
        <v>4391</v>
      </c>
      <c r="J40" s="140">
        <v>4364</v>
      </c>
      <c r="K40" s="114">
        <v>-120</v>
      </c>
      <c r="L40" s="116">
        <v>-2.7497708524289641</v>
      </c>
    </row>
    <row r="41" spans="1:12" s="110" customFormat="1" ht="15" customHeight="1" x14ac:dyDescent="0.2">
      <c r="A41" s="120"/>
      <c r="B41" s="320" t="s">
        <v>516</v>
      </c>
      <c r="C41" s="258"/>
      <c r="E41" s="113">
        <v>8.6311251140038134</v>
      </c>
      <c r="F41" s="115">
        <v>1041</v>
      </c>
      <c r="G41" s="114">
        <v>1072</v>
      </c>
      <c r="H41" s="114">
        <v>1061</v>
      </c>
      <c r="I41" s="114">
        <v>1063</v>
      </c>
      <c r="J41" s="140">
        <v>1037</v>
      </c>
      <c r="K41" s="114">
        <v>4</v>
      </c>
      <c r="L41" s="116">
        <v>0.38572806171648988</v>
      </c>
    </row>
    <row r="42" spans="1:12" s="110" customFormat="1" ht="15" customHeight="1" x14ac:dyDescent="0.2">
      <c r="A42" s="120"/>
      <c r="B42" s="119"/>
      <c r="C42" s="268" t="s">
        <v>106</v>
      </c>
      <c r="D42" s="182"/>
      <c r="E42" s="113">
        <v>51.488952929875119</v>
      </c>
      <c r="F42" s="115">
        <v>536</v>
      </c>
      <c r="G42" s="114">
        <v>535</v>
      </c>
      <c r="H42" s="114">
        <v>515</v>
      </c>
      <c r="I42" s="114">
        <v>514</v>
      </c>
      <c r="J42" s="140">
        <v>510</v>
      </c>
      <c r="K42" s="114">
        <v>26</v>
      </c>
      <c r="L42" s="116">
        <v>5.0980392156862742</v>
      </c>
    </row>
    <row r="43" spans="1:12" s="110" customFormat="1" ht="15" customHeight="1" x14ac:dyDescent="0.2">
      <c r="A43" s="120"/>
      <c r="B43" s="119"/>
      <c r="C43" s="268" t="s">
        <v>107</v>
      </c>
      <c r="D43" s="182"/>
      <c r="E43" s="113">
        <v>48.511047070124881</v>
      </c>
      <c r="F43" s="115">
        <v>505</v>
      </c>
      <c r="G43" s="114">
        <v>537</v>
      </c>
      <c r="H43" s="114">
        <v>546</v>
      </c>
      <c r="I43" s="114">
        <v>549</v>
      </c>
      <c r="J43" s="140">
        <v>527</v>
      </c>
      <c r="K43" s="114">
        <v>-22</v>
      </c>
      <c r="L43" s="116">
        <v>-4.1745730550284632</v>
      </c>
    </row>
    <row r="44" spans="1:12" s="110" customFormat="1" ht="15" customHeight="1" x14ac:dyDescent="0.2">
      <c r="A44" s="120"/>
      <c r="B44" s="119" t="s">
        <v>205</v>
      </c>
      <c r="C44" s="268"/>
      <c r="D44" s="182"/>
      <c r="E44" s="113">
        <v>15.836166155376834</v>
      </c>
      <c r="F44" s="115">
        <v>1910</v>
      </c>
      <c r="G44" s="114">
        <v>2048</v>
      </c>
      <c r="H44" s="114">
        <v>2145</v>
      </c>
      <c r="I44" s="114">
        <v>2160</v>
      </c>
      <c r="J44" s="140">
        <v>2139</v>
      </c>
      <c r="K44" s="114">
        <v>-229</v>
      </c>
      <c r="L44" s="116">
        <v>-10.705937353903693</v>
      </c>
    </row>
    <row r="45" spans="1:12" s="110" customFormat="1" ht="15" customHeight="1" x14ac:dyDescent="0.2">
      <c r="A45" s="120"/>
      <c r="B45" s="119"/>
      <c r="C45" s="268" t="s">
        <v>106</v>
      </c>
      <c r="D45" s="182"/>
      <c r="E45" s="113">
        <v>47.853403141361255</v>
      </c>
      <c r="F45" s="115">
        <v>914</v>
      </c>
      <c r="G45" s="114">
        <v>969</v>
      </c>
      <c r="H45" s="114">
        <v>995</v>
      </c>
      <c r="I45" s="114">
        <v>994</v>
      </c>
      <c r="J45" s="140">
        <v>969</v>
      </c>
      <c r="K45" s="114">
        <v>-55</v>
      </c>
      <c r="L45" s="116">
        <v>-5.6759545923632615</v>
      </c>
    </row>
    <row r="46" spans="1:12" s="110" customFormat="1" ht="15" customHeight="1" x14ac:dyDescent="0.2">
      <c r="A46" s="123"/>
      <c r="B46" s="124"/>
      <c r="C46" s="260" t="s">
        <v>107</v>
      </c>
      <c r="D46" s="261"/>
      <c r="E46" s="125">
        <v>52.146596858638745</v>
      </c>
      <c r="F46" s="143">
        <v>996</v>
      </c>
      <c r="G46" s="144">
        <v>1079</v>
      </c>
      <c r="H46" s="144">
        <v>1150</v>
      </c>
      <c r="I46" s="144">
        <v>1166</v>
      </c>
      <c r="J46" s="145">
        <v>1170</v>
      </c>
      <c r="K46" s="144">
        <v>-174</v>
      </c>
      <c r="L46" s="146">
        <v>-14.871794871794872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12061</v>
      </c>
      <c r="E11" s="114">
        <v>12426</v>
      </c>
      <c r="F11" s="114">
        <v>12658</v>
      </c>
      <c r="G11" s="114">
        <v>12728</v>
      </c>
      <c r="H11" s="140">
        <v>12418</v>
      </c>
      <c r="I11" s="115">
        <v>-357</v>
      </c>
      <c r="J11" s="116">
        <v>-2.8748590755355128</v>
      </c>
    </row>
    <row r="12" spans="1:15" s="110" customFormat="1" ht="24.95" customHeight="1" x14ac:dyDescent="0.2">
      <c r="A12" s="193" t="s">
        <v>132</v>
      </c>
      <c r="B12" s="194" t="s">
        <v>133</v>
      </c>
      <c r="C12" s="113">
        <v>4.8835088301135894</v>
      </c>
      <c r="D12" s="115">
        <v>589</v>
      </c>
      <c r="E12" s="114">
        <v>639</v>
      </c>
      <c r="F12" s="114">
        <v>624</v>
      </c>
      <c r="G12" s="114">
        <v>601</v>
      </c>
      <c r="H12" s="140">
        <v>609</v>
      </c>
      <c r="I12" s="115">
        <v>-20</v>
      </c>
      <c r="J12" s="116">
        <v>-3.284072249589491</v>
      </c>
    </row>
    <row r="13" spans="1:15" s="110" customFormat="1" ht="24.95" customHeight="1" x14ac:dyDescent="0.2">
      <c r="A13" s="193" t="s">
        <v>134</v>
      </c>
      <c r="B13" s="199" t="s">
        <v>214</v>
      </c>
      <c r="C13" s="113">
        <v>0.77108034159688255</v>
      </c>
      <c r="D13" s="115">
        <v>93</v>
      </c>
      <c r="E13" s="114">
        <v>104</v>
      </c>
      <c r="F13" s="114">
        <v>95</v>
      </c>
      <c r="G13" s="114">
        <v>88</v>
      </c>
      <c r="H13" s="140">
        <v>100</v>
      </c>
      <c r="I13" s="115">
        <v>-7</v>
      </c>
      <c r="J13" s="116">
        <v>-7</v>
      </c>
    </row>
    <row r="14" spans="1:15" s="287" customFormat="1" ht="24.95" customHeight="1" x14ac:dyDescent="0.2">
      <c r="A14" s="193" t="s">
        <v>215</v>
      </c>
      <c r="B14" s="199" t="s">
        <v>137</v>
      </c>
      <c r="C14" s="113">
        <v>4.5684437442998096</v>
      </c>
      <c r="D14" s="115">
        <v>551</v>
      </c>
      <c r="E14" s="114">
        <v>551</v>
      </c>
      <c r="F14" s="114">
        <v>535</v>
      </c>
      <c r="G14" s="114">
        <v>520</v>
      </c>
      <c r="H14" s="140">
        <v>533</v>
      </c>
      <c r="I14" s="115">
        <v>18</v>
      </c>
      <c r="J14" s="116">
        <v>3.3771106941838651</v>
      </c>
      <c r="K14" s="110"/>
      <c r="L14" s="110"/>
      <c r="M14" s="110"/>
      <c r="N14" s="110"/>
      <c r="O14" s="110"/>
    </row>
    <row r="15" spans="1:15" s="110" customFormat="1" ht="24.95" customHeight="1" x14ac:dyDescent="0.2">
      <c r="A15" s="193" t="s">
        <v>216</v>
      </c>
      <c r="B15" s="199" t="s">
        <v>217</v>
      </c>
      <c r="C15" s="113">
        <v>1.699693226100655</v>
      </c>
      <c r="D15" s="115">
        <v>205</v>
      </c>
      <c r="E15" s="114">
        <v>206</v>
      </c>
      <c r="F15" s="114">
        <v>190</v>
      </c>
      <c r="G15" s="114">
        <v>198</v>
      </c>
      <c r="H15" s="140">
        <v>208</v>
      </c>
      <c r="I15" s="115">
        <v>-3</v>
      </c>
      <c r="J15" s="116">
        <v>-1.4423076923076923</v>
      </c>
    </row>
    <row r="16" spans="1:15" s="287" customFormat="1" ht="24.95" customHeight="1" x14ac:dyDescent="0.2">
      <c r="A16" s="193" t="s">
        <v>218</v>
      </c>
      <c r="B16" s="199" t="s">
        <v>141</v>
      </c>
      <c r="C16" s="113">
        <v>2.3132410247906474</v>
      </c>
      <c r="D16" s="115">
        <v>279</v>
      </c>
      <c r="E16" s="114">
        <v>285</v>
      </c>
      <c r="F16" s="114">
        <v>282</v>
      </c>
      <c r="G16" s="114">
        <v>264</v>
      </c>
      <c r="H16" s="140">
        <v>270</v>
      </c>
      <c r="I16" s="115">
        <v>9</v>
      </c>
      <c r="J16" s="116">
        <v>3.3333333333333335</v>
      </c>
      <c r="K16" s="110"/>
      <c r="L16" s="110"/>
      <c r="M16" s="110"/>
      <c r="N16" s="110"/>
      <c r="O16" s="110"/>
    </row>
    <row r="17" spans="1:15" s="110" customFormat="1" ht="24.95" customHeight="1" x14ac:dyDescent="0.2">
      <c r="A17" s="193" t="s">
        <v>142</v>
      </c>
      <c r="B17" s="199" t="s">
        <v>220</v>
      </c>
      <c r="C17" s="113">
        <v>0.55550949340850675</v>
      </c>
      <c r="D17" s="115">
        <v>67</v>
      </c>
      <c r="E17" s="114">
        <v>60</v>
      </c>
      <c r="F17" s="114">
        <v>63</v>
      </c>
      <c r="G17" s="114">
        <v>58</v>
      </c>
      <c r="H17" s="140">
        <v>55</v>
      </c>
      <c r="I17" s="115">
        <v>12</v>
      </c>
      <c r="J17" s="116">
        <v>21.818181818181817</v>
      </c>
    </row>
    <row r="18" spans="1:15" s="287" customFormat="1" ht="24.95" customHeight="1" x14ac:dyDescent="0.2">
      <c r="A18" s="201" t="s">
        <v>144</v>
      </c>
      <c r="B18" s="202" t="s">
        <v>145</v>
      </c>
      <c r="C18" s="113">
        <v>6.1935162921814113</v>
      </c>
      <c r="D18" s="115">
        <v>747</v>
      </c>
      <c r="E18" s="114">
        <v>724</v>
      </c>
      <c r="F18" s="114">
        <v>721</v>
      </c>
      <c r="G18" s="114">
        <v>737</v>
      </c>
      <c r="H18" s="140">
        <v>757</v>
      </c>
      <c r="I18" s="115">
        <v>-10</v>
      </c>
      <c r="J18" s="116">
        <v>-1.321003963011889</v>
      </c>
      <c r="K18" s="110"/>
      <c r="L18" s="110"/>
      <c r="M18" s="110"/>
      <c r="N18" s="110"/>
      <c r="O18" s="110"/>
    </row>
    <row r="19" spans="1:15" s="110" customFormat="1" ht="24.95" customHeight="1" x14ac:dyDescent="0.2">
      <c r="A19" s="193" t="s">
        <v>146</v>
      </c>
      <c r="B19" s="199" t="s">
        <v>147</v>
      </c>
      <c r="C19" s="113">
        <v>17.967001077854242</v>
      </c>
      <c r="D19" s="115">
        <v>2167</v>
      </c>
      <c r="E19" s="114">
        <v>2154</v>
      </c>
      <c r="F19" s="114">
        <v>2181</v>
      </c>
      <c r="G19" s="114">
        <v>2231</v>
      </c>
      <c r="H19" s="140">
        <v>2129</v>
      </c>
      <c r="I19" s="115">
        <v>38</v>
      </c>
      <c r="J19" s="116">
        <v>1.7848755284170972</v>
      </c>
    </row>
    <row r="20" spans="1:15" s="287" customFormat="1" ht="24.95" customHeight="1" x14ac:dyDescent="0.2">
      <c r="A20" s="193" t="s">
        <v>148</v>
      </c>
      <c r="B20" s="199" t="s">
        <v>149</v>
      </c>
      <c r="C20" s="113">
        <v>6.6329491750269467</v>
      </c>
      <c r="D20" s="115">
        <v>800</v>
      </c>
      <c r="E20" s="114">
        <v>798</v>
      </c>
      <c r="F20" s="114">
        <v>795</v>
      </c>
      <c r="G20" s="114">
        <v>798</v>
      </c>
      <c r="H20" s="140">
        <v>819</v>
      </c>
      <c r="I20" s="115">
        <v>-19</v>
      </c>
      <c r="J20" s="116">
        <v>-2.3199023199023201</v>
      </c>
      <c r="K20" s="110"/>
      <c r="L20" s="110"/>
      <c r="M20" s="110"/>
      <c r="N20" s="110"/>
      <c r="O20" s="110"/>
    </row>
    <row r="21" spans="1:15" s="110" customFormat="1" ht="24.95" customHeight="1" x14ac:dyDescent="0.2">
      <c r="A21" s="201" t="s">
        <v>150</v>
      </c>
      <c r="B21" s="202" t="s">
        <v>151</v>
      </c>
      <c r="C21" s="113">
        <v>12.851339026614708</v>
      </c>
      <c r="D21" s="115">
        <v>1550</v>
      </c>
      <c r="E21" s="114">
        <v>1714</v>
      </c>
      <c r="F21" s="114">
        <v>1781</v>
      </c>
      <c r="G21" s="114">
        <v>1848</v>
      </c>
      <c r="H21" s="140">
        <v>1667</v>
      </c>
      <c r="I21" s="115">
        <v>-117</v>
      </c>
      <c r="J21" s="116">
        <v>-7.0185962807438509</v>
      </c>
    </row>
    <row r="22" spans="1:15" s="110" customFormat="1" ht="24.95" customHeight="1" x14ac:dyDescent="0.2">
      <c r="A22" s="201" t="s">
        <v>152</v>
      </c>
      <c r="B22" s="199" t="s">
        <v>153</v>
      </c>
      <c r="C22" s="113">
        <v>2.6780532294171295</v>
      </c>
      <c r="D22" s="115">
        <v>323</v>
      </c>
      <c r="E22" s="114">
        <v>355</v>
      </c>
      <c r="F22" s="114">
        <v>348</v>
      </c>
      <c r="G22" s="114">
        <v>374</v>
      </c>
      <c r="H22" s="140">
        <v>377</v>
      </c>
      <c r="I22" s="115">
        <v>-54</v>
      </c>
      <c r="J22" s="116">
        <v>-14.323607427055704</v>
      </c>
    </row>
    <row r="23" spans="1:15" s="110" customFormat="1" ht="24.95" customHeight="1" x14ac:dyDescent="0.2">
      <c r="A23" s="193" t="s">
        <v>154</v>
      </c>
      <c r="B23" s="199" t="s">
        <v>155</v>
      </c>
      <c r="C23" s="113">
        <v>0.85399220628471939</v>
      </c>
      <c r="D23" s="115">
        <v>103</v>
      </c>
      <c r="E23" s="114">
        <v>108</v>
      </c>
      <c r="F23" s="114">
        <v>105</v>
      </c>
      <c r="G23" s="114">
        <v>103</v>
      </c>
      <c r="H23" s="140">
        <v>105</v>
      </c>
      <c r="I23" s="115">
        <v>-2</v>
      </c>
      <c r="J23" s="116">
        <v>-1.9047619047619047</v>
      </c>
    </row>
    <row r="24" spans="1:15" s="110" customFormat="1" ht="24.95" customHeight="1" x14ac:dyDescent="0.2">
      <c r="A24" s="193" t="s">
        <v>156</v>
      </c>
      <c r="B24" s="199" t="s">
        <v>221</v>
      </c>
      <c r="C24" s="113">
        <v>7.5201061271868008</v>
      </c>
      <c r="D24" s="115">
        <v>907</v>
      </c>
      <c r="E24" s="114">
        <v>888</v>
      </c>
      <c r="F24" s="114">
        <v>904</v>
      </c>
      <c r="G24" s="114">
        <v>904</v>
      </c>
      <c r="H24" s="140">
        <v>908</v>
      </c>
      <c r="I24" s="115">
        <v>-1</v>
      </c>
      <c r="J24" s="116">
        <v>-0.11013215859030837</v>
      </c>
    </row>
    <row r="25" spans="1:15" s="110" customFormat="1" ht="24.95" customHeight="1" x14ac:dyDescent="0.2">
      <c r="A25" s="193" t="s">
        <v>222</v>
      </c>
      <c r="B25" s="204" t="s">
        <v>159</v>
      </c>
      <c r="C25" s="113">
        <v>8.5647956222535448</v>
      </c>
      <c r="D25" s="115">
        <v>1033</v>
      </c>
      <c r="E25" s="114">
        <v>1076</v>
      </c>
      <c r="F25" s="114">
        <v>1153</v>
      </c>
      <c r="G25" s="114">
        <v>1134</v>
      </c>
      <c r="H25" s="140">
        <v>1176</v>
      </c>
      <c r="I25" s="115">
        <v>-143</v>
      </c>
      <c r="J25" s="116">
        <v>-12.15986394557823</v>
      </c>
    </row>
    <row r="26" spans="1:15" s="110" customFormat="1" ht="24.95" customHeight="1" x14ac:dyDescent="0.2">
      <c r="A26" s="201">
        <v>782.78300000000002</v>
      </c>
      <c r="B26" s="203" t="s">
        <v>160</v>
      </c>
      <c r="C26" s="113">
        <v>5.8038305281485777E-2</v>
      </c>
      <c r="D26" s="115">
        <v>7</v>
      </c>
      <c r="E26" s="114">
        <v>10</v>
      </c>
      <c r="F26" s="114">
        <v>8</v>
      </c>
      <c r="G26" s="114">
        <v>9</v>
      </c>
      <c r="H26" s="140">
        <v>9</v>
      </c>
      <c r="I26" s="115">
        <v>-2</v>
      </c>
      <c r="J26" s="116">
        <v>-22.222222222222221</v>
      </c>
    </row>
    <row r="27" spans="1:15" s="110" customFormat="1" ht="24.95" customHeight="1" x14ac:dyDescent="0.2">
      <c r="A27" s="193" t="s">
        <v>161</v>
      </c>
      <c r="B27" s="199" t="s">
        <v>162</v>
      </c>
      <c r="C27" s="113">
        <v>3.6481220462648203</v>
      </c>
      <c r="D27" s="115">
        <v>440</v>
      </c>
      <c r="E27" s="114">
        <v>465</v>
      </c>
      <c r="F27" s="114">
        <v>493</v>
      </c>
      <c r="G27" s="114">
        <v>497</v>
      </c>
      <c r="H27" s="140">
        <v>451</v>
      </c>
      <c r="I27" s="115">
        <v>-11</v>
      </c>
      <c r="J27" s="116">
        <v>-2.4390243902439024</v>
      </c>
    </row>
    <row r="28" spans="1:15" s="110" customFormat="1" ht="24.95" customHeight="1" x14ac:dyDescent="0.2">
      <c r="A28" s="193" t="s">
        <v>163</v>
      </c>
      <c r="B28" s="199" t="s">
        <v>164</v>
      </c>
      <c r="C28" s="113">
        <v>2.2469115330403779</v>
      </c>
      <c r="D28" s="115">
        <v>271</v>
      </c>
      <c r="E28" s="114">
        <v>288</v>
      </c>
      <c r="F28" s="114">
        <v>277</v>
      </c>
      <c r="G28" s="114">
        <v>274</v>
      </c>
      <c r="H28" s="140">
        <v>283</v>
      </c>
      <c r="I28" s="115">
        <v>-12</v>
      </c>
      <c r="J28" s="116">
        <v>-4.2402826855123674</v>
      </c>
    </row>
    <row r="29" spans="1:15" s="110" customFormat="1" ht="24.95" customHeight="1" x14ac:dyDescent="0.2">
      <c r="A29" s="193">
        <v>86</v>
      </c>
      <c r="B29" s="199" t="s">
        <v>165</v>
      </c>
      <c r="C29" s="113">
        <v>6.558328496807893</v>
      </c>
      <c r="D29" s="115">
        <v>791</v>
      </c>
      <c r="E29" s="114">
        <v>794</v>
      </c>
      <c r="F29" s="114">
        <v>794</v>
      </c>
      <c r="G29" s="114">
        <v>768</v>
      </c>
      <c r="H29" s="140">
        <v>770</v>
      </c>
      <c r="I29" s="115">
        <v>21</v>
      </c>
      <c r="J29" s="116">
        <v>2.7272727272727271</v>
      </c>
    </row>
    <row r="30" spans="1:15" s="110" customFormat="1" ht="24.95" customHeight="1" x14ac:dyDescent="0.2">
      <c r="A30" s="193">
        <v>87.88</v>
      </c>
      <c r="B30" s="204" t="s">
        <v>166</v>
      </c>
      <c r="C30" s="113">
        <v>4.9249647624575079</v>
      </c>
      <c r="D30" s="115">
        <v>594</v>
      </c>
      <c r="E30" s="114">
        <v>593</v>
      </c>
      <c r="F30" s="114">
        <v>605</v>
      </c>
      <c r="G30" s="114">
        <v>601</v>
      </c>
      <c r="H30" s="140">
        <v>590</v>
      </c>
      <c r="I30" s="115">
        <v>4</v>
      </c>
      <c r="J30" s="116">
        <v>0.67796610169491522</v>
      </c>
    </row>
    <row r="31" spans="1:15" s="110" customFormat="1" ht="24.95" customHeight="1" x14ac:dyDescent="0.2">
      <c r="A31" s="193" t="s">
        <v>167</v>
      </c>
      <c r="B31" s="199" t="s">
        <v>168</v>
      </c>
      <c r="C31" s="113">
        <v>9.0788491833181322</v>
      </c>
      <c r="D31" s="115">
        <v>1095</v>
      </c>
      <c r="E31" s="114">
        <v>1165</v>
      </c>
      <c r="F31" s="114">
        <v>1239</v>
      </c>
      <c r="G31" s="114">
        <v>1241</v>
      </c>
      <c r="H31" s="140">
        <v>1135</v>
      </c>
      <c r="I31" s="115">
        <v>-40</v>
      </c>
      <c r="J31" s="116">
        <v>-3.5242290748898677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4.8835088301135894</v>
      </c>
      <c r="D34" s="115">
        <v>589</v>
      </c>
      <c r="E34" s="114">
        <v>639</v>
      </c>
      <c r="F34" s="114">
        <v>624</v>
      </c>
      <c r="G34" s="114">
        <v>601</v>
      </c>
      <c r="H34" s="140">
        <v>609</v>
      </c>
      <c r="I34" s="115">
        <v>-20</v>
      </c>
      <c r="J34" s="116">
        <v>-3.284072249589491</v>
      </c>
    </row>
    <row r="35" spans="1:10" s="110" customFormat="1" ht="24.95" customHeight="1" x14ac:dyDescent="0.2">
      <c r="A35" s="292" t="s">
        <v>171</v>
      </c>
      <c r="B35" s="293" t="s">
        <v>172</v>
      </c>
      <c r="C35" s="113">
        <v>11.533040378078104</v>
      </c>
      <c r="D35" s="115">
        <v>1391</v>
      </c>
      <c r="E35" s="114">
        <v>1379</v>
      </c>
      <c r="F35" s="114">
        <v>1351</v>
      </c>
      <c r="G35" s="114">
        <v>1345</v>
      </c>
      <c r="H35" s="140">
        <v>1390</v>
      </c>
      <c r="I35" s="115">
        <v>1</v>
      </c>
      <c r="J35" s="116">
        <v>7.1942446043165464E-2</v>
      </c>
    </row>
    <row r="36" spans="1:10" s="110" customFormat="1" ht="24.95" customHeight="1" x14ac:dyDescent="0.2">
      <c r="A36" s="294" t="s">
        <v>173</v>
      </c>
      <c r="B36" s="295" t="s">
        <v>174</v>
      </c>
      <c r="C36" s="125">
        <v>83.583450791808303</v>
      </c>
      <c r="D36" s="143">
        <v>10081</v>
      </c>
      <c r="E36" s="144">
        <v>10408</v>
      </c>
      <c r="F36" s="144">
        <v>10683</v>
      </c>
      <c r="G36" s="144">
        <v>10782</v>
      </c>
      <c r="H36" s="145">
        <v>10419</v>
      </c>
      <c r="I36" s="143">
        <v>-338</v>
      </c>
      <c r="J36" s="146">
        <v>-3.2440733275746232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12061</v>
      </c>
      <c r="F11" s="264">
        <v>12426</v>
      </c>
      <c r="G11" s="264">
        <v>12658</v>
      </c>
      <c r="H11" s="264">
        <v>12728</v>
      </c>
      <c r="I11" s="265">
        <v>12418</v>
      </c>
      <c r="J11" s="263">
        <v>-357</v>
      </c>
      <c r="K11" s="266">
        <v>-2.8748590755355128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38.172622502280078</v>
      </c>
      <c r="E13" s="115">
        <v>4604</v>
      </c>
      <c r="F13" s="114">
        <v>4743</v>
      </c>
      <c r="G13" s="114">
        <v>4980</v>
      </c>
      <c r="H13" s="114">
        <v>4954</v>
      </c>
      <c r="I13" s="140">
        <v>4723</v>
      </c>
      <c r="J13" s="115">
        <v>-119</v>
      </c>
      <c r="K13" s="116">
        <v>-2.5195850095278423</v>
      </c>
    </row>
    <row r="14" spans="1:15" ht="15.95" customHeight="1" x14ac:dyDescent="0.2">
      <c r="A14" s="306" t="s">
        <v>230</v>
      </c>
      <c r="B14" s="307"/>
      <c r="C14" s="308"/>
      <c r="D14" s="113">
        <v>48.793632368791975</v>
      </c>
      <c r="E14" s="115">
        <v>5885</v>
      </c>
      <c r="F14" s="114">
        <v>6066</v>
      </c>
      <c r="G14" s="114">
        <v>6066</v>
      </c>
      <c r="H14" s="114">
        <v>6173</v>
      </c>
      <c r="I14" s="140">
        <v>6102</v>
      </c>
      <c r="J14" s="115">
        <v>-217</v>
      </c>
      <c r="K14" s="116">
        <v>-3.5562110783349721</v>
      </c>
    </row>
    <row r="15" spans="1:15" ht="15.95" customHeight="1" x14ac:dyDescent="0.2">
      <c r="A15" s="306" t="s">
        <v>231</v>
      </c>
      <c r="B15" s="307"/>
      <c r="C15" s="308"/>
      <c r="D15" s="113">
        <v>6.1106044274935742</v>
      </c>
      <c r="E15" s="115">
        <v>737</v>
      </c>
      <c r="F15" s="114">
        <v>747</v>
      </c>
      <c r="G15" s="114">
        <v>718</v>
      </c>
      <c r="H15" s="114">
        <v>697</v>
      </c>
      <c r="I15" s="140">
        <v>695</v>
      </c>
      <c r="J15" s="115">
        <v>42</v>
      </c>
      <c r="K15" s="116">
        <v>6.043165467625899</v>
      </c>
    </row>
    <row r="16" spans="1:15" ht="15.95" customHeight="1" x14ac:dyDescent="0.2">
      <c r="A16" s="306" t="s">
        <v>232</v>
      </c>
      <c r="B16" s="307"/>
      <c r="C16" s="308"/>
      <c r="D16" s="113">
        <v>4.0460989967664371</v>
      </c>
      <c r="E16" s="115">
        <v>488</v>
      </c>
      <c r="F16" s="114">
        <v>500</v>
      </c>
      <c r="G16" s="114">
        <v>500</v>
      </c>
      <c r="H16" s="114">
        <v>509</v>
      </c>
      <c r="I16" s="140">
        <v>527</v>
      </c>
      <c r="J16" s="115">
        <v>-39</v>
      </c>
      <c r="K16" s="116">
        <v>-7.4003795066413662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3.5652101815769837</v>
      </c>
      <c r="E18" s="115">
        <v>430</v>
      </c>
      <c r="F18" s="114">
        <v>468</v>
      </c>
      <c r="G18" s="114">
        <v>462</v>
      </c>
      <c r="H18" s="114">
        <v>426</v>
      </c>
      <c r="I18" s="140">
        <v>446</v>
      </c>
      <c r="J18" s="115">
        <v>-16</v>
      </c>
      <c r="K18" s="116">
        <v>-3.5874439461883409</v>
      </c>
    </row>
    <row r="19" spans="1:11" ht="14.1" customHeight="1" x14ac:dyDescent="0.2">
      <c r="A19" s="306" t="s">
        <v>235</v>
      </c>
      <c r="B19" s="307" t="s">
        <v>236</v>
      </c>
      <c r="C19" s="308"/>
      <c r="D19" s="113">
        <v>2.4873559406351049</v>
      </c>
      <c r="E19" s="115">
        <v>300</v>
      </c>
      <c r="F19" s="114">
        <v>339</v>
      </c>
      <c r="G19" s="114">
        <v>333</v>
      </c>
      <c r="H19" s="114">
        <v>299</v>
      </c>
      <c r="I19" s="140">
        <v>308</v>
      </c>
      <c r="J19" s="115">
        <v>-8</v>
      </c>
      <c r="K19" s="116">
        <v>-2.5974025974025974</v>
      </c>
    </row>
    <row r="20" spans="1:11" ht="14.1" customHeight="1" x14ac:dyDescent="0.2">
      <c r="A20" s="306">
        <v>12</v>
      </c>
      <c r="B20" s="307" t="s">
        <v>237</v>
      </c>
      <c r="C20" s="308"/>
      <c r="D20" s="113">
        <v>1.3763369538180914</v>
      </c>
      <c r="E20" s="115">
        <v>166</v>
      </c>
      <c r="F20" s="114">
        <v>164</v>
      </c>
      <c r="G20" s="114">
        <v>170</v>
      </c>
      <c r="H20" s="114">
        <v>164</v>
      </c>
      <c r="I20" s="140">
        <v>192</v>
      </c>
      <c r="J20" s="115">
        <v>-26</v>
      </c>
      <c r="K20" s="116">
        <v>-13.541666666666666</v>
      </c>
    </row>
    <row r="21" spans="1:11" ht="14.1" customHeight="1" x14ac:dyDescent="0.2">
      <c r="A21" s="306">
        <v>21</v>
      </c>
      <c r="B21" s="307" t="s">
        <v>238</v>
      </c>
      <c r="C21" s="308"/>
      <c r="D21" s="113">
        <v>0.14924135643810629</v>
      </c>
      <c r="E21" s="115">
        <v>18</v>
      </c>
      <c r="F21" s="114">
        <v>19</v>
      </c>
      <c r="G21" s="114">
        <v>15</v>
      </c>
      <c r="H21" s="114">
        <v>13</v>
      </c>
      <c r="I21" s="140">
        <v>15</v>
      </c>
      <c r="J21" s="115">
        <v>3</v>
      </c>
      <c r="K21" s="116">
        <v>20</v>
      </c>
    </row>
    <row r="22" spans="1:11" ht="14.1" customHeight="1" x14ac:dyDescent="0.2">
      <c r="A22" s="306">
        <v>22</v>
      </c>
      <c r="B22" s="307" t="s">
        <v>239</v>
      </c>
      <c r="C22" s="308"/>
      <c r="D22" s="113">
        <v>0.29848271287621259</v>
      </c>
      <c r="E22" s="115">
        <v>36</v>
      </c>
      <c r="F22" s="114">
        <v>39</v>
      </c>
      <c r="G22" s="114">
        <v>41</v>
      </c>
      <c r="H22" s="114">
        <v>42</v>
      </c>
      <c r="I22" s="140">
        <v>42</v>
      </c>
      <c r="J22" s="115">
        <v>-6</v>
      </c>
      <c r="K22" s="116">
        <v>-14.285714285714286</v>
      </c>
    </row>
    <row r="23" spans="1:11" ht="14.1" customHeight="1" x14ac:dyDescent="0.2">
      <c r="A23" s="306">
        <v>23</v>
      </c>
      <c r="B23" s="307" t="s">
        <v>240</v>
      </c>
      <c r="C23" s="308"/>
      <c r="D23" s="113">
        <v>0.19069728878202472</v>
      </c>
      <c r="E23" s="115">
        <v>23</v>
      </c>
      <c r="F23" s="114">
        <v>19</v>
      </c>
      <c r="G23" s="114">
        <v>21</v>
      </c>
      <c r="H23" s="114">
        <v>20</v>
      </c>
      <c r="I23" s="140">
        <v>23</v>
      </c>
      <c r="J23" s="115">
        <v>0</v>
      </c>
      <c r="K23" s="116">
        <v>0</v>
      </c>
    </row>
    <row r="24" spans="1:11" ht="14.1" customHeight="1" x14ac:dyDescent="0.2">
      <c r="A24" s="306">
        <v>24</v>
      </c>
      <c r="B24" s="307" t="s">
        <v>241</v>
      </c>
      <c r="C24" s="308"/>
      <c r="D24" s="113">
        <v>0.83740983334715202</v>
      </c>
      <c r="E24" s="115">
        <v>101</v>
      </c>
      <c r="F24" s="114">
        <v>106</v>
      </c>
      <c r="G24" s="114">
        <v>101</v>
      </c>
      <c r="H24" s="114">
        <v>92</v>
      </c>
      <c r="I24" s="140">
        <v>87</v>
      </c>
      <c r="J24" s="115">
        <v>14</v>
      </c>
      <c r="K24" s="116">
        <v>16.091954022988507</v>
      </c>
    </row>
    <row r="25" spans="1:11" ht="14.1" customHeight="1" x14ac:dyDescent="0.2">
      <c r="A25" s="306">
        <v>25</v>
      </c>
      <c r="B25" s="307" t="s">
        <v>242</v>
      </c>
      <c r="C25" s="308"/>
      <c r="D25" s="113">
        <v>1.3017162755990381</v>
      </c>
      <c r="E25" s="115">
        <v>157</v>
      </c>
      <c r="F25" s="114">
        <v>170</v>
      </c>
      <c r="G25" s="114">
        <v>173</v>
      </c>
      <c r="H25" s="114">
        <v>165</v>
      </c>
      <c r="I25" s="140">
        <v>152</v>
      </c>
      <c r="J25" s="115">
        <v>5</v>
      </c>
      <c r="K25" s="116">
        <v>3.2894736842105261</v>
      </c>
    </row>
    <row r="26" spans="1:11" ht="14.1" customHeight="1" x14ac:dyDescent="0.2">
      <c r="A26" s="306">
        <v>26</v>
      </c>
      <c r="B26" s="307" t="s">
        <v>243</v>
      </c>
      <c r="C26" s="308"/>
      <c r="D26" s="113">
        <v>0.93690407097255612</v>
      </c>
      <c r="E26" s="115">
        <v>113</v>
      </c>
      <c r="F26" s="114">
        <v>111</v>
      </c>
      <c r="G26" s="114">
        <v>109</v>
      </c>
      <c r="H26" s="114">
        <v>113</v>
      </c>
      <c r="I26" s="140">
        <v>113</v>
      </c>
      <c r="J26" s="115">
        <v>0</v>
      </c>
      <c r="K26" s="116">
        <v>0</v>
      </c>
    </row>
    <row r="27" spans="1:11" ht="14.1" customHeight="1" x14ac:dyDescent="0.2">
      <c r="A27" s="306">
        <v>27</v>
      </c>
      <c r="B27" s="307" t="s">
        <v>244</v>
      </c>
      <c r="C27" s="308"/>
      <c r="D27" s="113">
        <v>0.42285050990796785</v>
      </c>
      <c r="E27" s="115">
        <v>51</v>
      </c>
      <c r="F27" s="114">
        <v>52</v>
      </c>
      <c r="G27" s="114">
        <v>43</v>
      </c>
      <c r="H27" s="114">
        <v>46</v>
      </c>
      <c r="I27" s="140">
        <v>46</v>
      </c>
      <c r="J27" s="115">
        <v>5</v>
      </c>
      <c r="K27" s="116">
        <v>10.869565217391305</v>
      </c>
    </row>
    <row r="28" spans="1:11" ht="14.1" customHeight="1" x14ac:dyDescent="0.2">
      <c r="A28" s="306">
        <v>28</v>
      </c>
      <c r="B28" s="307" t="s">
        <v>245</v>
      </c>
      <c r="C28" s="308"/>
      <c r="D28" s="113">
        <v>0.25702678053229416</v>
      </c>
      <c r="E28" s="115">
        <v>31</v>
      </c>
      <c r="F28" s="114">
        <v>29</v>
      </c>
      <c r="G28" s="114">
        <v>27</v>
      </c>
      <c r="H28" s="114">
        <v>28</v>
      </c>
      <c r="I28" s="140">
        <v>26</v>
      </c>
      <c r="J28" s="115">
        <v>5</v>
      </c>
      <c r="K28" s="116">
        <v>19.23076923076923</v>
      </c>
    </row>
    <row r="29" spans="1:11" ht="14.1" customHeight="1" x14ac:dyDescent="0.2">
      <c r="A29" s="306">
        <v>29</v>
      </c>
      <c r="B29" s="307" t="s">
        <v>246</v>
      </c>
      <c r="C29" s="308"/>
      <c r="D29" s="113">
        <v>3.5569189951081999</v>
      </c>
      <c r="E29" s="115">
        <v>429</v>
      </c>
      <c r="F29" s="114">
        <v>477</v>
      </c>
      <c r="G29" s="114">
        <v>492</v>
      </c>
      <c r="H29" s="114">
        <v>495</v>
      </c>
      <c r="I29" s="140">
        <v>460</v>
      </c>
      <c r="J29" s="115">
        <v>-31</v>
      </c>
      <c r="K29" s="116">
        <v>-6.7391304347826084</v>
      </c>
    </row>
    <row r="30" spans="1:11" ht="14.1" customHeight="1" x14ac:dyDescent="0.2">
      <c r="A30" s="306" t="s">
        <v>247</v>
      </c>
      <c r="B30" s="307" t="s">
        <v>248</v>
      </c>
      <c r="C30" s="308"/>
      <c r="D30" s="113">
        <v>0.67987729044026202</v>
      </c>
      <c r="E30" s="115">
        <v>82</v>
      </c>
      <c r="F30" s="114">
        <v>100</v>
      </c>
      <c r="G30" s="114">
        <v>91</v>
      </c>
      <c r="H30" s="114">
        <v>87</v>
      </c>
      <c r="I30" s="140">
        <v>86</v>
      </c>
      <c r="J30" s="115">
        <v>-4</v>
      </c>
      <c r="K30" s="116">
        <v>-4.6511627906976747</v>
      </c>
    </row>
    <row r="31" spans="1:11" ht="14.1" customHeight="1" x14ac:dyDescent="0.2">
      <c r="A31" s="306" t="s">
        <v>249</v>
      </c>
      <c r="B31" s="307" t="s">
        <v>250</v>
      </c>
      <c r="C31" s="308"/>
      <c r="D31" s="113">
        <v>2.852168145261587</v>
      </c>
      <c r="E31" s="115">
        <v>344</v>
      </c>
      <c r="F31" s="114">
        <v>374</v>
      </c>
      <c r="G31" s="114">
        <v>398</v>
      </c>
      <c r="H31" s="114">
        <v>405</v>
      </c>
      <c r="I31" s="140">
        <v>371</v>
      </c>
      <c r="J31" s="115">
        <v>-27</v>
      </c>
      <c r="K31" s="116">
        <v>-7.2776280323450138</v>
      </c>
    </row>
    <row r="32" spans="1:11" ht="14.1" customHeight="1" x14ac:dyDescent="0.2">
      <c r="A32" s="306">
        <v>31</v>
      </c>
      <c r="B32" s="307" t="s">
        <v>251</v>
      </c>
      <c r="C32" s="308"/>
      <c r="D32" s="113">
        <v>0.40626813697040048</v>
      </c>
      <c r="E32" s="115">
        <v>49</v>
      </c>
      <c r="F32" s="114">
        <v>41</v>
      </c>
      <c r="G32" s="114">
        <v>43</v>
      </c>
      <c r="H32" s="114">
        <v>42</v>
      </c>
      <c r="I32" s="140">
        <v>45</v>
      </c>
      <c r="J32" s="115">
        <v>4</v>
      </c>
      <c r="K32" s="116">
        <v>8.8888888888888893</v>
      </c>
    </row>
    <row r="33" spans="1:11" ht="14.1" customHeight="1" x14ac:dyDescent="0.2">
      <c r="A33" s="306">
        <v>32</v>
      </c>
      <c r="B33" s="307" t="s">
        <v>252</v>
      </c>
      <c r="C33" s="308"/>
      <c r="D33" s="113">
        <v>1.152474919160932</v>
      </c>
      <c r="E33" s="115">
        <v>139</v>
      </c>
      <c r="F33" s="114">
        <v>131</v>
      </c>
      <c r="G33" s="114">
        <v>130</v>
      </c>
      <c r="H33" s="114">
        <v>134</v>
      </c>
      <c r="I33" s="140">
        <v>150</v>
      </c>
      <c r="J33" s="115">
        <v>-11</v>
      </c>
      <c r="K33" s="116">
        <v>-7.333333333333333</v>
      </c>
    </row>
    <row r="34" spans="1:11" ht="14.1" customHeight="1" x14ac:dyDescent="0.2">
      <c r="A34" s="306">
        <v>33</v>
      </c>
      <c r="B34" s="307" t="s">
        <v>253</v>
      </c>
      <c r="C34" s="308"/>
      <c r="D34" s="113">
        <v>0.48918000165823727</v>
      </c>
      <c r="E34" s="115">
        <v>59</v>
      </c>
      <c r="F34" s="114">
        <v>57</v>
      </c>
      <c r="G34" s="114">
        <v>68</v>
      </c>
      <c r="H34" s="114">
        <v>64</v>
      </c>
      <c r="I34" s="140">
        <v>67</v>
      </c>
      <c r="J34" s="115">
        <v>-8</v>
      </c>
      <c r="K34" s="116">
        <v>-11.940298507462687</v>
      </c>
    </row>
    <row r="35" spans="1:11" ht="14.1" customHeight="1" x14ac:dyDescent="0.2">
      <c r="A35" s="306">
        <v>34</v>
      </c>
      <c r="B35" s="307" t="s">
        <v>254</v>
      </c>
      <c r="C35" s="308"/>
      <c r="D35" s="113">
        <v>7.6361827377497722</v>
      </c>
      <c r="E35" s="115">
        <v>921</v>
      </c>
      <c r="F35" s="114">
        <v>929</v>
      </c>
      <c r="G35" s="114">
        <v>981</v>
      </c>
      <c r="H35" s="114">
        <v>1000</v>
      </c>
      <c r="I35" s="140">
        <v>961</v>
      </c>
      <c r="J35" s="115">
        <v>-40</v>
      </c>
      <c r="K35" s="116">
        <v>-4.1623309053069715</v>
      </c>
    </row>
    <row r="36" spans="1:11" ht="14.1" customHeight="1" x14ac:dyDescent="0.2">
      <c r="A36" s="306">
        <v>41</v>
      </c>
      <c r="B36" s="307" t="s">
        <v>255</v>
      </c>
      <c r="C36" s="308"/>
      <c r="D36" s="113">
        <v>0.12436779703175524</v>
      </c>
      <c r="E36" s="115">
        <v>15</v>
      </c>
      <c r="F36" s="114">
        <v>13</v>
      </c>
      <c r="G36" s="114">
        <v>16</v>
      </c>
      <c r="H36" s="114">
        <v>15</v>
      </c>
      <c r="I36" s="140">
        <v>15</v>
      </c>
      <c r="J36" s="115">
        <v>0</v>
      </c>
      <c r="K36" s="116">
        <v>0</v>
      </c>
    </row>
    <row r="37" spans="1:11" ht="14.1" customHeight="1" x14ac:dyDescent="0.2">
      <c r="A37" s="306">
        <v>42</v>
      </c>
      <c r="B37" s="307" t="s">
        <v>256</v>
      </c>
      <c r="C37" s="308"/>
      <c r="D37" s="113">
        <v>4.97471188127021E-2</v>
      </c>
      <c r="E37" s="115">
        <v>6</v>
      </c>
      <c r="F37" s="114">
        <v>5</v>
      </c>
      <c r="G37" s="114">
        <v>5</v>
      </c>
      <c r="H37" s="114">
        <v>5</v>
      </c>
      <c r="I37" s="140">
        <v>5</v>
      </c>
      <c r="J37" s="115">
        <v>1</v>
      </c>
      <c r="K37" s="116">
        <v>20</v>
      </c>
    </row>
    <row r="38" spans="1:11" ht="14.1" customHeight="1" x14ac:dyDescent="0.2">
      <c r="A38" s="306">
        <v>43</v>
      </c>
      <c r="B38" s="307" t="s">
        <v>257</v>
      </c>
      <c r="C38" s="308"/>
      <c r="D38" s="113">
        <v>0.30677389934499627</v>
      </c>
      <c r="E38" s="115">
        <v>37</v>
      </c>
      <c r="F38" s="114">
        <v>35</v>
      </c>
      <c r="G38" s="114">
        <v>29</v>
      </c>
      <c r="H38" s="114">
        <v>31</v>
      </c>
      <c r="I38" s="140">
        <v>33</v>
      </c>
      <c r="J38" s="115">
        <v>4</v>
      </c>
      <c r="K38" s="116">
        <v>12.121212121212121</v>
      </c>
    </row>
    <row r="39" spans="1:11" ht="14.1" customHeight="1" x14ac:dyDescent="0.2">
      <c r="A39" s="306">
        <v>51</v>
      </c>
      <c r="B39" s="307" t="s">
        <v>258</v>
      </c>
      <c r="C39" s="308"/>
      <c r="D39" s="113">
        <v>6.9231407014343755</v>
      </c>
      <c r="E39" s="115">
        <v>835</v>
      </c>
      <c r="F39" s="114">
        <v>828</v>
      </c>
      <c r="G39" s="114">
        <v>826</v>
      </c>
      <c r="H39" s="114">
        <v>867</v>
      </c>
      <c r="I39" s="140">
        <v>867</v>
      </c>
      <c r="J39" s="115">
        <v>-32</v>
      </c>
      <c r="K39" s="116">
        <v>-3.6908881199538639</v>
      </c>
    </row>
    <row r="40" spans="1:11" ht="14.1" customHeight="1" x14ac:dyDescent="0.2">
      <c r="A40" s="306" t="s">
        <v>259</v>
      </c>
      <c r="B40" s="307" t="s">
        <v>260</v>
      </c>
      <c r="C40" s="308"/>
      <c r="D40" s="113">
        <v>6.450543072713705</v>
      </c>
      <c r="E40" s="115">
        <v>778</v>
      </c>
      <c r="F40" s="114">
        <v>778</v>
      </c>
      <c r="G40" s="114">
        <v>775</v>
      </c>
      <c r="H40" s="114">
        <v>818</v>
      </c>
      <c r="I40" s="140">
        <v>816</v>
      </c>
      <c r="J40" s="115">
        <v>-38</v>
      </c>
      <c r="K40" s="116">
        <v>-4.6568627450980395</v>
      </c>
    </row>
    <row r="41" spans="1:11" ht="14.1" customHeight="1" x14ac:dyDescent="0.2">
      <c r="A41" s="306"/>
      <c r="B41" s="307" t="s">
        <v>261</v>
      </c>
      <c r="C41" s="308"/>
      <c r="D41" s="113">
        <v>2.7195091617610481</v>
      </c>
      <c r="E41" s="115">
        <v>328</v>
      </c>
      <c r="F41" s="114">
        <v>317</v>
      </c>
      <c r="G41" s="114">
        <v>321</v>
      </c>
      <c r="H41" s="114">
        <v>332</v>
      </c>
      <c r="I41" s="140">
        <v>336</v>
      </c>
      <c r="J41" s="115">
        <v>-8</v>
      </c>
      <c r="K41" s="116">
        <v>-2.3809523809523809</v>
      </c>
    </row>
    <row r="42" spans="1:11" ht="14.1" customHeight="1" x14ac:dyDescent="0.2">
      <c r="A42" s="306">
        <v>52</v>
      </c>
      <c r="B42" s="307" t="s">
        <v>262</v>
      </c>
      <c r="C42" s="308"/>
      <c r="D42" s="113">
        <v>6.1769339192438437</v>
      </c>
      <c r="E42" s="115">
        <v>745</v>
      </c>
      <c r="F42" s="114">
        <v>732</v>
      </c>
      <c r="G42" s="114">
        <v>727</v>
      </c>
      <c r="H42" s="114">
        <v>747</v>
      </c>
      <c r="I42" s="140">
        <v>737</v>
      </c>
      <c r="J42" s="115">
        <v>8</v>
      </c>
      <c r="K42" s="116">
        <v>1.0854816824966078</v>
      </c>
    </row>
    <row r="43" spans="1:11" ht="14.1" customHeight="1" x14ac:dyDescent="0.2">
      <c r="A43" s="306" t="s">
        <v>263</v>
      </c>
      <c r="B43" s="307" t="s">
        <v>264</v>
      </c>
      <c r="C43" s="308"/>
      <c r="D43" s="113">
        <v>5.729209849929525</v>
      </c>
      <c r="E43" s="115">
        <v>691</v>
      </c>
      <c r="F43" s="114">
        <v>683</v>
      </c>
      <c r="G43" s="114">
        <v>678</v>
      </c>
      <c r="H43" s="114">
        <v>700</v>
      </c>
      <c r="I43" s="140">
        <v>687</v>
      </c>
      <c r="J43" s="115">
        <v>4</v>
      </c>
      <c r="K43" s="116">
        <v>0.58224163027656473</v>
      </c>
    </row>
    <row r="44" spans="1:11" ht="14.1" customHeight="1" x14ac:dyDescent="0.2">
      <c r="A44" s="306">
        <v>53</v>
      </c>
      <c r="B44" s="307" t="s">
        <v>265</v>
      </c>
      <c r="C44" s="308"/>
      <c r="D44" s="113">
        <v>1.3348810214741729</v>
      </c>
      <c r="E44" s="115">
        <v>161</v>
      </c>
      <c r="F44" s="114">
        <v>166</v>
      </c>
      <c r="G44" s="114">
        <v>166</v>
      </c>
      <c r="H44" s="114">
        <v>173</v>
      </c>
      <c r="I44" s="140">
        <v>160</v>
      </c>
      <c r="J44" s="115">
        <v>1</v>
      </c>
      <c r="K44" s="116">
        <v>0.625</v>
      </c>
    </row>
    <row r="45" spans="1:11" ht="14.1" customHeight="1" x14ac:dyDescent="0.2">
      <c r="A45" s="306" t="s">
        <v>266</v>
      </c>
      <c r="B45" s="307" t="s">
        <v>267</v>
      </c>
      <c r="C45" s="308"/>
      <c r="D45" s="113">
        <v>1.3017162755990381</v>
      </c>
      <c r="E45" s="115">
        <v>157</v>
      </c>
      <c r="F45" s="114">
        <v>162</v>
      </c>
      <c r="G45" s="114">
        <v>162</v>
      </c>
      <c r="H45" s="114">
        <v>169</v>
      </c>
      <c r="I45" s="140">
        <v>156</v>
      </c>
      <c r="J45" s="115">
        <v>1</v>
      </c>
      <c r="K45" s="116">
        <v>0.64102564102564108</v>
      </c>
    </row>
    <row r="46" spans="1:11" ht="14.1" customHeight="1" x14ac:dyDescent="0.2">
      <c r="A46" s="306">
        <v>54</v>
      </c>
      <c r="B46" s="307" t="s">
        <v>268</v>
      </c>
      <c r="C46" s="308"/>
      <c r="D46" s="113">
        <v>11.665699361578643</v>
      </c>
      <c r="E46" s="115">
        <v>1407</v>
      </c>
      <c r="F46" s="114">
        <v>1458</v>
      </c>
      <c r="G46" s="114">
        <v>1589</v>
      </c>
      <c r="H46" s="114">
        <v>1578</v>
      </c>
      <c r="I46" s="140">
        <v>1547</v>
      </c>
      <c r="J46" s="115">
        <v>-140</v>
      </c>
      <c r="K46" s="116">
        <v>-9.0497737556561084</v>
      </c>
    </row>
    <row r="47" spans="1:11" ht="14.1" customHeight="1" x14ac:dyDescent="0.2">
      <c r="A47" s="306">
        <v>61</v>
      </c>
      <c r="B47" s="307" t="s">
        <v>269</v>
      </c>
      <c r="C47" s="308"/>
      <c r="D47" s="113">
        <v>0.65500373103391096</v>
      </c>
      <c r="E47" s="115">
        <v>79</v>
      </c>
      <c r="F47" s="114">
        <v>75</v>
      </c>
      <c r="G47" s="114">
        <v>76</v>
      </c>
      <c r="H47" s="114">
        <v>77</v>
      </c>
      <c r="I47" s="140">
        <v>81</v>
      </c>
      <c r="J47" s="115">
        <v>-2</v>
      </c>
      <c r="K47" s="116">
        <v>-2.4691358024691357</v>
      </c>
    </row>
    <row r="48" spans="1:11" ht="14.1" customHeight="1" x14ac:dyDescent="0.2">
      <c r="A48" s="306">
        <v>62</v>
      </c>
      <c r="B48" s="307" t="s">
        <v>270</v>
      </c>
      <c r="C48" s="308"/>
      <c r="D48" s="113">
        <v>10.985822071138379</v>
      </c>
      <c r="E48" s="115">
        <v>1325</v>
      </c>
      <c r="F48" s="114">
        <v>1314</v>
      </c>
      <c r="G48" s="114">
        <v>1324</v>
      </c>
      <c r="H48" s="114">
        <v>1388</v>
      </c>
      <c r="I48" s="140">
        <v>1314</v>
      </c>
      <c r="J48" s="115">
        <v>11</v>
      </c>
      <c r="K48" s="116">
        <v>0.83713850837138504</v>
      </c>
    </row>
    <row r="49" spans="1:11" ht="14.1" customHeight="1" x14ac:dyDescent="0.2">
      <c r="A49" s="306">
        <v>63</v>
      </c>
      <c r="B49" s="307" t="s">
        <v>271</v>
      </c>
      <c r="C49" s="308"/>
      <c r="D49" s="113">
        <v>8.1834010446894947</v>
      </c>
      <c r="E49" s="115">
        <v>987</v>
      </c>
      <c r="F49" s="114">
        <v>1169</v>
      </c>
      <c r="G49" s="114">
        <v>1189</v>
      </c>
      <c r="H49" s="114">
        <v>1226</v>
      </c>
      <c r="I49" s="140">
        <v>1114</v>
      </c>
      <c r="J49" s="115">
        <v>-127</v>
      </c>
      <c r="K49" s="116">
        <v>-11.400359066427288</v>
      </c>
    </row>
    <row r="50" spans="1:11" ht="14.1" customHeight="1" x14ac:dyDescent="0.2">
      <c r="A50" s="306" t="s">
        <v>272</v>
      </c>
      <c r="B50" s="307" t="s">
        <v>273</v>
      </c>
      <c r="C50" s="308"/>
      <c r="D50" s="113">
        <v>1.0363983085979604</v>
      </c>
      <c r="E50" s="115">
        <v>125</v>
      </c>
      <c r="F50" s="114">
        <v>128</v>
      </c>
      <c r="G50" s="114">
        <v>110</v>
      </c>
      <c r="H50" s="114">
        <v>110</v>
      </c>
      <c r="I50" s="140">
        <v>122</v>
      </c>
      <c r="J50" s="115">
        <v>3</v>
      </c>
      <c r="K50" s="116">
        <v>2.459016393442623</v>
      </c>
    </row>
    <row r="51" spans="1:11" ht="14.1" customHeight="1" x14ac:dyDescent="0.2">
      <c r="A51" s="306" t="s">
        <v>274</v>
      </c>
      <c r="B51" s="307" t="s">
        <v>275</v>
      </c>
      <c r="C51" s="308"/>
      <c r="D51" s="113">
        <v>6.3676312080258688</v>
      </c>
      <c r="E51" s="115">
        <v>768</v>
      </c>
      <c r="F51" s="114">
        <v>943</v>
      </c>
      <c r="G51" s="114">
        <v>978</v>
      </c>
      <c r="H51" s="114">
        <v>1010</v>
      </c>
      <c r="I51" s="140">
        <v>902</v>
      </c>
      <c r="J51" s="115">
        <v>-134</v>
      </c>
      <c r="K51" s="116">
        <v>-14.855875831485587</v>
      </c>
    </row>
    <row r="52" spans="1:11" ht="14.1" customHeight="1" x14ac:dyDescent="0.2">
      <c r="A52" s="306">
        <v>71</v>
      </c>
      <c r="B52" s="307" t="s">
        <v>276</v>
      </c>
      <c r="C52" s="308"/>
      <c r="D52" s="113">
        <v>14.161346488682531</v>
      </c>
      <c r="E52" s="115">
        <v>1708</v>
      </c>
      <c r="F52" s="114">
        <v>1737</v>
      </c>
      <c r="G52" s="114">
        <v>1735</v>
      </c>
      <c r="H52" s="114">
        <v>1700</v>
      </c>
      <c r="I52" s="140">
        <v>1731</v>
      </c>
      <c r="J52" s="115">
        <v>-23</v>
      </c>
      <c r="K52" s="116">
        <v>-1.3287117273252456</v>
      </c>
    </row>
    <row r="53" spans="1:11" ht="14.1" customHeight="1" x14ac:dyDescent="0.2">
      <c r="A53" s="306" t="s">
        <v>277</v>
      </c>
      <c r="B53" s="307" t="s">
        <v>278</v>
      </c>
      <c r="C53" s="308"/>
      <c r="D53" s="113">
        <v>1.3929193267556588</v>
      </c>
      <c r="E53" s="115">
        <v>168</v>
      </c>
      <c r="F53" s="114">
        <v>175</v>
      </c>
      <c r="G53" s="114">
        <v>176</v>
      </c>
      <c r="H53" s="114">
        <v>169</v>
      </c>
      <c r="I53" s="140">
        <v>162</v>
      </c>
      <c r="J53" s="115">
        <v>6</v>
      </c>
      <c r="K53" s="116">
        <v>3.7037037037037037</v>
      </c>
    </row>
    <row r="54" spans="1:11" ht="14.1" customHeight="1" x14ac:dyDescent="0.2">
      <c r="A54" s="306" t="s">
        <v>279</v>
      </c>
      <c r="B54" s="307" t="s">
        <v>280</v>
      </c>
      <c r="C54" s="308"/>
      <c r="D54" s="113">
        <v>11.400381394577565</v>
      </c>
      <c r="E54" s="115">
        <v>1375</v>
      </c>
      <c r="F54" s="114">
        <v>1394</v>
      </c>
      <c r="G54" s="114">
        <v>1390</v>
      </c>
      <c r="H54" s="114">
        <v>1358</v>
      </c>
      <c r="I54" s="140">
        <v>1383</v>
      </c>
      <c r="J54" s="115">
        <v>-8</v>
      </c>
      <c r="K54" s="116">
        <v>-0.57845263919016632</v>
      </c>
    </row>
    <row r="55" spans="1:11" ht="14.1" customHeight="1" x14ac:dyDescent="0.2">
      <c r="A55" s="306">
        <v>72</v>
      </c>
      <c r="B55" s="307" t="s">
        <v>281</v>
      </c>
      <c r="C55" s="308"/>
      <c r="D55" s="113">
        <v>2.0727966171959209</v>
      </c>
      <c r="E55" s="115">
        <v>250</v>
      </c>
      <c r="F55" s="114">
        <v>244</v>
      </c>
      <c r="G55" s="114">
        <v>238</v>
      </c>
      <c r="H55" s="114">
        <v>233</v>
      </c>
      <c r="I55" s="140">
        <v>231</v>
      </c>
      <c r="J55" s="115">
        <v>19</v>
      </c>
      <c r="K55" s="116">
        <v>8.2251082251082259</v>
      </c>
    </row>
    <row r="56" spans="1:11" ht="14.1" customHeight="1" x14ac:dyDescent="0.2">
      <c r="A56" s="306" t="s">
        <v>282</v>
      </c>
      <c r="B56" s="307" t="s">
        <v>283</v>
      </c>
      <c r="C56" s="308"/>
      <c r="D56" s="113">
        <v>0.24044440759472679</v>
      </c>
      <c r="E56" s="115">
        <v>29</v>
      </c>
      <c r="F56" s="114">
        <v>29</v>
      </c>
      <c r="G56" s="114">
        <v>30</v>
      </c>
      <c r="H56" s="114">
        <v>30</v>
      </c>
      <c r="I56" s="140">
        <v>30</v>
      </c>
      <c r="J56" s="115">
        <v>-1</v>
      </c>
      <c r="K56" s="116">
        <v>-3.3333333333333335</v>
      </c>
    </row>
    <row r="57" spans="1:11" ht="14.1" customHeight="1" x14ac:dyDescent="0.2">
      <c r="A57" s="306" t="s">
        <v>284</v>
      </c>
      <c r="B57" s="307" t="s">
        <v>285</v>
      </c>
      <c r="C57" s="308"/>
      <c r="D57" s="113">
        <v>1.5338694967249813</v>
      </c>
      <c r="E57" s="115">
        <v>185</v>
      </c>
      <c r="F57" s="114">
        <v>177</v>
      </c>
      <c r="G57" s="114">
        <v>169</v>
      </c>
      <c r="H57" s="114">
        <v>168</v>
      </c>
      <c r="I57" s="140">
        <v>168</v>
      </c>
      <c r="J57" s="115">
        <v>17</v>
      </c>
      <c r="K57" s="116">
        <v>10.119047619047619</v>
      </c>
    </row>
    <row r="58" spans="1:11" ht="14.1" customHeight="1" x14ac:dyDescent="0.2">
      <c r="A58" s="306">
        <v>73</v>
      </c>
      <c r="B58" s="307" t="s">
        <v>286</v>
      </c>
      <c r="C58" s="308"/>
      <c r="D58" s="113">
        <v>0.84570101981593571</v>
      </c>
      <c r="E58" s="115">
        <v>102</v>
      </c>
      <c r="F58" s="114">
        <v>106</v>
      </c>
      <c r="G58" s="114">
        <v>104</v>
      </c>
      <c r="H58" s="114">
        <v>114</v>
      </c>
      <c r="I58" s="140">
        <v>109</v>
      </c>
      <c r="J58" s="115">
        <v>-7</v>
      </c>
      <c r="K58" s="116">
        <v>-6.4220183486238529</v>
      </c>
    </row>
    <row r="59" spans="1:11" ht="14.1" customHeight="1" x14ac:dyDescent="0.2">
      <c r="A59" s="306" t="s">
        <v>287</v>
      </c>
      <c r="B59" s="307" t="s">
        <v>288</v>
      </c>
      <c r="C59" s="308"/>
      <c r="D59" s="113">
        <v>0.60525661222120886</v>
      </c>
      <c r="E59" s="115">
        <v>73</v>
      </c>
      <c r="F59" s="114">
        <v>76</v>
      </c>
      <c r="G59" s="114">
        <v>71</v>
      </c>
      <c r="H59" s="114">
        <v>79</v>
      </c>
      <c r="I59" s="140">
        <v>73</v>
      </c>
      <c r="J59" s="115">
        <v>0</v>
      </c>
      <c r="K59" s="116">
        <v>0</v>
      </c>
    </row>
    <row r="60" spans="1:11" ht="14.1" customHeight="1" x14ac:dyDescent="0.2">
      <c r="A60" s="306">
        <v>81</v>
      </c>
      <c r="B60" s="307" t="s">
        <v>289</v>
      </c>
      <c r="C60" s="308"/>
      <c r="D60" s="113">
        <v>3.8222369621092778</v>
      </c>
      <c r="E60" s="115">
        <v>461</v>
      </c>
      <c r="F60" s="114">
        <v>467</v>
      </c>
      <c r="G60" s="114">
        <v>453</v>
      </c>
      <c r="H60" s="114">
        <v>444</v>
      </c>
      <c r="I60" s="140">
        <v>406</v>
      </c>
      <c r="J60" s="115">
        <v>55</v>
      </c>
      <c r="K60" s="116">
        <v>13.546798029556649</v>
      </c>
    </row>
    <row r="61" spans="1:11" ht="14.1" customHeight="1" x14ac:dyDescent="0.2">
      <c r="A61" s="306" t="s">
        <v>290</v>
      </c>
      <c r="B61" s="307" t="s">
        <v>291</v>
      </c>
      <c r="C61" s="308"/>
      <c r="D61" s="113">
        <v>0.82911864687836834</v>
      </c>
      <c r="E61" s="115">
        <v>100</v>
      </c>
      <c r="F61" s="114">
        <v>99</v>
      </c>
      <c r="G61" s="114">
        <v>102</v>
      </c>
      <c r="H61" s="114">
        <v>100</v>
      </c>
      <c r="I61" s="140">
        <v>97</v>
      </c>
      <c r="J61" s="115">
        <v>3</v>
      </c>
      <c r="K61" s="116">
        <v>3.0927835051546393</v>
      </c>
    </row>
    <row r="62" spans="1:11" ht="14.1" customHeight="1" x14ac:dyDescent="0.2">
      <c r="A62" s="306" t="s">
        <v>292</v>
      </c>
      <c r="B62" s="307" t="s">
        <v>293</v>
      </c>
      <c r="C62" s="308"/>
      <c r="D62" s="113">
        <v>2.1474172954149737</v>
      </c>
      <c r="E62" s="115">
        <v>259</v>
      </c>
      <c r="F62" s="114">
        <v>276</v>
      </c>
      <c r="G62" s="114">
        <v>265</v>
      </c>
      <c r="H62" s="114">
        <v>256</v>
      </c>
      <c r="I62" s="140">
        <v>218</v>
      </c>
      <c r="J62" s="115">
        <v>41</v>
      </c>
      <c r="K62" s="116">
        <v>18.807339449541285</v>
      </c>
    </row>
    <row r="63" spans="1:11" ht="14.1" customHeight="1" x14ac:dyDescent="0.2">
      <c r="A63" s="306"/>
      <c r="B63" s="307" t="s">
        <v>294</v>
      </c>
      <c r="C63" s="308"/>
      <c r="D63" s="113">
        <v>1.0612718680043114</v>
      </c>
      <c r="E63" s="115">
        <v>128</v>
      </c>
      <c r="F63" s="114">
        <v>128</v>
      </c>
      <c r="G63" s="114">
        <v>133</v>
      </c>
      <c r="H63" s="114">
        <v>133</v>
      </c>
      <c r="I63" s="140">
        <v>128</v>
      </c>
      <c r="J63" s="115">
        <v>0</v>
      </c>
      <c r="K63" s="116">
        <v>0</v>
      </c>
    </row>
    <row r="64" spans="1:11" ht="14.1" customHeight="1" x14ac:dyDescent="0.2">
      <c r="A64" s="306" t="s">
        <v>295</v>
      </c>
      <c r="B64" s="307" t="s">
        <v>296</v>
      </c>
      <c r="C64" s="308"/>
      <c r="D64" s="113">
        <v>0.11607661056297155</v>
      </c>
      <c r="E64" s="115">
        <v>14</v>
      </c>
      <c r="F64" s="114">
        <v>18</v>
      </c>
      <c r="G64" s="114">
        <v>12</v>
      </c>
      <c r="H64" s="114">
        <v>14</v>
      </c>
      <c r="I64" s="140">
        <v>15</v>
      </c>
      <c r="J64" s="115">
        <v>-1</v>
      </c>
      <c r="K64" s="116">
        <v>-6.666666666666667</v>
      </c>
    </row>
    <row r="65" spans="1:11" ht="14.1" customHeight="1" x14ac:dyDescent="0.2">
      <c r="A65" s="306" t="s">
        <v>297</v>
      </c>
      <c r="B65" s="307" t="s">
        <v>298</v>
      </c>
      <c r="C65" s="308"/>
      <c r="D65" s="113">
        <v>0.44772406931431891</v>
      </c>
      <c r="E65" s="115">
        <v>54</v>
      </c>
      <c r="F65" s="114">
        <v>45</v>
      </c>
      <c r="G65" s="114">
        <v>44</v>
      </c>
      <c r="H65" s="114">
        <v>42</v>
      </c>
      <c r="I65" s="140">
        <v>45</v>
      </c>
      <c r="J65" s="115">
        <v>9</v>
      </c>
      <c r="K65" s="116">
        <v>20</v>
      </c>
    </row>
    <row r="66" spans="1:11" ht="14.1" customHeight="1" x14ac:dyDescent="0.2">
      <c r="A66" s="306">
        <v>82</v>
      </c>
      <c r="B66" s="307" t="s">
        <v>299</v>
      </c>
      <c r="C66" s="308"/>
      <c r="D66" s="113">
        <v>1.6499461072879529</v>
      </c>
      <c r="E66" s="115">
        <v>199</v>
      </c>
      <c r="F66" s="114">
        <v>203</v>
      </c>
      <c r="G66" s="114">
        <v>212</v>
      </c>
      <c r="H66" s="114">
        <v>211</v>
      </c>
      <c r="I66" s="140">
        <v>204</v>
      </c>
      <c r="J66" s="115">
        <v>-5</v>
      </c>
      <c r="K66" s="116">
        <v>-2.4509803921568629</v>
      </c>
    </row>
    <row r="67" spans="1:11" ht="14.1" customHeight="1" x14ac:dyDescent="0.2">
      <c r="A67" s="306" t="s">
        <v>300</v>
      </c>
      <c r="B67" s="307" t="s">
        <v>301</v>
      </c>
      <c r="C67" s="308"/>
      <c r="D67" s="113">
        <v>1.0198159356603931</v>
      </c>
      <c r="E67" s="115">
        <v>123</v>
      </c>
      <c r="F67" s="114">
        <v>119</v>
      </c>
      <c r="G67" s="114">
        <v>123</v>
      </c>
      <c r="H67" s="114">
        <v>120</v>
      </c>
      <c r="I67" s="140">
        <v>118</v>
      </c>
      <c r="J67" s="115">
        <v>5</v>
      </c>
      <c r="K67" s="116">
        <v>4.2372881355932206</v>
      </c>
    </row>
    <row r="68" spans="1:11" ht="14.1" customHeight="1" x14ac:dyDescent="0.2">
      <c r="A68" s="306" t="s">
        <v>302</v>
      </c>
      <c r="B68" s="307" t="s">
        <v>303</v>
      </c>
      <c r="C68" s="308"/>
      <c r="D68" s="113">
        <v>0.35652101815769838</v>
      </c>
      <c r="E68" s="115">
        <v>43</v>
      </c>
      <c r="F68" s="114">
        <v>43</v>
      </c>
      <c r="G68" s="114">
        <v>49</v>
      </c>
      <c r="H68" s="114">
        <v>52</v>
      </c>
      <c r="I68" s="140">
        <v>48</v>
      </c>
      <c r="J68" s="115">
        <v>-5</v>
      </c>
      <c r="K68" s="116">
        <v>-10.416666666666666</v>
      </c>
    </row>
    <row r="69" spans="1:11" ht="14.1" customHeight="1" x14ac:dyDescent="0.2">
      <c r="A69" s="306">
        <v>83</v>
      </c>
      <c r="B69" s="307" t="s">
        <v>304</v>
      </c>
      <c r="C69" s="308"/>
      <c r="D69" s="113">
        <v>3.0511566205123954</v>
      </c>
      <c r="E69" s="115">
        <v>368</v>
      </c>
      <c r="F69" s="114">
        <v>362</v>
      </c>
      <c r="G69" s="114">
        <v>372</v>
      </c>
      <c r="H69" s="114">
        <v>353</v>
      </c>
      <c r="I69" s="140">
        <v>349</v>
      </c>
      <c r="J69" s="115">
        <v>19</v>
      </c>
      <c r="K69" s="116">
        <v>5.4441260744985671</v>
      </c>
    </row>
    <row r="70" spans="1:11" ht="14.1" customHeight="1" x14ac:dyDescent="0.2">
      <c r="A70" s="306" t="s">
        <v>305</v>
      </c>
      <c r="B70" s="307" t="s">
        <v>306</v>
      </c>
      <c r="C70" s="308"/>
      <c r="D70" s="113">
        <v>1.8240610231324101</v>
      </c>
      <c r="E70" s="115">
        <v>220</v>
      </c>
      <c r="F70" s="114">
        <v>219</v>
      </c>
      <c r="G70" s="114">
        <v>228</v>
      </c>
      <c r="H70" s="114">
        <v>214</v>
      </c>
      <c r="I70" s="140">
        <v>199</v>
      </c>
      <c r="J70" s="115">
        <v>21</v>
      </c>
      <c r="K70" s="116">
        <v>10.552763819095478</v>
      </c>
    </row>
    <row r="71" spans="1:11" ht="14.1" customHeight="1" x14ac:dyDescent="0.2">
      <c r="A71" s="306"/>
      <c r="B71" s="307" t="s">
        <v>307</v>
      </c>
      <c r="C71" s="308"/>
      <c r="D71" s="113">
        <v>0.95348644391012349</v>
      </c>
      <c r="E71" s="115">
        <v>115</v>
      </c>
      <c r="F71" s="114">
        <v>106</v>
      </c>
      <c r="G71" s="114">
        <v>107</v>
      </c>
      <c r="H71" s="114">
        <v>102</v>
      </c>
      <c r="I71" s="140">
        <v>99</v>
      </c>
      <c r="J71" s="115">
        <v>16</v>
      </c>
      <c r="K71" s="116">
        <v>16.161616161616163</v>
      </c>
    </row>
    <row r="72" spans="1:11" ht="14.1" customHeight="1" x14ac:dyDescent="0.2">
      <c r="A72" s="306">
        <v>84</v>
      </c>
      <c r="B72" s="307" t="s">
        <v>308</v>
      </c>
      <c r="C72" s="308"/>
      <c r="D72" s="113">
        <v>1.3182986485366055</v>
      </c>
      <c r="E72" s="115">
        <v>159</v>
      </c>
      <c r="F72" s="114">
        <v>183</v>
      </c>
      <c r="G72" s="114">
        <v>179</v>
      </c>
      <c r="H72" s="114">
        <v>178</v>
      </c>
      <c r="I72" s="140">
        <v>174</v>
      </c>
      <c r="J72" s="115">
        <v>-15</v>
      </c>
      <c r="K72" s="116">
        <v>-8.6206896551724146</v>
      </c>
    </row>
    <row r="73" spans="1:11" ht="14.1" customHeight="1" x14ac:dyDescent="0.2">
      <c r="A73" s="306" t="s">
        <v>309</v>
      </c>
      <c r="B73" s="307" t="s">
        <v>310</v>
      </c>
      <c r="C73" s="308"/>
      <c r="D73" s="113">
        <v>0.18240610231324103</v>
      </c>
      <c r="E73" s="115">
        <v>22</v>
      </c>
      <c r="F73" s="114">
        <v>24</v>
      </c>
      <c r="G73" s="114">
        <v>22</v>
      </c>
      <c r="H73" s="114">
        <v>22</v>
      </c>
      <c r="I73" s="140">
        <v>26</v>
      </c>
      <c r="J73" s="115">
        <v>-4</v>
      </c>
      <c r="K73" s="116">
        <v>-15.384615384615385</v>
      </c>
    </row>
    <row r="74" spans="1:11" ht="14.1" customHeight="1" x14ac:dyDescent="0.2">
      <c r="A74" s="306" t="s">
        <v>311</v>
      </c>
      <c r="B74" s="307" t="s">
        <v>312</v>
      </c>
      <c r="C74" s="308"/>
      <c r="D74" s="113">
        <v>6.6329491750269462E-2</v>
      </c>
      <c r="E74" s="115">
        <v>8</v>
      </c>
      <c r="F74" s="114">
        <v>9</v>
      </c>
      <c r="G74" s="114">
        <v>7</v>
      </c>
      <c r="H74" s="114">
        <v>6</v>
      </c>
      <c r="I74" s="140">
        <v>7</v>
      </c>
      <c r="J74" s="115">
        <v>1</v>
      </c>
      <c r="K74" s="116">
        <v>14.285714285714286</v>
      </c>
    </row>
    <row r="75" spans="1:11" ht="14.1" customHeight="1" x14ac:dyDescent="0.2">
      <c r="A75" s="306" t="s">
        <v>313</v>
      </c>
      <c r="B75" s="307" t="s">
        <v>314</v>
      </c>
      <c r="C75" s="308"/>
      <c r="D75" s="113">
        <v>0.16582372937567366</v>
      </c>
      <c r="E75" s="115">
        <v>20</v>
      </c>
      <c r="F75" s="114">
        <v>29</v>
      </c>
      <c r="G75" s="114">
        <v>27</v>
      </c>
      <c r="H75" s="114">
        <v>27</v>
      </c>
      <c r="I75" s="140">
        <v>29</v>
      </c>
      <c r="J75" s="115">
        <v>-9</v>
      </c>
      <c r="K75" s="116">
        <v>-31.03448275862069</v>
      </c>
    </row>
    <row r="76" spans="1:11" ht="14.1" customHeight="1" x14ac:dyDescent="0.2">
      <c r="A76" s="306">
        <v>91</v>
      </c>
      <c r="B76" s="307" t="s">
        <v>315</v>
      </c>
      <c r="C76" s="308"/>
      <c r="D76" s="113">
        <v>5.8038305281485777E-2</v>
      </c>
      <c r="E76" s="115">
        <v>7</v>
      </c>
      <c r="F76" s="114">
        <v>8</v>
      </c>
      <c r="G76" s="114">
        <v>10</v>
      </c>
      <c r="H76" s="114">
        <v>11</v>
      </c>
      <c r="I76" s="140">
        <v>8</v>
      </c>
      <c r="J76" s="115">
        <v>-1</v>
      </c>
      <c r="K76" s="116">
        <v>-12.5</v>
      </c>
    </row>
    <row r="77" spans="1:11" ht="14.1" customHeight="1" x14ac:dyDescent="0.2">
      <c r="A77" s="306">
        <v>92</v>
      </c>
      <c r="B77" s="307" t="s">
        <v>316</v>
      </c>
      <c r="C77" s="308"/>
      <c r="D77" s="113">
        <v>0.53892712047093938</v>
      </c>
      <c r="E77" s="115">
        <v>65</v>
      </c>
      <c r="F77" s="114">
        <v>66</v>
      </c>
      <c r="G77" s="114">
        <v>65</v>
      </c>
      <c r="H77" s="114">
        <v>60</v>
      </c>
      <c r="I77" s="140">
        <v>64</v>
      </c>
      <c r="J77" s="115">
        <v>1</v>
      </c>
      <c r="K77" s="116">
        <v>1.5625</v>
      </c>
    </row>
    <row r="78" spans="1:11" ht="14.1" customHeight="1" x14ac:dyDescent="0.2">
      <c r="A78" s="306">
        <v>93</v>
      </c>
      <c r="B78" s="307" t="s">
        <v>317</v>
      </c>
      <c r="C78" s="308"/>
      <c r="D78" s="113">
        <v>9.94942376254042E-2</v>
      </c>
      <c r="E78" s="115">
        <v>12</v>
      </c>
      <c r="F78" s="114">
        <v>11</v>
      </c>
      <c r="G78" s="114">
        <v>11</v>
      </c>
      <c r="H78" s="114">
        <v>11</v>
      </c>
      <c r="I78" s="140">
        <v>10</v>
      </c>
      <c r="J78" s="115">
        <v>2</v>
      </c>
      <c r="K78" s="116">
        <v>20</v>
      </c>
    </row>
    <row r="79" spans="1:11" ht="14.1" customHeight="1" x14ac:dyDescent="0.2">
      <c r="A79" s="306">
        <v>94</v>
      </c>
      <c r="B79" s="307" t="s">
        <v>318</v>
      </c>
      <c r="C79" s="308"/>
      <c r="D79" s="113">
        <v>0.48918000165823727</v>
      </c>
      <c r="E79" s="115">
        <v>59</v>
      </c>
      <c r="F79" s="114">
        <v>57</v>
      </c>
      <c r="G79" s="114">
        <v>57</v>
      </c>
      <c r="H79" s="114">
        <v>62</v>
      </c>
      <c r="I79" s="140">
        <v>58</v>
      </c>
      <c r="J79" s="115">
        <v>1</v>
      </c>
      <c r="K79" s="116">
        <v>1.7241379310344827</v>
      </c>
    </row>
    <row r="80" spans="1:11" ht="14.1" customHeight="1" x14ac:dyDescent="0.2">
      <c r="A80" s="306" t="s">
        <v>319</v>
      </c>
      <c r="B80" s="307" t="s">
        <v>320</v>
      </c>
      <c r="C80" s="308"/>
      <c r="D80" s="113">
        <v>3.3164745875134731E-2</v>
      </c>
      <c r="E80" s="115">
        <v>4</v>
      </c>
      <c r="F80" s="114">
        <v>5</v>
      </c>
      <c r="G80" s="114">
        <v>5</v>
      </c>
      <c r="H80" s="114">
        <v>5</v>
      </c>
      <c r="I80" s="140">
        <v>5</v>
      </c>
      <c r="J80" s="115">
        <v>-1</v>
      </c>
      <c r="K80" s="116">
        <v>-20</v>
      </c>
    </row>
    <row r="81" spans="1:11" ht="14.1" customHeight="1" x14ac:dyDescent="0.2">
      <c r="A81" s="310" t="s">
        <v>321</v>
      </c>
      <c r="B81" s="311" t="s">
        <v>334</v>
      </c>
      <c r="C81" s="312"/>
      <c r="D81" s="125">
        <v>2.877041704667938</v>
      </c>
      <c r="E81" s="143">
        <v>347</v>
      </c>
      <c r="F81" s="144">
        <v>370</v>
      </c>
      <c r="G81" s="144">
        <v>394</v>
      </c>
      <c r="H81" s="144">
        <v>395</v>
      </c>
      <c r="I81" s="145">
        <v>371</v>
      </c>
      <c r="J81" s="143">
        <v>-24</v>
      </c>
      <c r="K81" s="146">
        <v>-6.4690026954177897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6662</v>
      </c>
      <c r="G12" s="536">
        <v>4798</v>
      </c>
      <c r="H12" s="536">
        <v>8875</v>
      </c>
      <c r="I12" s="536">
        <v>7385</v>
      </c>
      <c r="J12" s="537">
        <v>7039</v>
      </c>
      <c r="K12" s="538">
        <v>-377</v>
      </c>
      <c r="L12" s="349">
        <v>-5.355874413979258</v>
      </c>
    </row>
    <row r="13" spans="1:17" s="110" customFormat="1" ht="15" customHeight="1" x14ac:dyDescent="0.2">
      <c r="A13" s="350" t="s">
        <v>345</v>
      </c>
      <c r="B13" s="351" t="s">
        <v>346</v>
      </c>
      <c r="C13" s="347"/>
      <c r="D13" s="347"/>
      <c r="E13" s="348"/>
      <c r="F13" s="536">
        <v>3657</v>
      </c>
      <c r="G13" s="536">
        <v>2503</v>
      </c>
      <c r="H13" s="536">
        <v>4776</v>
      </c>
      <c r="I13" s="536">
        <v>3958</v>
      </c>
      <c r="J13" s="537">
        <v>3881</v>
      </c>
      <c r="K13" s="538">
        <v>-224</v>
      </c>
      <c r="L13" s="349">
        <v>-5.7717083225972692</v>
      </c>
    </row>
    <row r="14" spans="1:17" s="110" customFormat="1" ht="22.5" customHeight="1" x14ac:dyDescent="0.2">
      <c r="A14" s="350"/>
      <c r="B14" s="351" t="s">
        <v>347</v>
      </c>
      <c r="C14" s="347"/>
      <c r="D14" s="347"/>
      <c r="E14" s="348"/>
      <c r="F14" s="536">
        <v>3005</v>
      </c>
      <c r="G14" s="536">
        <v>2295</v>
      </c>
      <c r="H14" s="536">
        <v>4099</v>
      </c>
      <c r="I14" s="536">
        <v>3427</v>
      </c>
      <c r="J14" s="537">
        <v>3158</v>
      </c>
      <c r="K14" s="538">
        <v>-153</v>
      </c>
      <c r="L14" s="349">
        <v>-4.8448385053831542</v>
      </c>
    </row>
    <row r="15" spans="1:17" s="110" customFormat="1" ht="15" customHeight="1" x14ac:dyDescent="0.2">
      <c r="A15" s="350" t="s">
        <v>348</v>
      </c>
      <c r="B15" s="351" t="s">
        <v>108</v>
      </c>
      <c r="C15" s="347"/>
      <c r="D15" s="347"/>
      <c r="E15" s="348"/>
      <c r="F15" s="536">
        <v>953</v>
      </c>
      <c r="G15" s="536">
        <v>870</v>
      </c>
      <c r="H15" s="536">
        <v>3067</v>
      </c>
      <c r="I15" s="536">
        <v>997</v>
      </c>
      <c r="J15" s="537">
        <v>938</v>
      </c>
      <c r="K15" s="538">
        <v>15</v>
      </c>
      <c r="L15" s="349">
        <v>1.5991471215351811</v>
      </c>
    </row>
    <row r="16" spans="1:17" s="110" customFormat="1" ht="15" customHeight="1" x14ac:dyDescent="0.2">
      <c r="A16" s="350"/>
      <c r="B16" s="351" t="s">
        <v>109</v>
      </c>
      <c r="C16" s="347"/>
      <c r="D16" s="347"/>
      <c r="E16" s="348"/>
      <c r="F16" s="536">
        <v>4552</v>
      </c>
      <c r="G16" s="536">
        <v>3221</v>
      </c>
      <c r="H16" s="536">
        <v>4796</v>
      </c>
      <c r="I16" s="536">
        <v>5083</v>
      </c>
      <c r="J16" s="537">
        <v>4839</v>
      </c>
      <c r="K16" s="538">
        <v>-287</v>
      </c>
      <c r="L16" s="349">
        <v>-5.9309774746848518</v>
      </c>
    </row>
    <row r="17" spans="1:12" s="110" customFormat="1" ht="15" customHeight="1" x14ac:dyDescent="0.2">
      <c r="A17" s="350"/>
      <c r="B17" s="351" t="s">
        <v>110</v>
      </c>
      <c r="C17" s="347"/>
      <c r="D17" s="347"/>
      <c r="E17" s="348"/>
      <c r="F17" s="536">
        <v>1061</v>
      </c>
      <c r="G17" s="536">
        <v>619</v>
      </c>
      <c r="H17" s="536">
        <v>915</v>
      </c>
      <c r="I17" s="536">
        <v>1198</v>
      </c>
      <c r="J17" s="537">
        <v>1141</v>
      </c>
      <c r="K17" s="538">
        <v>-80</v>
      </c>
      <c r="L17" s="349">
        <v>-7.0113935144609991</v>
      </c>
    </row>
    <row r="18" spans="1:12" s="110" customFormat="1" ht="15" customHeight="1" x14ac:dyDescent="0.2">
      <c r="A18" s="350"/>
      <c r="B18" s="351" t="s">
        <v>111</v>
      </c>
      <c r="C18" s="347"/>
      <c r="D18" s="347"/>
      <c r="E18" s="348"/>
      <c r="F18" s="536">
        <v>96</v>
      </c>
      <c r="G18" s="536">
        <v>88</v>
      </c>
      <c r="H18" s="536">
        <v>97</v>
      </c>
      <c r="I18" s="536">
        <v>107</v>
      </c>
      <c r="J18" s="537">
        <v>121</v>
      </c>
      <c r="K18" s="538">
        <v>-25</v>
      </c>
      <c r="L18" s="349">
        <v>-20.66115702479339</v>
      </c>
    </row>
    <row r="19" spans="1:12" s="110" customFormat="1" ht="15" customHeight="1" x14ac:dyDescent="0.2">
      <c r="A19" s="118" t="s">
        <v>113</v>
      </c>
      <c r="B19" s="119" t="s">
        <v>181</v>
      </c>
      <c r="C19" s="347"/>
      <c r="D19" s="347"/>
      <c r="E19" s="348"/>
      <c r="F19" s="536">
        <v>4173</v>
      </c>
      <c r="G19" s="536">
        <v>2829</v>
      </c>
      <c r="H19" s="536">
        <v>5919</v>
      </c>
      <c r="I19" s="536">
        <v>4412</v>
      </c>
      <c r="J19" s="537">
        <v>4314</v>
      </c>
      <c r="K19" s="538">
        <v>-141</v>
      </c>
      <c r="L19" s="349">
        <v>-3.2684283727399164</v>
      </c>
    </row>
    <row r="20" spans="1:12" s="110" customFormat="1" ht="15" customHeight="1" x14ac:dyDescent="0.2">
      <c r="A20" s="118"/>
      <c r="B20" s="119" t="s">
        <v>182</v>
      </c>
      <c r="C20" s="347"/>
      <c r="D20" s="347"/>
      <c r="E20" s="348"/>
      <c r="F20" s="536">
        <v>2489</v>
      </c>
      <c r="G20" s="536">
        <v>1969</v>
      </c>
      <c r="H20" s="536">
        <v>2956</v>
      </c>
      <c r="I20" s="536">
        <v>2973</v>
      </c>
      <c r="J20" s="537">
        <v>2725</v>
      </c>
      <c r="K20" s="538">
        <v>-236</v>
      </c>
      <c r="L20" s="349">
        <v>-8.6605504587155959</v>
      </c>
    </row>
    <row r="21" spans="1:12" s="110" customFormat="1" ht="15" customHeight="1" x14ac:dyDescent="0.2">
      <c r="A21" s="118" t="s">
        <v>113</v>
      </c>
      <c r="B21" s="119" t="s">
        <v>116</v>
      </c>
      <c r="C21" s="347"/>
      <c r="D21" s="347"/>
      <c r="E21" s="348"/>
      <c r="F21" s="536">
        <v>6132</v>
      </c>
      <c r="G21" s="536">
        <v>4339</v>
      </c>
      <c r="H21" s="536">
        <v>8147</v>
      </c>
      <c r="I21" s="536">
        <v>6689</v>
      </c>
      <c r="J21" s="537">
        <v>6516</v>
      </c>
      <c r="K21" s="538">
        <v>-384</v>
      </c>
      <c r="L21" s="349">
        <v>-5.8931860036832413</v>
      </c>
    </row>
    <row r="22" spans="1:12" s="110" customFormat="1" ht="15" customHeight="1" x14ac:dyDescent="0.2">
      <c r="A22" s="118"/>
      <c r="B22" s="119" t="s">
        <v>117</v>
      </c>
      <c r="C22" s="347"/>
      <c r="D22" s="347"/>
      <c r="E22" s="348"/>
      <c r="F22" s="536">
        <v>526</v>
      </c>
      <c r="G22" s="536">
        <v>457</v>
      </c>
      <c r="H22" s="536">
        <v>726</v>
      </c>
      <c r="I22" s="536">
        <v>690</v>
      </c>
      <c r="J22" s="537">
        <v>521</v>
      </c>
      <c r="K22" s="538">
        <v>5</v>
      </c>
      <c r="L22" s="349">
        <v>0.95969289827255277</v>
      </c>
    </row>
    <row r="23" spans="1:12" s="110" customFormat="1" ht="15" customHeight="1" x14ac:dyDescent="0.2">
      <c r="A23" s="352" t="s">
        <v>348</v>
      </c>
      <c r="B23" s="353" t="s">
        <v>193</v>
      </c>
      <c r="C23" s="354"/>
      <c r="D23" s="354"/>
      <c r="E23" s="355"/>
      <c r="F23" s="539">
        <v>122</v>
      </c>
      <c r="G23" s="539">
        <v>164</v>
      </c>
      <c r="H23" s="539">
        <v>1532</v>
      </c>
      <c r="I23" s="539">
        <v>48</v>
      </c>
      <c r="J23" s="540">
        <v>124</v>
      </c>
      <c r="K23" s="541">
        <v>-2</v>
      </c>
      <c r="L23" s="356">
        <v>-1.6129032258064515</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29.7</v>
      </c>
      <c r="G25" s="542">
        <v>36.1</v>
      </c>
      <c r="H25" s="542">
        <v>37.1</v>
      </c>
      <c r="I25" s="542">
        <v>36.5</v>
      </c>
      <c r="J25" s="542">
        <v>32.299999999999997</v>
      </c>
      <c r="K25" s="543" t="s">
        <v>350</v>
      </c>
      <c r="L25" s="364">
        <v>-2.5999999999999979</v>
      </c>
    </row>
    <row r="26" spans="1:12" s="110" customFormat="1" ht="15" customHeight="1" x14ac:dyDescent="0.2">
      <c r="A26" s="365" t="s">
        <v>105</v>
      </c>
      <c r="B26" s="366" t="s">
        <v>346</v>
      </c>
      <c r="C26" s="362"/>
      <c r="D26" s="362"/>
      <c r="E26" s="363"/>
      <c r="F26" s="542">
        <v>27</v>
      </c>
      <c r="G26" s="542">
        <v>33.6</v>
      </c>
      <c r="H26" s="542">
        <v>33.9</v>
      </c>
      <c r="I26" s="542">
        <v>34.200000000000003</v>
      </c>
      <c r="J26" s="544">
        <v>29.2</v>
      </c>
      <c r="K26" s="543" t="s">
        <v>350</v>
      </c>
      <c r="L26" s="364">
        <v>-2.1999999999999993</v>
      </c>
    </row>
    <row r="27" spans="1:12" s="110" customFormat="1" ht="15" customHeight="1" x14ac:dyDescent="0.2">
      <c r="A27" s="365"/>
      <c r="B27" s="366" t="s">
        <v>347</v>
      </c>
      <c r="C27" s="362"/>
      <c r="D27" s="362"/>
      <c r="E27" s="363"/>
      <c r="F27" s="542">
        <v>33.1</v>
      </c>
      <c r="G27" s="542">
        <v>38.9</v>
      </c>
      <c r="H27" s="542">
        <v>40.6</v>
      </c>
      <c r="I27" s="542">
        <v>39</v>
      </c>
      <c r="J27" s="542">
        <v>36</v>
      </c>
      <c r="K27" s="543" t="s">
        <v>350</v>
      </c>
      <c r="L27" s="364">
        <v>-2.8999999999999986</v>
      </c>
    </row>
    <row r="28" spans="1:12" s="110" customFormat="1" ht="15" customHeight="1" x14ac:dyDescent="0.2">
      <c r="A28" s="365" t="s">
        <v>113</v>
      </c>
      <c r="B28" s="366" t="s">
        <v>108</v>
      </c>
      <c r="C28" s="362"/>
      <c r="D28" s="362"/>
      <c r="E28" s="363"/>
      <c r="F28" s="542">
        <v>38.200000000000003</v>
      </c>
      <c r="G28" s="542">
        <v>46.1</v>
      </c>
      <c r="H28" s="542">
        <v>48.4</v>
      </c>
      <c r="I28" s="542">
        <v>47.6</v>
      </c>
      <c r="J28" s="542">
        <v>46.8</v>
      </c>
      <c r="K28" s="543" t="s">
        <v>350</v>
      </c>
      <c r="L28" s="364">
        <v>-8.5999999999999943</v>
      </c>
    </row>
    <row r="29" spans="1:12" s="110" customFormat="1" ht="11.25" x14ac:dyDescent="0.2">
      <c r="A29" s="365"/>
      <c r="B29" s="366" t="s">
        <v>109</v>
      </c>
      <c r="C29" s="362"/>
      <c r="D29" s="362"/>
      <c r="E29" s="363"/>
      <c r="F29" s="542">
        <v>28.9</v>
      </c>
      <c r="G29" s="542">
        <v>34.4</v>
      </c>
      <c r="H29" s="542">
        <v>33.299999999999997</v>
      </c>
      <c r="I29" s="542">
        <v>33.799999999999997</v>
      </c>
      <c r="J29" s="544">
        <v>30.5</v>
      </c>
      <c r="K29" s="543" t="s">
        <v>350</v>
      </c>
      <c r="L29" s="364">
        <v>-1.6000000000000014</v>
      </c>
    </row>
    <row r="30" spans="1:12" s="110" customFormat="1" ht="15" customHeight="1" x14ac:dyDescent="0.2">
      <c r="A30" s="365"/>
      <c r="B30" s="366" t="s">
        <v>110</v>
      </c>
      <c r="C30" s="362"/>
      <c r="D30" s="362"/>
      <c r="E30" s="363"/>
      <c r="F30" s="542">
        <v>24.7</v>
      </c>
      <c r="G30" s="542">
        <v>31</v>
      </c>
      <c r="H30" s="542">
        <v>36.200000000000003</v>
      </c>
      <c r="I30" s="542">
        <v>37.700000000000003</v>
      </c>
      <c r="J30" s="542">
        <v>27.7</v>
      </c>
      <c r="K30" s="543" t="s">
        <v>350</v>
      </c>
      <c r="L30" s="364">
        <v>-3</v>
      </c>
    </row>
    <row r="31" spans="1:12" s="110" customFormat="1" ht="15" customHeight="1" x14ac:dyDescent="0.2">
      <c r="A31" s="365"/>
      <c r="B31" s="366" t="s">
        <v>111</v>
      </c>
      <c r="C31" s="362"/>
      <c r="D31" s="362"/>
      <c r="E31" s="363"/>
      <c r="F31" s="542">
        <v>51</v>
      </c>
      <c r="G31" s="542">
        <v>54.7</v>
      </c>
      <c r="H31" s="542">
        <v>61.5</v>
      </c>
      <c r="I31" s="542">
        <v>47.7</v>
      </c>
      <c r="J31" s="542">
        <v>44.6</v>
      </c>
      <c r="K31" s="543" t="s">
        <v>350</v>
      </c>
      <c r="L31" s="364">
        <v>6.3999999999999986</v>
      </c>
    </row>
    <row r="32" spans="1:12" s="110" customFormat="1" ht="15" customHeight="1" x14ac:dyDescent="0.2">
      <c r="A32" s="367" t="s">
        <v>113</v>
      </c>
      <c r="B32" s="368" t="s">
        <v>181</v>
      </c>
      <c r="C32" s="362"/>
      <c r="D32" s="362"/>
      <c r="E32" s="363"/>
      <c r="F32" s="542">
        <v>25.7</v>
      </c>
      <c r="G32" s="542">
        <v>29</v>
      </c>
      <c r="H32" s="542">
        <v>31.6</v>
      </c>
      <c r="I32" s="542">
        <v>31</v>
      </c>
      <c r="J32" s="544">
        <v>27.2</v>
      </c>
      <c r="K32" s="543" t="s">
        <v>350</v>
      </c>
      <c r="L32" s="364">
        <v>-1.5</v>
      </c>
    </row>
    <row r="33" spans="1:12" s="110" customFormat="1" ht="15" customHeight="1" x14ac:dyDescent="0.2">
      <c r="A33" s="367"/>
      <c r="B33" s="368" t="s">
        <v>182</v>
      </c>
      <c r="C33" s="362"/>
      <c r="D33" s="362"/>
      <c r="E33" s="363"/>
      <c r="F33" s="542">
        <v>36.6</v>
      </c>
      <c r="G33" s="542">
        <v>46.2</v>
      </c>
      <c r="H33" s="542">
        <v>45.2</v>
      </c>
      <c r="I33" s="542">
        <v>45</v>
      </c>
      <c r="J33" s="542">
        <v>40.4</v>
      </c>
      <c r="K33" s="543" t="s">
        <v>350</v>
      </c>
      <c r="L33" s="364">
        <v>-3.7999999999999972</v>
      </c>
    </row>
    <row r="34" spans="1:12" s="369" customFormat="1" ht="15" customHeight="1" x14ac:dyDescent="0.2">
      <c r="A34" s="367" t="s">
        <v>113</v>
      </c>
      <c r="B34" s="368" t="s">
        <v>116</v>
      </c>
      <c r="C34" s="362"/>
      <c r="D34" s="362"/>
      <c r="E34" s="363"/>
      <c r="F34" s="542">
        <v>28.4</v>
      </c>
      <c r="G34" s="542">
        <v>34.6</v>
      </c>
      <c r="H34" s="542">
        <v>35.6</v>
      </c>
      <c r="I34" s="542">
        <v>34.700000000000003</v>
      </c>
      <c r="J34" s="542">
        <v>30.6</v>
      </c>
      <c r="K34" s="543" t="s">
        <v>350</v>
      </c>
      <c r="L34" s="364">
        <v>-2.2000000000000028</v>
      </c>
    </row>
    <row r="35" spans="1:12" s="369" customFormat="1" ht="11.25" x14ac:dyDescent="0.2">
      <c r="A35" s="370"/>
      <c r="B35" s="371" t="s">
        <v>117</v>
      </c>
      <c r="C35" s="372"/>
      <c r="D35" s="372"/>
      <c r="E35" s="373"/>
      <c r="F35" s="545">
        <v>45</v>
      </c>
      <c r="G35" s="545">
        <v>50.7</v>
      </c>
      <c r="H35" s="545">
        <v>51.3</v>
      </c>
      <c r="I35" s="545">
        <v>53.4</v>
      </c>
      <c r="J35" s="546">
        <v>52.3</v>
      </c>
      <c r="K35" s="547" t="s">
        <v>350</v>
      </c>
      <c r="L35" s="374">
        <v>-7.2999999999999972</v>
      </c>
    </row>
    <row r="36" spans="1:12" s="369" customFormat="1" ht="15.95" customHeight="1" x14ac:dyDescent="0.2">
      <c r="A36" s="375" t="s">
        <v>351</v>
      </c>
      <c r="B36" s="376"/>
      <c r="C36" s="377"/>
      <c r="D36" s="376"/>
      <c r="E36" s="378"/>
      <c r="F36" s="548">
        <v>6404</v>
      </c>
      <c r="G36" s="548">
        <v>4515</v>
      </c>
      <c r="H36" s="548">
        <v>6985</v>
      </c>
      <c r="I36" s="548">
        <v>7107</v>
      </c>
      <c r="J36" s="548">
        <v>6750</v>
      </c>
      <c r="K36" s="549">
        <v>-346</v>
      </c>
      <c r="L36" s="380">
        <v>-5.1259259259259258</v>
      </c>
    </row>
    <row r="37" spans="1:12" s="369" customFormat="1" ht="15.95" customHeight="1" x14ac:dyDescent="0.2">
      <c r="A37" s="381"/>
      <c r="B37" s="382" t="s">
        <v>113</v>
      </c>
      <c r="C37" s="382" t="s">
        <v>352</v>
      </c>
      <c r="D37" s="382"/>
      <c r="E37" s="383"/>
      <c r="F37" s="548">
        <v>1904</v>
      </c>
      <c r="G37" s="548">
        <v>1632</v>
      </c>
      <c r="H37" s="548">
        <v>2588</v>
      </c>
      <c r="I37" s="548">
        <v>2591</v>
      </c>
      <c r="J37" s="548">
        <v>2178</v>
      </c>
      <c r="K37" s="549">
        <v>-274</v>
      </c>
      <c r="L37" s="380">
        <v>-12.580348943985308</v>
      </c>
    </row>
    <row r="38" spans="1:12" s="369" customFormat="1" ht="15.95" customHeight="1" x14ac:dyDescent="0.2">
      <c r="A38" s="381"/>
      <c r="B38" s="384" t="s">
        <v>105</v>
      </c>
      <c r="C38" s="384" t="s">
        <v>106</v>
      </c>
      <c r="D38" s="385"/>
      <c r="E38" s="383"/>
      <c r="F38" s="548">
        <v>3518</v>
      </c>
      <c r="G38" s="548">
        <v>2352</v>
      </c>
      <c r="H38" s="548">
        <v>3731</v>
      </c>
      <c r="I38" s="548">
        <v>3800</v>
      </c>
      <c r="J38" s="550">
        <v>3709</v>
      </c>
      <c r="K38" s="549">
        <v>-191</v>
      </c>
      <c r="L38" s="380">
        <v>-5.1496360204906981</v>
      </c>
    </row>
    <row r="39" spans="1:12" s="369" customFormat="1" ht="15.95" customHeight="1" x14ac:dyDescent="0.2">
      <c r="A39" s="381"/>
      <c r="B39" s="385"/>
      <c r="C39" s="382" t="s">
        <v>353</v>
      </c>
      <c r="D39" s="385"/>
      <c r="E39" s="383"/>
      <c r="F39" s="548">
        <v>950</v>
      </c>
      <c r="G39" s="548">
        <v>790</v>
      </c>
      <c r="H39" s="548">
        <v>1266</v>
      </c>
      <c r="I39" s="548">
        <v>1300</v>
      </c>
      <c r="J39" s="548">
        <v>1083</v>
      </c>
      <c r="K39" s="549">
        <v>-133</v>
      </c>
      <c r="L39" s="380">
        <v>-12.280701754385966</v>
      </c>
    </row>
    <row r="40" spans="1:12" s="369" customFormat="1" ht="15.95" customHeight="1" x14ac:dyDescent="0.2">
      <c r="A40" s="381"/>
      <c r="B40" s="384"/>
      <c r="C40" s="384" t="s">
        <v>107</v>
      </c>
      <c r="D40" s="385"/>
      <c r="E40" s="383"/>
      <c r="F40" s="548">
        <v>2886</v>
      </c>
      <c r="G40" s="548">
        <v>2163</v>
      </c>
      <c r="H40" s="548">
        <v>3254</v>
      </c>
      <c r="I40" s="548">
        <v>3307</v>
      </c>
      <c r="J40" s="548">
        <v>3041</v>
      </c>
      <c r="K40" s="549">
        <v>-155</v>
      </c>
      <c r="L40" s="380">
        <v>-5.0970075633015455</v>
      </c>
    </row>
    <row r="41" spans="1:12" s="369" customFormat="1" ht="24" customHeight="1" x14ac:dyDescent="0.2">
      <c r="A41" s="381"/>
      <c r="B41" s="385"/>
      <c r="C41" s="382" t="s">
        <v>353</v>
      </c>
      <c r="D41" s="385"/>
      <c r="E41" s="383"/>
      <c r="F41" s="548">
        <v>954</v>
      </c>
      <c r="G41" s="548">
        <v>842</v>
      </c>
      <c r="H41" s="548">
        <v>1322</v>
      </c>
      <c r="I41" s="548">
        <v>1291</v>
      </c>
      <c r="J41" s="550">
        <v>1095</v>
      </c>
      <c r="K41" s="549">
        <v>-141</v>
      </c>
      <c r="L41" s="380">
        <v>-12.876712328767123</v>
      </c>
    </row>
    <row r="42" spans="1:12" s="110" customFormat="1" ht="15" customHeight="1" x14ac:dyDescent="0.2">
      <c r="A42" s="381"/>
      <c r="B42" s="384" t="s">
        <v>113</v>
      </c>
      <c r="C42" s="384" t="s">
        <v>354</v>
      </c>
      <c r="D42" s="385"/>
      <c r="E42" s="383"/>
      <c r="F42" s="548">
        <v>820</v>
      </c>
      <c r="G42" s="548">
        <v>688</v>
      </c>
      <c r="H42" s="548">
        <v>1393</v>
      </c>
      <c r="I42" s="548">
        <v>933</v>
      </c>
      <c r="J42" s="548">
        <v>806</v>
      </c>
      <c r="K42" s="549">
        <v>14</v>
      </c>
      <c r="L42" s="380">
        <v>1.7369727047146402</v>
      </c>
    </row>
    <row r="43" spans="1:12" s="110" customFormat="1" ht="15" customHeight="1" x14ac:dyDescent="0.2">
      <c r="A43" s="381"/>
      <c r="B43" s="385"/>
      <c r="C43" s="382" t="s">
        <v>353</v>
      </c>
      <c r="D43" s="385"/>
      <c r="E43" s="383"/>
      <c r="F43" s="548">
        <v>313</v>
      </c>
      <c r="G43" s="548">
        <v>317</v>
      </c>
      <c r="H43" s="548">
        <v>674</v>
      </c>
      <c r="I43" s="548">
        <v>444</v>
      </c>
      <c r="J43" s="548">
        <v>377</v>
      </c>
      <c r="K43" s="549">
        <v>-64</v>
      </c>
      <c r="L43" s="380">
        <v>-16.976127320954909</v>
      </c>
    </row>
    <row r="44" spans="1:12" s="110" customFormat="1" ht="15" customHeight="1" x14ac:dyDescent="0.2">
      <c r="A44" s="381"/>
      <c r="B44" s="384"/>
      <c r="C44" s="366" t="s">
        <v>109</v>
      </c>
      <c r="D44" s="385"/>
      <c r="E44" s="383"/>
      <c r="F44" s="548">
        <v>4468</v>
      </c>
      <c r="G44" s="548">
        <v>3150</v>
      </c>
      <c r="H44" s="548">
        <v>4616</v>
      </c>
      <c r="I44" s="548">
        <v>4949</v>
      </c>
      <c r="J44" s="550">
        <v>4735</v>
      </c>
      <c r="K44" s="549">
        <v>-267</v>
      </c>
      <c r="L44" s="380">
        <v>-5.6388595564941921</v>
      </c>
    </row>
    <row r="45" spans="1:12" s="110" customFormat="1" ht="15" customHeight="1" x14ac:dyDescent="0.2">
      <c r="A45" s="381"/>
      <c r="B45" s="385"/>
      <c r="C45" s="382" t="s">
        <v>353</v>
      </c>
      <c r="D45" s="385"/>
      <c r="E45" s="383"/>
      <c r="F45" s="548">
        <v>1290</v>
      </c>
      <c r="G45" s="548">
        <v>1085</v>
      </c>
      <c r="H45" s="548">
        <v>1536</v>
      </c>
      <c r="I45" s="548">
        <v>1675</v>
      </c>
      <c r="J45" s="548">
        <v>1446</v>
      </c>
      <c r="K45" s="549">
        <v>-156</v>
      </c>
      <c r="L45" s="380">
        <v>-10.78838174273859</v>
      </c>
    </row>
    <row r="46" spans="1:12" s="110" customFormat="1" ht="15" customHeight="1" x14ac:dyDescent="0.2">
      <c r="A46" s="381"/>
      <c r="B46" s="384"/>
      <c r="C46" s="366" t="s">
        <v>110</v>
      </c>
      <c r="D46" s="385"/>
      <c r="E46" s="383"/>
      <c r="F46" s="548">
        <v>1020</v>
      </c>
      <c r="G46" s="548">
        <v>591</v>
      </c>
      <c r="H46" s="548">
        <v>880</v>
      </c>
      <c r="I46" s="548">
        <v>1118</v>
      </c>
      <c r="J46" s="548">
        <v>1088</v>
      </c>
      <c r="K46" s="549">
        <v>-68</v>
      </c>
      <c r="L46" s="380">
        <v>-6.25</v>
      </c>
    </row>
    <row r="47" spans="1:12" s="110" customFormat="1" ht="15" customHeight="1" x14ac:dyDescent="0.2">
      <c r="A47" s="381"/>
      <c r="B47" s="385"/>
      <c r="C47" s="382" t="s">
        <v>353</v>
      </c>
      <c r="D47" s="385"/>
      <c r="E47" s="383"/>
      <c r="F47" s="548">
        <v>252</v>
      </c>
      <c r="G47" s="548">
        <v>183</v>
      </c>
      <c r="H47" s="548">
        <v>319</v>
      </c>
      <c r="I47" s="548">
        <v>421</v>
      </c>
      <c r="J47" s="550">
        <v>301</v>
      </c>
      <c r="K47" s="549">
        <v>-49</v>
      </c>
      <c r="L47" s="380">
        <v>-16.279069767441861</v>
      </c>
    </row>
    <row r="48" spans="1:12" s="110" customFormat="1" ht="15" customHeight="1" x14ac:dyDescent="0.2">
      <c r="A48" s="381"/>
      <c r="B48" s="385"/>
      <c r="C48" s="366" t="s">
        <v>111</v>
      </c>
      <c r="D48" s="386"/>
      <c r="E48" s="387"/>
      <c r="F48" s="548">
        <v>96</v>
      </c>
      <c r="G48" s="548">
        <v>86</v>
      </c>
      <c r="H48" s="548">
        <v>96</v>
      </c>
      <c r="I48" s="548">
        <v>107</v>
      </c>
      <c r="J48" s="548">
        <v>121</v>
      </c>
      <c r="K48" s="549">
        <v>-25</v>
      </c>
      <c r="L48" s="380">
        <v>-20.66115702479339</v>
      </c>
    </row>
    <row r="49" spans="1:12" s="110" customFormat="1" ht="15" customHeight="1" x14ac:dyDescent="0.2">
      <c r="A49" s="381"/>
      <c r="B49" s="385"/>
      <c r="C49" s="382" t="s">
        <v>353</v>
      </c>
      <c r="D49" s="385"/>
      <c r="E49" s="383"/>
      <c r="F49" s="548">
        <v>49</v>
      </c>
      <c r="G49" s="548">
        <v>47</v>
      </c>
      <c r="H49" s="548">
        <v>59</v>
      </c>
      <c r="I49" s="548">
        <v>51</v>
      </c>
      <c r="J49" s="548">
        <v>54</v>
      </c>
      <c r="K49" s="549">
        <v>-5</v>
      </c>
      <c r="L49" s="380">
        <v>-9.2592592592592595</v>
      </c>
    </row>
    <row r="50" spans="1:12" s="110" customFormat="1" ht="15" customHeight="1" x14ac:dyDescent="0.2">
      <c r="A50" s="381"/>
      <c r="B50" s="384" t="s">
        <v>113</v>
      </c>
      <c r="C50" s="382" t="s">
        <v>181</v>
      </c>
      <c r="D50" s="385"/>
      <c r="E50" s="383"/>
      <c r="F50" s="548">
        <v>4023</v>
      </c>
      <c r="G50" s="548">
        <v>2635</v>
      </c>
      <c r="H50" s="548">
        <v>4167</v>
      </c>
      <c r="I50" s="548">
        <v>4338</v>
      </c>
      <c r="J50" s="550">
        <v>4159</v>
      </c>
      <c r="K50" s="549">
        <v>-136</v>
      </c>
      <c r="L50" s="380">
        <v>-3.270016830968983</v>
      </c>
    </row>
    <row r="51" spans="1:12" s="110" customFormat="1" ht="15" customHeight="1" x14ac:dyDescent="0.2">
      <c r="A51" s="381"/>
      <c r="B51" s="385"/>
      <c r="C51" s="382" t="s">
        <v>353</v>
      </c>
      <c r="D51" s="385"/>
      <c r="E51" s="383"/>
      <c r="F51" s="548">
        <v>1033</v>
      </c>
      <c r="G51" s="548">
        <v>763</v>
      </c>
      <c r="H51" s="548">
        <v>1315</v>
      </c>
      <c r="I51" s="548">
        <v>1346</v>
      </c>
      <c r="J51" s="548">
        <v>1131</v>
      </c>
      <c r="K51" s="549">
        <v>-98</v>
      </c>
      <c r="L51" s="380">
        <v>-8.6648983200707335</v>
      </c>
    </row>
    <row r="52" spans="1:12" s="110" customFormat="1" ht="15" customHeight="1" x14ac:dyDescent="0.2">
      <c r="A52" s="381"/>
      <c r="B52" s="384"/>
      <c r="C52" s="382" t="s">
        <v>182</v>
      </c>
      <c r="D52" s="385"/>
      <c r="E52" s="383"/>
      <c r="F52" s="548">
        <v>2381</v>
      </c>
      <c r="G52" s="548">
        <v>1880</v>
      </c>
      <c r="H52" s="548">
        <v>2818</v>
      </c>
      <c r="I52" s="548">
        <v>2769</v>
      </c>
      <c r="J52" s="548">
        <v>2591</v>
      </c>
      <c r="K52" s="549">
        <v>-210</v>
      </c>
      <c r="L52" s="380">
        <v>-8.1049787726746434</v>
      </c>
    </row>
    <row r="53" spans="1:12" s="269" customFormat="1" ht="11.25" customHeight="1" x14ac:dyDescent="0.2">
      <c r="A53" s="381"/>
      <c r="B53" s="385"/>
      <c r="C53" s="382" t="s">
        <v>353</v>
      </c>
      <c r="D53" s="385"/>
      <c r="E53" s="383"/>
      <c r="F53" s="548">
        <v>871</v>
      </c>
      <c r="G53" s="548">
        <v>869</v>
      </c>
      <c r="H53" s="548">
        <v>1273</v>
      </c>
      <c r="I53" s="548">
        <v>1245</v>
      </c>
      <c r="J53" s="550">
        <v>1047</v>
      </c>
      <c r="K53" s="549">
        <v>-176</v>
      </c>
      <c r="L53" s="380">
        <v>-16.809933142311365</v>
      </c>
    </row>
    <row r="54" spans="1:12" s="151" customFormat="1" ht="12.75" customHeight="1" x14ac:dyDescent="0.2">
      <c r="A54" s="381"/>
      <c r="B54" s="384" t="s">
        <v>113</v>
      </c>
      <c r="C54" s="384" t="s">
        <v>116</v>
      </c>
      <c r="D54" s="385"/>
      <c r="E54" s="383"/>
      <c r="F54" s="548">
        <v>5880</v>
      </c>
      <c r="G54" s="548">
        <v>4067</v>
      </c>
      <c r="H54" s="548">
        <v>6315</v>
      </c>
      <c r="I54" s="548">
        <v>6430</v>
      </c>
      <c r="J54" s="548">
        <v>6236</v>
      </c>
      <c r="K54" s="549">
        <v>-356</v>
      </c>
      <c r="L54" s="380">
        <v>-5.7087876844130854</v>
      </c>
    </row>
    <row r="55" spans="1:12" ht="11.25" x14ac:dyDescent="0.2">
      <c r="A55" s="381"/>
      <c r="B55" s="385"/>
      <c r="C55" s="382" t="s">
        <v>353</v>
      </c>
      <c r="D55" s="385"/>
      <c r="E55" s="383"/>
      <c r="F55" s="548">
        <v>1668</v>
      </c>
      <c r="G55" s="548">
        <v>1406</v>
      </c>
      <c r="H55" s="548">
        <v>2245</v>
      </c>
      <c r="I55" s="548">
        <v>2230</v>
      </c>
      <c r="J55" s="548">
        <v>1909</v>
      </c>
      <c r="K55" s="549">
        <v>-241</v>
      </c>
      <c r="L55" s="380">
        <v>-12.624410686223154</v>
      </c>
    </row>
    <row r="56" spans="1:12" ht="14.25" customHeight="1" x14ac:dyDescent="0.2">
      <c r="A56" s="381"/>
      <c r="B56" s="385"/>
      <c r="C56" s="384" t="s">
        <v>117</v>
      </c>
      <c r="D56" s="385"/>
      <c r="E56" s="383"/>
      <c r="F56" s="548">
        <v>520</v>
      </c>
      <c r="G56" s="548">
        <v>446</v>
      </c>
      <c r="H56" s="548">
        <v>668</v>
      </c>
      <c r="I56" s="548">
        <v>671</v>
      </c>
      <c r="J56" s="548">
        <v>512</v>
      </c>
      <c r="K56" s="549">
        <v>8</v>
      </c>
      <c r="L56" s="380">
        <v>1.5625</v>
      </c>
    </row>
    <row r="57" spans="1:12" ht="18.75" customHeight="1" x14ac:dyDescent="0.2">
      <c r="A57" s="388"/>
      <c r="B57" s="389"/>
      <c r="C57" s="390" t="s">
        <v>353</v>
      </c>
      <c r="D57" s="389"/>
      <c r="E57" s="391"/>
      <c r="F57" s="551">
        <v>234</v>
      </c>
      <c r="G57" s="552">
        <v>226</v>
      </c>
      <c r="H57" s="552">
        <v>343</v>
      </c>
      <c r="I57" s="552">
        <v>358</v>
      </c>
      <c r="J57" s="552">
        <v>268</v>
      </c>
      <c r="K57" s="553">
        <f t="shared" ref="K57" si="0">IF(OR(F57=".",J57=".")=TRUE,".",IF(OR(F57="*",J57="*")=TRUE,"*",IF(AND(F57="-",J57="-")=TRUE,"-",IF(AND(ISNUMBER(J57),ISNUMBER(F57))=TRUE,IF(F57-J57=0,0,F57-J57),IF(ISNUMBER(F57)=TRUE,F57,-J57)))))</f>
        <v>-34</v>
      </c>
      <c r="L57" s="392">
        <f t="shared" ref="L57" si="1">IF(K57 =".",".",IF(K57 ="*","*",IF(K57="-","-",IF(K57=0,0,IF(OR(J57="-",J57=".",F57="-",F57=".")=TRUE,"X",IF(J57=0,"0,0",IF(ABS(K57*100/J57)&gt;250,".X",(K57*100/J57))))))))</f>
        <v>-12.686567164179104</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6662</v>
      </c>
      <c r="E11" s="114">
        <v>4798</v>
      </c>
      <c r="F11" s="114">
        <v>8875</v>
      </c>
      <c r="G11" s="114">
        <v>7385</v>
      </c>
      <c r="H11" s="140">
        <v>7039</v>
      </c>
      <c r="I11" s="115">
        <v>-377</v>
      </c>
      <c r="J11" s="116">
        <v>-5.355874413979258</v>
      </c>
    </row>
    <row r="12" spans="1:15" s="110" customFormat="1" ht="24.95" customHeight="1" x14ac:dyDescent="0.2">
      <c r="A12" s="193" t="s">
        <v>132</v>
      </c>
      <c r="B12" s="194" t="s">
        <v>133</v>
      </c>
      <c r="C12" s="113">
        <v>4.8934253977784445</v>
      </c>
      <c r="D12" s="115">
        <v>326</v>
      </c>
      <c r="E12" s="114">
        <v>122</v>
      </c>
      <c r="F12" s="114">
        <v>292</v>
      </c>
      <c r="G12" s="114">
        <v>288</v>
      </c>
      <c r="H12" s="140">
        <v>323</v>
      </c>
      <c r="I12" s="115">
        <v>3</v>
      </c>
      <c r="J12" s="116">
        <v>0.92879256965944268</v>
      </c>
    </row>
    <row r="13" spans="1:15" s="110" customFormat="1" ht="24.95" customHeight="1" x14ac:dyDescent="0.2">
      <c r="A13" s="193" t="s">
        <v>134</v>
      </c>
      <c r="B13" s="199" t="s">
        <v>214</v>
      </c>
      <c r="C13" s="113">
        <v>1.7262083458420894</v>
      </c>
      <c r="D13" s="115">
        <v>115</v>
      </c>
      <c r="E13" s="114">
        <v>67</v>
      </c>
      <c r="F13" s="114">
        <v>98</v>
      </c>
      <c r="G13" s="114">
        <v>69</v>
      </c>
      <c r="H13" s="140">
        <v>199</v>
      </c>
      <c r="I13" s="115">
        <v>-84</v>
      </c>
      <c r="J13" s="116">
        <v>-42.211055276381913</v>
      </c>
    </row>
    <row r="14" spans="1:15" s="287" customFormat="1" ht="24.95" customHeight="1" x14ac:dyDescent="0.2">
      <c r="A14" s="193" t="s">
        <v>215</v>
      </c>
      <c r="B14" s="199" t="s">
        <v>137</v>
      </c>
      <c r="C14" s="113">
        <v>7.1450015010507357</v>
      </c>
      <c r="D14" s="115">
        <v>476</v>
      </c>
      <c r="E14" s="114">
        <v>553</v>
      </c>
      <c r="F14" s="114">
        <v>647</v>
      </c>
      <c r="G14" s="114">
        <v>412</v>
      </c>
      <c r="H14" s="140">
        <v>564</v>
      </c>
      <c r="I14" s="115">
        <v>-88</v>
      </c>
      <c r="J14" s="116">
        <v>-15.602836879432624</v>
      </c>
      <c r="K14" s="110"/>
      <c r="L14" s="110"/>
      <c r="M14" s="110"/>
      <c r="N14" s="110"/>
      <c r="O14" s="110"/>
    </row>
    <row r="15" spans="1:15" s="110" customFormat="1" ht="24.95" customHeight="1" x14ac:dyDescent="0.2">
      <c r="A15" s="193" t="s">
        <v>216</v>
      </c>
      <c r="B15" s="199" t="s">
        <v>217</v>
      </c>
      <c r="C15" s="113">
        <v>2.1314920444311016</v>
      </c>
      <c r="D15" s="115">
        <v>142</v>
      </c>
      <c r="E15" s="114">
        <v>370</v>
      </c>
      <c r="F15" s="114">
        <v>245</v>
      </c>
      <c r="G15" s="114">
        <v>180</v>
      </c>
      <c r="H15" s="140">
        <v>199</v>
      </c>
      <c r="I15" s="115">
        <v>-57</v>
      </c>
      <c r="J15" s="116">
        <v>-28.643216080402009</v>
      </c>
    </row>
    <row r="16" spans="1:15" s="287" customFormat="1" ht="24.95" customHeight="1" x14ac:dyDescent="0.2">
      <c r="A16" s="193" t="s">
        <v>218</v>
      </c>
      <c r="B16" s="199" t="s">
        <v>141</v>
      </c>
      <c r="C16" s="113">
        <v>3.4974482137496246</v>
      </c>
      <c r="D16" s="115">
        <v>233</v>
      </c>
      <c r="E16" s="114">
        <v>143</v>
      </c>
      <c r="F16" s="114">
        <v>303</v>
      </c>
      <c r="G16" s="114">
        <v>162</v>
      </c>
      <c r="H16" s="140">
        <v>269</v>
      </c>
      <c r="I16" s="115">
        <v>-36</v>
      </c>
      <c r="J16" s="116">
        <v>-13.382899628252789</v>
      </c>
      <c r="K16" s="110"/>
      <c r="L16" s="110"/>
      <c r="M16" s="110"/>
      <c r="N16" s="110"/>
      <c r="O16" s="110"/>
    </row>
    <row r="17" spans="1:15" s="110" customFormat="1" ht="24.95" customHeight="1" x14ac:dyDescent="0.2">
      <c r="A17" s="193" t="s">
        <v>142</v>
      </c>
      <c r="B17" s="199" t="s">
        <v>220</v>
      </c>
      <c r="C17" s="113">
        <v>1.5160612428700091</v>
      </c>
      <c r="D17" s="115">
        <v>101</v>
      </c>
      <c r="E17" s="114">
        <v>40</v>
      </c>
      <c r="F17" s="114">
        <v>99</v>
      </c>
      <c r="G17" s="114">
        <v>70</v>
      </c>
      <c r="H17" s="140">
        <v>96</v>
      </c>
      <c r="I17" s="115">
        <v>5</v>
      </c>
      <c r="J17" s="116">
        <v>5.208333333333333</v>
      </c>
    </row>
    <row r="18" spans="1:15" s="287" customFormat="1" ht="24.95" customHeight="1" x14ac:dyDescent="0.2">
      <c r="A18" s="201" t="s">
        <v>144</v>
      </c>
      <c r="B18" s="202" t="s">
        <v>145</v>
      </c>
      <c r="C18" s="113">
        <v>8.7961573101170814</v>
      </c>
      <c r="D18" s="115">
        <v>586</v>
      </c>
      <c r="E18" s="114">
        <v>309</v>
      </c>
      <c r="F18" s="114">
        <v>630</v>
      </c>
      <c r="G18" s="114">
        <v>567</v>
      </c>
      <c r="H18" s="140">
        <v>601</v>
      </c>
      <c r="I18" s="115">
        <v>-15</v>
      </c>
      <c r="J18" s="116">
        <v>-2.4958402662229617</v>
      </c>
      <c r="K18" s="110"/>
      <c r="L18" s="110"/>
      <c r="M18" s="110"/>
      <c r="N18" s="110"/>
      <c r="O18" s="110"/>
    </row>
    <row r="19" spans="1:15" s="110" customFormat="1" ht="24.95" customHeight="1" x14ac:dyDescent="0.2">
      <c r="A19" s="193" t="s">
        <v>146</v>
      </c>
      <c r="B19" s="199" t="s">
        <v>147</v>
      </c>
      <c r="C19" s="113">
        <v>13.749624737316122</v>
      </c>
      <c r="D19" s="115">
        <v>916</v>
      </c>
      <c r="E19" s="114">
        <v>564</v>
      </c>
      <c r="F19" s="114">
        <v>1087</v>
      </c>
      <c r="G19" s="114">
        <v>1148</v>
      </c>
      <c r="H19" s="140">
        <v>738</v>
      </c>
      <c r="I19" s="115">
        <v>178</v>
      </c>
      <c r="J19" s="116">
        <v>24.119241192411923</v>
      </c>
    </row>
    <row r="20" spans="1:15" s="287" customFormat="1" ht="24.95" customHeight="1" x14ac:dyDescent="0.2">
      <c r="A20" s="193" t="s">
        <v>148</v>
      </c>
      <c r="B20" s="199" t="s">
        <v>149</v>
      </c>
      <c r="C20" s="113">
        <v>7.3251275893125189</v>
      </c>
      <c r="D20" s="115">
        <v>488</v>
      </c>
      <c r="E20" s="114">
        <v>490</v>
      </c>
      <c r="F20" s="114">
        <v>747</v>
      </c>
      <c r="G20" s="114">
        <v>592</v>
      </c>
      <c r="H20" s="140">
        <v>679</v>
      </c>
      <c r="I20" s="115">
        <v>-191</v>
      </c>
      <c r="J20" s="116">
        <v>-28.12960235640648</v>
      </c>
      <c r="K20" s="110"/>
      <c r="L20" s="110"/>
      <c r="M20" s="110"/>
      <c r="N20" s="110"/>
      <c r="O20" s="110"/>
    </row>
    <row r="21" spans="1:15" s="110" customFormat="1" ht="24.95" customHeight="1" x14ac:dyDescent="0.2">
      <c r="A21" s="201" t="s">
        <v>150</v>
      </c>
      <c r="B21" s="202" t="s">
        <v>151</v>
      </c>
      <c r="C21" s="113">
        <v>10.687481236865805</v>
      </c>
      <c r="D21" s="115">
        <v>712</v>
      </c>
      <c r="E21" s="114">
        <v>421</v>
      </c>
      <c r="F21" s="114">
        <v>703</v>
      </c>
      <c r="G21" s="114">
        <v>1313</v>
      </c>
      <c r="H21" s="140">
        <v>639</v>
      </c>
      <c r="I21" s="115">
        <v>73</v>
      </c>
      <c r="J21" s="116">
        <v>11.424100156494523</v>
      </c>
    </row>
    <row r="22" spans="1:15" s="110" customFormat="1" ht="24.95" customHeight="1" x14ac:dyDescent="0.2">
      <c r="A22" s="201" t="s">
        <v>152</v>
      </c>
      <c r="B22" s="199" t="s">
        <v>153</v>
      </c>
      <c r="C22" s="113">
        <v>0.78054638246772745</v>
      </c>
      <c r="D22" s="115">
        <v>52</v>
      </c>
      <c r="E22" s="114">
        <v>40</v>
      </c>
      <c r="F22" s="114">
        <v>82</v>
      </c>
      <c r="G22" s="114">
        <v>76</v>
      </c>
      <c r="H22" s="140">
        <v>107</v>
      </c>
      <c r="I22" s="115">
        <v>-55</v>
      </c>
      <c r="J22" s="116">
        <v>-51.401869158878505</v>
      </c>
    </row>
    <row r="23" spans="1:15" s="110" customFormat="1" ht="24.95" customHeight="1" x14ac:dyDescent="0.2">
      <c r="A23" s="193" t="s">
        <v>154</v>
      </c>
      <c r="B23" s="199" t="s">
        <v>155</v>
      </c>
      <c r="C23" s="113">
        <v>0.5103572500750525</v>
      </c>
      <c r="D23" s="115">
        <v>34</v>
      </c>
      <c r="E23" s="114">
        <v>27</v>
      </c>
      <c r="F23" s="114">
        <v>105</v>
      </c>
      <c r="G23" s="114">
        <v>37</v>
      </c>
      <c r="H23" s="140">
        <v>38</v>
      </c>
      <c r="I23" s="115">
        <v>-4</v>
      </c>
      <c r="J23" s="116">
        <v>-10.526315789473685</v>
      </c>
    </row>
    <row r="24" spans="1:15" s="110" customFormat="1" ht="24.95" customHeight="1" x14ac:dyDescent="0.2">
      <c r="A24" s="193" t="s">
        <v>156</v>
      </c>
      <c r="B24" s="199" t="s">
        <v>221</v>
      </c>
      <c r="C24" s="113">
        <v>4.7583308315821071</v>
      </c>
      <c r="D24" s="115">
        <v>317</v>
      </c>
      <c r="E24" s="114">
        <v>166</v>
      </c>
      <c r="F24" s="114">
        <v>324</v>
      </c>
      <c r="G24" s="114">
        <v>282</v>
      </c>
      <c r="H24" s="140">
        <v>292</v>
      </c>
      <c r="I24" s="115">
        <v>25</v>
      </c>
      <c r="J24" s="116">
        <v>8.5616438356164384</v>
      </c>
    </row>
    <row r="25" spans="1:15" s="110" customFormat="1" ht="24.95" customHeight="1" x14ac:dyDescent="0.2">
      <c r="A25" s="193" t="s">
        <v>222</v>
      </c>
      <c r="B25" s="204" t="s">
        <v>159</v>
      </c>
      <c r="C25" s="113">
        <v>8.9612728910237163</v>
      </c>
      <c r="D25" s="115">
        <v>597</v>
      </c>
      <c r="E25" s="114">
        <v>468</v>
      </c>
      <c r="F25" s="114">
        <v>1153</v>
      </c>
      <c r="G25" s="114">
        <v>814</v>
      </c>
      <c r="H25" s="140">
        <v>743</v>
      </c>
      <c r="I25" s="115">
        <v>-146</v>
      </c>
      <c r="J25" s="116">
        <v>-19.650067294751011</v>
      </c>
    </row>
    <row r="26" spans="1:15" s="110" customFormat="1" ht="24.95" customHeight="1" x14ac:dyDescent="0.2">
      <c r="A26" s="201">
        <v>782.78300000000002</v>
      </c>
      <c r="B26" s="203" t="s">
        <v>160</v>
      </c>
      <c r="C26" s="113">
        <v>3.8877214049834885</v>
      </c>
      <c r="D26" s="115">
        <v>259</v>
      </c>
      <c r="E26" s="114">
        <v>151</v>
      </c>
      <c r="F26" s="114">
        <v>349</v>
      </c>
      <c r="G26" s="114">
        <v>352</v>
      </c>
      <c r="H26" s="140">
        <v>233</v>
      </c>
      <c r="I26" s="115">
        <v>26</v>
      </c>
      <c r="J26" s="116">
        <v>11.158798283261802</v>
      </c>
    </row>
    <row r="27" spans="1:15" s="110" customFormat="1" ht="24.95" customHeight="1" x14ac:dyDescent="0.2">
      <c r="A27" s="193" t="s">
        <v>161</v>
      </c>
      <c r="B27" s="199" t="s">
        <v>162</v>
      </c>
      <c r="C27" s="113">
        <v>3.1672170519363556</v>
      </c>
      <c r="D27" s="115">
        <v>211</v>
      </c>
      <c r="E27" s="114">
        <v>154</v>
      </c>
      <c r="F27" s="114">
        <v>340</v>
      </c>
      <c r="G27" s="114">
        <v>167</v>
      </c>
      <c r="H27" s="140">
        <v>138</v>
      </c>
      <c r="I27" s="115">
        <v>73</v>
      </c>
      <c r="J27" s="116">
        <v>52.89855072463768</v>
      </c>
    </row>
    <row r="28" spans="1:15" s="110" customFormat="1" ht="24.95" customHeight="1" x14ac:dyDescent="0.2">
      <c r="A28" s="193" t="s">
        <v>163</v>
      </c>
      <c r="B28" s="199" t="s">
        <v>164</v>
      </c>
      <c r="C28" s="113">
        <v>3.6625637946562595</v>
      </c>
      <c r="D28" s="115">
        <v>244</v>
      </c>
      <c r="E28" s="114">
        <v>188</v>
      </c>
      <c r="F28" s="114">
        <v>387</v>
      </c>
      <c r="G28" s="114">
        <v>146</v>
      </c>
      <c r="H28" s="140">
        <v>281</v>
      </c>
      <c r="I28" s="115">
        <v>-37</v>
      </c>
      <c r="J28" s="116">
        <v>-13.167259786476869</v>
      </c>
    </row>
    <row r="29" spans="1:15" s="110" customFormat="1" ht="24.95" customHeight="1" x14ac:dyDescent="0.2">
      <c r="A29" s="193">
        <v>86</v>
      </c>
      <c r="B29" s="199" t="s">
        <v>165</v>
      </c>
      <c r="C29" s="113">
        <v>6.7997598318823176</v>
      </c>
      <c r="D29" s="115">
        <v>453</v>
      </c>
      <c r="E29" s="114">
        <v>329</v>
      </c>
      <c r="F29" s="114">
        <v>634</v>
      </c>
      <c r="G29" s="114">
        <v>306</v>
      </c>
      <c r="H29" s="140">
        <v>362</v>
      </c>
      <c r="I29" s="115">
        <v>91</v>
      </c>
      <c r="J29" s="116">
        <v>25.138121546961326</v>
      </c>
    </row>
    <row r="30" spans="1:15" s="110" customFormat="1" ht="24.95" customHeight="1" x14ac:dyDescent="0.2">
      <c r="A30" s="193">
        <v>87.88</v>
      </c>
      <c r="B30" s="204" t="s">
        <v>166</v>
      </c>
      <c r="C30" s="113">
        <v>8.27078955268688</v>
      </c>
      <c r="D30" s="115">
        <v>551</v>
      </c>
      <c r="E30" s="114">
        <v>489</v>
      </c>
      <c r="F30" s="114">
        <v>861</v>
      </c>
      <c r="G30" s="114">
        <v>424</v>
      </c>
      <c r="H30" s="140">
        <v>738</v>
      </c>
      <c r="I30" s="115">
        <v>-187</v>
      </c>
      <c r="J30" s="116">
        <v>-25.338753387533874</v>
      </c>
    </row>
    <row r="31" spans="1:15" s="110" customFormat="1" ht="24.95" customHeight="1" x14ac:dyDescent="0.2">
      <c r="A31" s="193" t="s">
        <v>167</v>
      </c>
      <c r="B31" s="199" t="s">
        <v>168</v>
      </c>
      <c r="C31" s="113">
        <v>4.8784148904232962</v>
      </c>
      <c r="D31" s="115">
        <v>325</v>
      </c>
      <c r="E31" s="114">
        <v>260</v>
      </c>
      <c r="F31" s="114">
        <v>436</v>
      </c>
      <c r="G31" s="114">
        <v>392</v>
      </c>
      <c r="H31" s="140">
        <v>364</v>
      </c>
      <c r="I31" s="115">
        <v>-39</v>
      </c>
      <c r="J31" s="116">
        <v>-10.714285714285714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4.8934253977784445</v>
      </c>
      <c r="D34" s="115">
        <v>326</v>
      </c>
      <c r="E34" s="114">
        <v>122</v>
      </c>
      <c r="F34" s="114">
        <v>292</v>
      </c>
      <c r="G34" s="114">
        <v>288</v>
      </c>
      <c r="H34" s="140">
        <v>323</v>
      </c>
      <c r="I34" s="115">
        <v>3</v>
      </c>
      <c r="J34" s="116">
        <v>0.92879256965944268</v>
      </c>
    </row>
    <row r="35" spans="1:10" s="110" customFormat="1" ht="24.95" customHeight="1" x14ac:dyDescent="0.2">
      <c r="A35" s="292" t="s">
        <v>171</v>
      </c>
      <c r="B35" s="293" t="s">
        <v>172</v>
      </c>
      <c r="C35" s="113">
        <v>17.667367157009906</v>
      </c>
      <c r="D35" s="115">
        <v>1177</v>
      </c>
      <c r="E35" s="114">
        <v>929</v>
      </c>
      <c r="F35" s="114">
        <v>1375</v>
      </c>
      <c r="G35" s="114">
        <v>1048</v>
      </c>
      <c r="H35" s="140">
        <v>1364</v>
      </c>
      <c r="I35" s="115">
        <v>-187</v>
      </c>
      <c r="J35" s="116">
        <v>-13.709677419354838</v>
      </c>
    </row>
    <row r="36" spans="1:10" s="110" customFormat="1" ht="24.95" customHeight="1" x14ac:dyDescent="0.2">
      <c r="A36" s="294" t="s">
        <v>173</v>
      </c>
      <c r="B36" s="295" t="s">
        <v>174</v>
      </c>
      <c r="C36" s="125">
        <v>77.43920744521165</v>
      </c>
      <c r="D36" s="143">
        <v>5159</v>
      </c>
      <c r="E36" s="144">
        <v>3747</v>
      </c>
      <c r="F36" s="144">
        <v>7208</v>
      </c>
      <c r="G36" s="144">
        <v>6049</v>
      </c>
      <c r="H36" s="145">
        <v>5352</v>
      </c>
      <c r="I36" s="143">
        <v>-193</v>
      </c>
      <c r="J36" s="146">
        <v>-3.6061285500747382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6662</v>
      </c>
      <c r="F11" s="264">
        <v>4798</v>
      </c>
      <c r="G11" s="264">
        <v>8875</v>
      </c>
      <c r="H11" s="264">
        <v>7385</v>
      </c>
      <c r="I11" s="265">
        <v>7039</v>
      </c>
      <c r="J11" s="263">
        <v>-377</v>
      </c>
      <c r="K11" s="266">
        <v>-5.355874413979258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24.091864305013509</v>
      </c>
      <c r="E13" s="115">
        <v>1605</v>
      </c>
      <c r="F13" s="114">
        <v>1321</v>
      </c>
      <c r="G13" s="114">
        <v>2064</v>
      </c>
      <c r="H13" s="114">
        <v>2340</v>
      </c>
      <c r="I13" s="140">
        <v>1711</v>
      </c>
      <c r="J13" s="115">
        <v>-106</v>
      </c>
      <c r="K13" s="116">
        <v>-6.1952074810052604</v>
      </c>
    </row>
    <row r="14" spans="1:15" ht="15.95" customHeight="1" x14ac:dyDescent="0.2">
      <c r="A14" s="306" t="s">
        <v>230</v>
      </c>
      <c r="B14" s="307"/>
      <c r="C14" s="308"/>
      <c r="D14" s="113">
        <v>59.921945361753224</v>
      </c>
      <c r="E14" s="115">
        <v>3992</v>
      </c>
      <c r="F14" s="114">
        <v>2767</v>
      </c>
      <c r="G14" s="114">
        <v>5711</v>
      </c>
      <c r="H14" s="114">
        <v>4241</v>
      </c>
      <c r="I14" s="140">
        <v>4240</v>
      </c>
      <c r="J14" s="115">
        <v>-248</v>
      </c>
      <c r="K14" s="116">
        <v>-5.8490566037735849</v>
      </c>
    </row>
    <row r="15" spans="1:15" ht="15.95" customHeight="1" x14ac:dyDescent="0.2">
      <c r="A15" s="306" t="s">
        <v>231</v>
      </c>
      <c r="B15" s="307"/>
      <c r="C15" s="308"/>
      <c r="D15" s="113">
        <v>7.5352746922845988</v>
      </c>
      <c r="E15" s="115">
        <v>502</v>
      </c>
      <c r="F15" s="114">
        <v>331</v>
      </c>
      <c r="G15" s="114">
        <v>522</v>
      </c>
      <c r="H15" s="114">
        <v>437</v>
      </c>
      <c r="I15" s="140">
        <v>529</v>
      </c>
      <c r="J15" s="115">
        <v>-27</v>
      </c>
      <c r="K15" s="116">
        <v>-5.103969754253308</v>
      </c>
    </row>
    <row r="16" spans="1:15" ht="15.95" customHeight="1" x14ac:dyDescent="0.2">
      <c r="A16" s="306" t="s">
        <v>232</v>
      </c>
      <c r="B16" s="307"/>
      <c r="C16" s="308"/>
      <c r="D16" s="113">
        <v>8.1206844791353952</v>
      </c>
      <c r="E16" s="115">
        <v>541</v>
      </c>
      <c r="F16" s="114">
        <v>351</v>
      </c>
      <c r="G16" s="114">
        <v>505</v>
      </c>
      <c r="H16" s="114">
        <v>351</v>
      </c>
      <c r="I16" s="140">
        <v>544</v>
      </c>
      <c r="J16" s="115">
        <v>-3</v>
      </c>
      <c r="K16" s="116">
        <v>-0.55147058823529416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4.3230261182827983</v>
      </c>
      <c r="E18" s="115">
        <v>288</v>
      </c>
      <c r="F18" s="114">
        <v>134</v>
      </c>
      <c r="G18" s="114">
        <v>330</v>
      </c>
      <c r="H18" s="114">
        <v>260</v>
      </c>
      <c r="I18" s="140">
        <v>290</v>
      </c>
      <c r="J18" s="115">
        <v>-2</v>
      </c>
      <c r="K18" s="116">
        <v>-0.68965517241379315</v>
      </c>
    </row>
    <row r="19" spans="1:11" ht="14.1" customHeight="1" x14ac:dyDescent="0.2">
      <c r="A19" s="306" t="s">
        <v>235</v>
      </c>
      <c r="B19" s="307" t="s">
        <v>236</v>
      </c>
      <c r="C19" s="308"/>
      <c r="D19" s="113">
        <v>3.2572800960672472</v>
      </c>
      <c r="E19" s="115">
        <v>217</v>
      </c>
      <c r="F19" s="114">
        <v>70</v>
      </c>
      <c r="G19" s="114">
        <v>236</v>
      </c>
      <c r="H19" s="114">
        <v>173</v>
      </c>
      <c r="I19" s="140">
        <v>198</v>
      </c>
      <c r="J19" s="115">
        <v>19</v>
      </c>
      <c r="K19" s="116">
        <v>9.5959595959595951</v>
      </c>
    </row>
    <row r="20" spans="1:11" ht="14.1" customHeight="1" x14ac:dyDescent="0.2">
      <c r="A20" s="306">
        <v>12</v>
      </c>
      <c r="B20" s="307" t="s">
        <v>237</v>
      </c>
      <c r="C20" s="308"/>
      <c r="D20" s="113">
        <v>2.0264184929450617</v>
      </c>
      <c r="E20" s="115">
        <v>135</v>
      </c>
      <c r="F20" s="114">
        <v>58</v>
      </c>
      <c r="G20" s="114">
        <v>141</v>
      </c>
      <c r="H20" s="114">
        <v>287</v>
      </c>
      <c r="I20" s="140">
        <v>163</v>
      </c>
      <c r="J20" s="115">
        <v>-28</v>
      </c>
      <c r="K20" s="116">
        <v>-17.177914110429448</v>
      </c>
    </row>
    <row r="21" spans="1:11" ht="14.1" customHeight="1" x14ac:dyDescent="0.2">
      <c r="A21" s="306">
        <v>21</v>
      </c>
      <c r="B21" s="307" t="s">
        <v>238</v>
      </c>
      <c r="C21" s="308"/>
      <c r="D21" s="113">
        <v>0.4653257280096067</v>
      </c>
      <c r="E21" s="115">
        <v>31</v>
      </c>
      <c r="F21" s="114">
        <v>12</v>
      </c>
      <c r="G21" s="114">
        <v>17</v>
      </c>
      <c r="H21" s="114">
        <v>25</v>
      </c>
      <c r="I21" s="140">
        <v>38</v>
      </c>
      <c r="J21" s="115">
        <v>-7</v>
      </c>
      <c r="K21" s="116">
        <v>-18.421052631578949</v>
      </c>
    </row>
    <row r="22" spans="1:11" ht="14.1" customHeight="1" x14ac:dyDescent="0.2">
      <c r="A22" s="306">
        <v>22</v>
      </c>
      <c r="B22" s="307" t="s">
        <v>239</v>
      </c>
      <c r="C22" s="308"/>
      <c r="D22" s="113">
        <v>1.0657460222155508</v>
      </c>
      <c r="E22" s="115">
        <v>71</v>
      </c>
      <c r="F22" s="114">
        <v>31</v>
      </c>
      <c r="G22" s="114">
        <v>74</v>
      </c>
      <c r="H22" s="114">
        <v>53</v>
      </c>
      <c r="I22" s="140">
        <v>87</v>
      </c>
      <c r="J22" s="115">
        <v>-16</v>
      </c>
      <c r="K22" s="116">
        <v>-18.390804597701148</v>
      </c>
    </row>
    <row r="23" spans="1:11" ht="14.1" customHeight="1" x14ac:dyDescent="0.2">
      <c r="A23" s="306">
        <v>23</v>
      </c>
      <c r="B23" s="307" t="s">
        <v>240</v>
      </c>
      <c r="C23" s="308"/>
      <c r="D23" s="113">
        <v>0.37526268387871509</v>
      </c>
      <c r="E23" s="115">
        <v>25</v>
      </c>
      <c r="F23" s="114">
        <v>19</v>
      </c>
      <c r="G23" s="114">
        <v>52</v>
      </c>
      <c r="H23" s="114">
        <v>45</v>
      </c>
      <c r="I23" s="140">
        <v>53</v>
      </c>
      <c r="J23" s="115">
        <v>-28</v>
      </c>
      <c r="K23" s="116">
        <v>-52.830188679245282</v>
      </c>
    </row>
    <row r="24" spans="1:11" ht="14.1" customHeight="1" x14ac:dyDescent="0.2">
      <c r="A24" s="306">
        <v>24</v>
      </c>
      <c r="B24" s="307" t="s">
        <v>241</v>
      </c>
      <c r="C24" s="308"/>
      <c r="D24" s="113">
        <v>1.816271389972981</v>
      </c>
      <c r="E24" s="115">
        <v>121</v>
      </c>
      <c r="F24" s="114">
        <v>86</v>
      </c>
      <c r="G24" s="114">
        <v>183</v>
      </c>
      <c r="H24" s="114">
        <v>124</v>
      </c>
      <c r="I24" s="140">
        <v>174</v>
      </c>
      <c r="J24" s="115">
        <v>-53</v>
      </c>
      <c r="K24" s="116">
        <v>-30.459770114942529</v>
      </c>
    </row>
    <row r="25" spans="1:11" ht="14.1" customHeight="1" x14ac:dyDescent="0.2">
      <c r="A25" s="306">
        <v>25</v>
      </c>
      <c r="B25" s="307" t="s">
        <v>242</v>
      </c>
      <c r="C25" s="308"/>
      <c r="D25" s="113">
        <v>3.4974482137496246</v>
      </c>
      <c r="E25" s="115">
        <v>233</v>
      </c>
      <c r="F25" s="114">
        <v>131</v>
      </c>
      <c r="G25" s="114">
        <v>269</v>
      </c>
      <c r="H25" s="114">
        <v>181</v>
      </c>
      <c r="I25" s="140">
        <v>272</v>
      </c>
      <c r="J25" s="115">
        <v>-39</v>
      </c>
      <c r="K25" s="116">
        <v>-14.338235294117647</v>
      </c>
    </row>
    <row r="26" spans="1:11" ht="14.1" customHeight="1" x14ac:dyDescent="0.2">
      <c r="A26" s="306">
        <v>26</v>
      </c>
      <c r="B26" s="307" t="s">
        <v>243</v>
      </c>
      <c r="C26" s="308"/>
      <c r="D26" s="113">
        <v>2.1615130591413991</v>
      </c>
      <c r="E26" s="115">
        <v>144</v>
      </c>
      <c r="F26" s="114">
        <v>86</v>
      </c>
      <c r="G26" s="114">
        <v>183</v>
      </c>
      <c r="H26" s="114">
        <v>76</v>
      </c>
      <c r="I26" s="140">
        <v>144</v>
      </c>
      <c r="J26" s="115">
        <v>0</v>
      </c>
      <c r="K26" s="116">
        <v>0</v>
      </c>
    </row>
    <row r="27" spans="1:11" ht="14.1" customHeight="1" x14ac:dyDescent="0.2">
      <c r="A27" s="306">
        <v>27</v>
      </c>
      <c r="B27" s="307" t="s">
        <v>244</v>
      </c>
      <c r="C27" s="308"/>
      <c r="D27" s="113">
        <v>0.61543080156109276</v>
      </c>
      <c r="E27" s="115">
        <v>41</v>
      </c>
      <c r="F27" s="114">
        <v>43</v>
      </c>
      <c r="G27" s="114">
        <v>44</v>
      </c>
      <c r="H27" s="114">
        <v>55</v>
      </c>
      <c r="I27" s="140">
        <v>82</v>
      </c>
      <c r="J27" s="115">
        <v>-41</v>
      </c>
      <c r="K27" s="116">
        <v>-50</v>
      </c>
    </row>
    <row r="28" spans="1:11" ht="14.1" customHeight="1" x14ac:dyDescent="0.2">
      <c r="A28" s="306">
        <v>28</v>
      </c>
      <c r="B28" s="307" t="s">
        <v>245</v>
      </c>
      <c r="C28" s="308"/>
      <c r="D28" s="113">
        <v>0.10507355148604022</v>
      </c>
      <c r="E28" s="115">
        <v>7</v>
      </c>
      <c r="F28" s="114" t="s">
        <v>514</v>
      </c>
      <c r="G28" s="114">
        <v>8</v>
      </c>
      <c r="H28" s="114">
        <v>8</v>
      </c>
      <c r="I28" s="140">
        <v>9</v>
      </c>
      <c r="J28" s="115">
        <v>-2</v>
      </c>
      <c r="K28" s="116">
        <v>-22.222222222222221</v>
      </c>
    </row>
    <row r="29" spans="1:11" ht="14.1" customHeight="1" x14ac:dyDescent="0.2">
      <c r="A29" s="306">
        <v>29</v>
      </c>
      <c r="B29" s="307" t="s">
        <v>246</v>
      </c>
      <c r="C29" s="308"/>
      <c r="D29" s="113">
        <v>4.7283098168718105</v>
      </c>
      <c r="E29" s="115">
        <v>315</v>
      </c>
      <c r="F29" s="114">
        <v>367</v>
      </c>
      <c r="G29" s="114">
        <v>351</v>
      </c>
      <c r="H29" s="114">
        <v>633</v>
      </c>
      <c r="I29" s="140">
        <v>300</v>
      </c>
      <c r="J29" s="115">
        <v>15</v>
      </c>
      <c r="K29" s="116">
        <v>5</v>
      </c>
    </row>
    <row r="30" spans="1:11" ht="14.1" customHeight="1" x14ac:dyDescent="0.2">
      <c r="A30" s="306" t="s">
        <v>247</v>
      </c>
      <c r="B30" s="307" t="s">
        <v>248</v>
      </c>
      <c r="C30" s="308"/>
      <c r="D30" s="113">
        <v>1.1708195737015912</v>
      </c>
      <c r="E30" s="115">
        <v>78</v>
      </c>
      <c r="F30" s="114">
        <v>233</v>
      </c>
      <c r="G30" s="114">
        <v>108</v>
      </c>
      <c r="H30" s="114" t="s">
        <v>514</v>
      </c>
      <c r="I30" s="140">
        <v>81</v>
      </c>
      <c r="J30" s="115">
        <v>-3</v>
      </c>
      <c r="K30" s="116">
        <v>-3.7037037037037037</v>
      </c>
    </row>
    <row r="31" spans="1:11" ht="14.1" customHeight="1" x14ac:dyDescent="0.2">
      <c r="A31" s="306" t="s">
        <v>249</v>
      </c>
      <c r="B31" s="307" t="s">
        <v>250</v>
      </c>
      <c r="C31" s="308"/>
      <c r="D31" s="113">
        <v>3.4674271990393275</v>
      </c>
      <c r="E31" s="115">
        <v>231</v>
      </c>
      <c r="F31" s="114">
        <v>134</v>
      </c>
      <c r="G31" s="114">
        <v>237</v>
      </c>
      <c r="H31" s="114">
        <v>373</v>
      </c>
      <c r="I31" s="140">
        <v>215</v>
      </c>
      <c r="J31" s="115">
        <v>16</v>
      </c>
      <c r="K31" s="116">
        <v>7.441860465116279</v>
      </c>
    </row>
    <row r="32" spans="1:11" ht="14.1" customHeight="1" x14ac:dyDescent="0.2">
      <c r="A32" s="306">
        <v>31</v>
      </c>
      <c r="B32" s="307" t="s">
        <v>251</v>
      </c>
      <c r="C32" s="308"/>
      <c r="D32" s="113">
        <v>0.43530471329930953</v>
      </c>
      <c r="E32" s="115">
        <v>29</v>
      </c>
      <c r="F32" s="114">
        <v>15</v>
      </c>
      <c r="G32" s="114">
        <v>48</v>
      </c>
      <c r="H32" s="114">
        <v>27</v>
      </c>
      <c r="I32" s="140">
        <v>29</v>
      </c>
      <c r="J32" s="115">
        <v>0</v>
      </c>
      <c r="K32" s="116">
        <v>0</v>
      </c>
    </row>
    <row r="33" spans="1:11" ht="14.1" customHeight="1" x14ac:dyDescent="0.2">
      <c r="A33" s="306">
        <v>32</v>
      </c>
      <c r="B33" s="307" t="s">
        <v>252</v>
      </c>
      <c r="C33" s="308"/>
      <c r="D33" s="113">
        <v>4.2779945962173525</v>
      </c>
      <c r="E33" s="115">
        <v>285</v>
      </c>
      <c r="F33" s="114">
        <v>109</v>
      </c>
      <c r="G33" s="114">
        <v>282</v>
      </c>
      <c r="H33" s="114">
        <v>285</v>
      </c>
      <c r="I33" s="140">
        <v>270</v>
      </c>
      <c r="J33" s="115">
        <v>15</v>
      </c>
      <c r="K33" s="116">
        <v>5.5555555555555554</v>
      </c>
    </row>
    <row r="34" spans="1:11" ht="14.1" customHeight="1" x14ac:dyDescent="0.2">
      <c r="A34" s="306">
        <v>33</v>
      </c>
      <c r="B34" s="307" t="s">
        <v>253</v>
      </c>
      <c r="C34" s="308"/>
      <c r="D34" s="113">
        <v>2.011407985589913</v>
      </c>
      <c r="E34" s="115">
        <v>134</v>
      </c>
      <c r="F34" s="114">
        <v>50</v>
      </c>
      <c r="G34" s="114">
        <v>137</v>
      </c>
      <c r="H34" s="114">
        <v>135</v>
      </c>
      <c r="I34" s="140">
        <v>114</v>
      </c>
      <c r="J34" s="115">
        <v>20</v>
      </c>
      <c r="K34" s="116">
        <v>17.543859649122808</v>
      </c>
    </row>
    <row r="35" spans="1:11" ht="14.1" customHeight="1" x14ac:dyDescent="0.2">
      <c r="A35" s="306">
        <v>34</v>
      </c>
      <c r="B35" s="307" t="s">
        <v>254</v>
      </c>
      <c r="C35" s="308"/>
      <c r="D35" s="113">
        <v>4.0228159711798259</v>
      </c>
      <c r="E35" s="115">
        <v>268</v>
      </c>
      <c r="F35" s="114">
        <v>135</v>
      </c>
      <c r="G35" s="114">
        <v>238</v>
      </c>
      <c r="H35" s="114">
        <v>254</v>
      </c>
      <c r="I35" s="140">
        <v>257</v>
      </c>
      <c r="J35" s="115">
        <v>11</v>
      </c>
      <c r="K35" s="116">
        <v>4.2801556420233462</v>
      </c>
    </row>
    <row r="36" spans="1:11" ht="14.1" customHeight="1" x14ac:dyDescent="0.2">
      <c r="A36" s="306">
        <v>41</v>
      </c>
      <c r="B36" s="307" t="s">
        <v>255</v>
      </c>
      <c r="C36" s="308"/>
      <c r="D36" s="113">
        <v>0.30021014710297206</v>
      </c>
      <c r="E36" s="115">
        <v>20</v>
      </c>
      <c r="F36" s="114">
        <v>14</v>
      </c>
      <c r="G36" s="114">
        <v>17</v>
      </c>
      <c r="H36" s="114">
        <v>10</v>
      </c>
      <c r="I36" s="140">
        <v>11</v>
      </c>
      <c r="J36" s="115">
        <v>9</v>
      </c>
      <c r="K36" s="116">
        <v>81.818181818181813</v>
      </c>
    </row>
    <row r="37" spans="1:11" ht="14.1" customHeight="1" x14ac:dyDescent="0.2">
      <c r="A37" s="306">
        <v>42</v>
      </c>
      <c r="B37" s="307" t="s">
        <v>256</v>
      </c>
      <c r="C37" s="308"/>
      <c r="D37" s="113">
        <v>6.0042029420594417E-2</v>
      </c>
      <c r="E37" s="115">
        <v>4</v>
      </c>
      <c r="F37" s="114">
        <v>8</v>
      </c>
      <c r="G37" s="114" t="s">
        <v>514</v>
      </c>
      <c r="H37" s="114">
        <v>3</v>
      </c>
      <c r="I37" s="140">
        <v>6</v>
      </c>
      <c r="J37" s="115">
        <v>-2</v>
      </c>
      <c r="K37" s="116">
        <v>-33.333333333333336</v>
      </c>
    </row>
    <row r="38" spans="1:11" ht="14.1" customHeight="1" x14ac:dyDescent="0.2">
      <c r="A38" s="306">
        <v>43</v>
      </c>
      <c r="B38" s="307" t="s">
        <v>257</v>
      </c>
      <c r="C38" s="308"/>
      <c r="D38" s="113">
        <v>0.5103572500750525</v>
      </c>
      <c r="E38" s="115">
        <v>34</v>
      </c>
      <c r="F38" s="114">
        <v>29</v>
      </c>
      <c r="G38" s="114">
        <v>42</v>
      </c>
      <c r="H38" s="114">
        <v>33</v>
      </c>
      <c r="I38" s="140">
        <v>48</v>
      </c>
      <c r="J38" s="115">
        <v>-14</v>
      </c>
      <c r="K38" s="116">
        <v>-29.166666666666668</v>
      </c>
    </row>
    <row r="39" spans="1:11" ht="14.1" customHeight="1" x14ac:dyDescent="0.2">
      <c r="A39" s="306">
        <v>51</v>
      </c>
      <c r="B39" s="307" t="s">
        <v>258</v>
      </c>
      <c r="C39" s="308"/>
      <c r="D39" s="113">
        <v>5.2386670669468627</v>
      </c>
      <c r="E39" s="115">
        <v>349</v>
      </c>
      <c r="F39" s="114">
        <v>360</v>
      </c>
      <c r="G39" s="114">
        <v>737</v>
      </c>
      <c r="H39" s="114">
        <v>546</v>
      </c>
      <c r="I39" s="140">
        <v>492</v>
      </c>
      <c r="J39" s="115">
        <v>-143</v>
      </c>
      <c r="K39" s="116">
        <v>-29.065040650406505</v>
      </c>
    </row>
    <row r="40" spans="1:11" ht="14.1" customHeight="1" x14ac:dyDescent="0.2">
      <c r="A40" s="306" t="s">
        <v>259</v>
      </c>
      <c r="B40" s="307" t="s">
        <v>260</v>
      </c>
      <c r="C40" s="308"/>
      <c r="D40" s="113">
        <v>4.473131191834284</v>
      </c>
      <c r="E40" s="115">
        <v>298</v>
      </c>
      <c r="F40" s="114">
        <v>340</v>
      </c>
      <c r="G40" s="114">
        <v>678</v>
      </c>
      <c r="H40" s="114">
        <v>495</v>
      </c>
      <c r="I40" s="140">
        <v>458</v>
      </c>
      <c r="J40" s="115">
        <v>-160</v>
      </c>
      <c r="K40" s="116">
        <v>-34.93449781659389</v>
      </c>
    </row>
    <row r="41" spans="1:11" ht="14.1" customHeight="1" x14ac:dyDescent="0.2">
      <c r="A41" s="306"/>
      <c r="B41" s="307" t="s">
        <v>261</v>
      </c>
      <c r="C41" s="308"/>
      <c r="D41" s="113">
        <v>3.4974482137496246</v>
      </c>
      <c r="E41" s="115">
        <v>233</v>
      </c>
      <c r="F41" s="114">
        <v>190</v>
      </c>
      <c r="G41" s="114">
        <v>489</v>
      </c>
      <c r="H41" s="114">
        <v>377</v>
      </c>
      <c r="I41" s="140">
        <v>226</v>
      </c>
      <c r="J41" s="115">
        <v>7</v>
      </c>
      <c r="K41" s="116">
        <v>3.0973451327433628</v>
      </c>
    </row>
    <row r="42" spans="1:11" ht="14.1" customHeight="1" x14ac:dyDescent="0.2">
      <c r="A42" s="306">
        <v>52</v>
      </c>
      <c r="B42" s="307" t="s">
        <v>262</v>
      </c>
      <c r="C42" s="308"/>
      <c r="D42" s="113">
        <v>6.4094866406484536</v>
      </c>
      <c r="E42" s="115">
        <v>427</v>
      </c>
      <c r="F42" s="114">
        <v>335</v>
      </c>
      <c r="G42" s="114">
        <v>472</v>
      </c>
      <c r="H42" s="114">
        <v>445</v>
      </c>
      <c r="I42" s="140">
        <v>529</v>
      </c>
      <c r="J42" s="115">
        <v>-102</v>
      </c>
      <c r="K42" s="116">
        <v>-19.281663516068054</v>
      </c>
    </row>
    <row r="43" spans="1:11" ht="14.1" customHeight="1" x14ac:dyDescent="0.2">
      <c r="A43" s="306" t="s">
        <v>263</v>
      </c>
      <c r="B43" s="307" t="s">
        <v>264</v>
      </c>
      <c r="C43" s="308"/>
      <c r="D43" s="113">
        <v>5.313719603722606</v>
      </c>
      <c r="E43" s="115">
        <v>354</v>
      </c>
      <c r="F43" s="114">
        <v>305</v>
      </c>
      <c r="G43" s="114">
        <v>413</v>
      </c>
      <c r="H43" s="114">
        <v>351</v>
      </c>
      <c r="I43" s="140">
        <v>452</v>
      </c>
      <c r="J43" s="115">
        <v>-98</v>
      </c>
      <c r="K43" s="116">
        <v>-21.681415929203538</v>
      </c>
    </row>
    <row r="44" spans="1:11" ht="14.1" customHeight="1" x14ac:dyDescent="0.2">
      <c r="A44" s="306">
        <v>53</v>
      </c>
      <c r="B44" s="307" t="s">
        <v>265</v>
      </c>
      <c r="C44" s="308"/>
      <c r="D44" s="113">
        <v>1.245872110477334</v>
      </c>
      <c r="E44" s="115">
        <v>83</v>
      </c>
      <c r="F44" s="114">
        <v>48</v>
      </c>
      <c r="G44" s="114">
        <v>90</v>
      </c>
      <c r="H44" s="114">
        <v>63</v>
      </c>
      <c r="I44" s="140">
        <v>72</v>
      </c>
      <c r="J44" s="115">
        <v>11</v>
      </c>
      <c r="K44" s="116">
        <v>15.277777777777779</v>
      </c>
    </row>
    <row r="45" spans="1:11" ht="14.1" customHeight="1" x14ac:dyDescent="0.2">
      <c r="A45" s="306" t="s">
        <v>266</v>
      </c>
      <c r="B45" s="307" t="s">
        <v>267</v>
      </c>
      <c r="C45" s="308"/>
      <c r="D45" s="113">
        <v>1.1708195737015912</v>
      </c>
      <c r="E45" s="115">
        <v>78</v>
      </c>
      <c r="F45" s="114">
        <v>48</v>
      </c>
      <c r="G45" s="114">
        <v>90</v>
      </c>
      <c r="H45" s="114">
        <v>62</v>
      </c>
      <c r="I45" s="140">
        <v>72</v>
      </c>
      <c r="J45" s="115">
        <v>6</v>
      </c>
      <c r="K45" s="116">
        <v>8.3333333333333339</v>
      </c>
    </row>
    <row r="46" spans="1:11" ht="14.1" customHeight="1" x14ac:dyDescent="0.2">
      <c r="A46" s="306">
        <v>54</v>
      </c>
      <c r="B46" s="307" t="s">
        <v>268</v>
      </c>
      <c r="C46" s="308"/>
      <c r="D46" s="113">
        <v>4.1579105373761633</v>
      </c>
      <c r="E46" s="115">
        <v>277</v>
      </c>
      <c r="F46" s="114">
        <v>181</v>
      </c>
      <c r="G46" s="114">
        <v>295</v>
      </c>
      <c r="H46" s="114">
        <v>421</v>
      </c>
      <c r="I46" s="140">
        <v>376</v>
      </c>
      <c r="J46" s="115">
        <v>-99</v>
      </c>
      <c r="K46" s="116">
        <v>-26.329787234042552</v>
      </c>
    </row>
    <row r="47" spans="1:11" ht="14.1" customHeight="1" x14ac:dyDescent="0.2">
      <c r="A47" s="306">
        <v>61</v>
      </c>
      <c r="B47" s="307" t="s">
        <v>269</v>
      </c>
      <c r="C47" s="308"/>
      <c r="D47" s="113">
        <v>1.4860402281597118</v>
      </c>
      <c r="E47" s="115">
        <v>99</v>
      </c>
      <c r="F47" s="114">
        <v>64</v>
      </c>
      <c r="G47" s="114">
        <v>156</v>
      </c>
      <c r="H47" s="114">
        <v>79</v>
      </c>
      <c r="I47" s="140">
        <v>104</v>
      </c>
      <c r="J47" s="115">
        <v>-5</v>
      </c>
      <c r="K47" s="116">
        <v>-4.8076923076923075</v>
      </c>
    </row>
    <row r="48" spans="1:11" ht="14.1" customHeight="1" x14ac:dyDescent="0.2">
      <c r="A48" s="306">
        <v>62</v>
      </c>
      <c r="B48" s="307" t="s">
        <v>270</v>
      </c>
      <c r="C48" s="308"/>
      <c r="D48" s="113">
        <v>9.1714199939957979</v>
      </c>
      <c r="E48" s="115">
        <v>611</v>
      </c>
      <c r="F48" s="114">
        <v>381</v>
      </c>
      <c r="G48" s="114">
        <v>698</v>
      </c>
      <c r="H48" s="114">
        <v>690</v>
      </c>
      <c r="I48" s="140">
        <v>413</v>
      </c>
      <c r="J48" s="115">
        <v>198</v>
      </c>
      <c r="K48" s="116">
        <v>47.941888619854723</v>
      </c>
    </row>
    <row r="49" spans="1:11" ht="14.1" customHeight="1" x14ac:dyDescent="0.2">
      <c r="A49" s="306">
        <v>63</v>
      </c>
      <c r="B49" s="307" t="s">
        <v>271</v>
      </c>
      <c r="C49" s="308"/>
      <c r="D49" s="113">
        <v>6.0192134494145906</v>
      </c>
      <c r="E49" s="115">
        <v>401</v>
      </c>
      <c r="F49" s="114">
        <v>293</v>
      </c>
      <c r="G49" s="114">
        <v>468</v>
      </c>
      <c r="H49" s="114">
        <v>897</v>
      </c>
      <c r="I49" s="140">
        <v>396</v>
      </c>
      <c r="J49" s="115">
        <v>5</v>
      </c>
      <c r="K49" s="116">
        <v>1.2626262626262625</v>
      </c>
    </row>
    <row r="50" spans="1:11" ht="14.1" customHeight="1" x14ac:dyDescent="0.2">
      <c r="A50" s="306" t="s">
        <v>272</v>
      </c>
      <c r="B50" s="307" t="s">
        <v>273</v>
      </c>
      <c r="C50" s="308"/>
      <c r="D50" s="113">
        <v>1.5460822575803062</v>
      </c>
      <c r="E50" s="115">
        <v>103</v>
      </c>
      <c r="F50" s="114">
        <v>69</v>
      </c>
      <c r="G50" s="114">
        <v>127</v>
      </c>
      <c r="H50" s="114">
        <v>226</v>
      </c>
      <c r="I50" s="140">
        <v>109</v>
      </c>
      <c r="J50" s="115">
        <v>-6</v>
      </c>
      <c r="K50" s="116">
        <v>-5.5045871559633026</v>
      </c>
    </row>
    <row r="51" spans="1:11" ht="14.1" customHeight="1" x14ac:dyDescent="0.2">
      <c r="A51" s="306" t="s">
        <v>274</v>
      </c>
      <c r="B51" s="307" t="s">
        <v>275</v>
      </c>
      <c r="C51" s="308"/>
      <c r="D51" s="113">
        <v>3.8426898829180427</v>
      </c>
      <c r="E51" s="115">
        <v>256</v>
      </c>
      <c r="F51" s="114">
        <v>184</v>
      </c>
      <c r="G51" s="114">
        <v>280</v>
      </c>
      <c r="H51" s="114">
        <v>608</v>
      </c>
      <c r="I51" s="140">
        <v>247</v>
      </c>
      <c r="J51" s="115">
        <v>9</v>
      </c>
      <c r="K51" s="116">
        <v>3.6437246963562755</v>
      </c>
    </row>
    <row r="52" spans="1:11" ht="14.1" customHeight="1" x14ac:dyDescent="0.2">
      <c r="A52" s="306">
        <v>71</v>
      </c>
      <c r="B52" s="307" t="s">
        <v>276</v>
      </c>
      <c r="C52" s="308"/>
      <c r="D52" s="113">
        <v>6.5145601921344944</v>
      </c>
      <c r="E52" s="115">
        <v>434</v>
      </c>
      <c r="F52" s="114">
        <v>292</v>
      </c>
      <c r="G52" s="114">
        <v>502</v>
      </c>
      <c r="H52" s="114">
        <v>346</v>
      </c>
      <c r="I52" s="140">
        <v>449</v>
      </c>
      <c r="J52" s="115">
        <v>-15</v>
      </c>
      <c r="K52" s="116">
        <v>-3.3407572383073498</v>
      </c>
    </row>
    <row r="53" spans="1:11" ht="14.1" customHeight="1" x14ac:dyDescent="0.2">
      <c r="A53" s="306" t="s">
        <v>277</v>
      </c>
      <c r="B53" s="307" t="s">
        <v>278</v>
      </c>
      <c r="C53" s="308"/>
      <c r="D53" s="113">
        <v>1.9813869708796157</v>
      </c>
      <c r="E53" s="115">
        <v>132</v>
      </c>
      <c r="F53" s="114">
        <v>88</v>
      </c>
      <c r="G53" s="114">
        <v>152</v>
      </c>
      <c r="H53" s="114">
        <v>94</v>
      </c>
      <c r="I53" s="140">
        <v>142</v>
      </c>
      <c r="J53" s="115">
        <v>-10</v>
      </c>
      <c r="K53" s="116">
        <v>-7.042253521126761</v>
      </c>
    </row>
    <row r="54" spans="1:11" ht="14.1" customHeight="1" x14ac:dyDescent="0.2">
      <c r="A54" s="306" t="s">
        <v>279</v>
      </c>
      <c r="B54" s="307" t="s">
        <v>280</v>
      </c>
      <c r="C54" s="308"/>
      <c r="D54" s="113">
        <v>3.7075953167217053</v>
      </c>
      <c r="E54" s="115">
        <v>247</v>
      </c>
      <c r="F54" s="114">
        <v>177</v>
      </c>
      <c r="G54" s="114">
        <v>288</v>
      </c>
      <c r="H54" s="114">
        <v>211</v>
      </c>
      <c r="I54" s="140">
        <v>253</v>
      </c>
      <c r="J54" s="115">
        <v>-6</v>
      </c>
      <c r="K54" s="116">
        <v>-2.3715415019762847</v>
      </c>
    </row>
    <row r="55" spans="1:11" ht="14.1" customHeight="1" x14ac:dyDescent="0.2">
      <c r="A55" s="306">
        <v>72</v>
      </c>
      <c r="B55" s="307" t="s">
        <v>281</v>
      </c>
      <c r="C55" s="308"/>
      <c r="D55" s="113">
        <v>1.9363554488141699</v>
      </c>
      <c r="E55" s="115">
        <v>129</v>
      </c>
      <c r="F55" s="114">
        <v>56</v>
      </c>
      <c r="G55" s="114">
        <v>159</v>
      </c>
      <c r="H55" s="114">
        <v>92</v>
      </c>
      <c r="I55" s="140">
        <v>138</v>
      </c>
      <c r="J55" s="115">
        <v>-9</v>
      </c>
      <c r="K55" s="116">
        <v>-6.5217391304347823</v>
      </c>
    </row>
    <row r="56" spans="1:11" ht="14.1" customHeight="1" x14ac:dyDescent="0.2">
      <c r="A56" s="306" t="s">
        <v>282</v>
      </c>
      <c r="B56" s="307" t="s">
        <v>283</v>
      </c>
      <c r="C56" s="308"/>
      <c r="D56" s="113">
        <v>0.25517862503752625</v>
      </c>
      <c r="E56" s="115">
        <v>17</v>
      </c>
      <c r="F56" s="114">
        <v>15</v>
      </c>
      <c r="G56" s="114">
        <v>91</v>
      </c>
      <c r="H56" s="114">
        <v>24</v>
      </c>
      <c r="I56" s="140">
        <v>22</v>
      </c>
      <c r="J56" s="115">
        <v>-5</v>
      </c>
      <c r="K56" s="116">
        <v>-22.727272727272727</v>
      </c>
    </row>
    <row r="57" spans="1:11" ht="14.1" customHeight="1" x14ac:dyDescent="0.2">
      <c r="A57" s="306" t="s">
        <v>284</v>
      </c>
      <c r="B57" s="307" t="s">
        <v>285</v>
      </c>
      <c r="C57" s="308"/>
      <c r="D57" s="113">
        <v>0.97568297808465931</v>
      </c>
      <c r="E57" s="115">
        <v>65</v>
      </c>
      <c r="F57" s="114">
        <v>30</v>
      </c>
      <c r="G57" s="114">
        <v>35</v>
      </c>
      <c r="H57" s="114">
        <v>45</v>
      </c>
      <c r="I57" s="140">
        <v>60</v>
      </c>
      <c r="J57" s="115">
        <v>5</v>
      </c>
      <c r="K57" s="116">
        <v>8.3333333333333339</v>
      </c>
    </row>
    <row r="58" spans="1:11" ht="14.1" customHeight="1" x14ac:dyDescent="0.2">
      <c r="A58" s="306">
        <v>73</v>
      </c>
      <c r="B58" s="307" t="s">
        <v>286</v>
      </c>
      <c r="C58" s="308"/>
      <c r="D58" s="113">
        <v>2.0864605223656558</v>
      </c>
      <c r="E58" s="115">
        <v>139</v>
      </c>
      <c r="F58" s="114">
        <v>80</v>
      </c>
      <c r="G58" s="114">
        <v>193</v>
      </c>
      <c r="H58" s="114">
        <v>74</v>
      </c>
      <c r="I58" s="140">
        <v>72</v>
      </c>
      <c r="J58" s="115">
        <v>67</v>
      </c>
      <c r="K58" s="116">
        <v>93.055555555555557</v>
      </c>
    </row>
    <row r="59" spans="1:11" ht="14.1" customHeight="1" x14ac:dyDescent="0.2">
      <c r="A59" s="306" t="s">
        <v>287</v>
      </c>
      <c r="B59" s="307" t="s">
        <v>288</v>
      </c>
      <c r="C59" s="308"/>
      <c r="D59" s="113">
        <v>1.8462924046832783</v>
      </c>
      <c r="E59" s="115">
        <v>123</v>
      </c>
      <c r="F59" s="114">
        <v>74</v>
      </c>
      <c r="G59" s="114">
        <v>175</v>
      </c>
      <c r="H59" s="114">
        <v>68</v>
      </c>
      <c r="I59" s="140">
        <v>58</v>
      </c>
      <c r="J59" s="115">
        <v>65</v>
      </c>
      <c r="K59" s="116">
        <v>112.06896551724138</v>
      </c>
    </row>
    <row r="60" spans="1:11" ht="14.1" customHeight="1" x14ac:dyDescent="0.2">
      <c r="A60" s="306">
        <v>81</v>
      </c>
      <c r="B60" s="307" t="s">
        <v>289</v>
      </c>
      <c r="C60" s="308"/>
      <c r="D60" s="113">
        <v>6.6646652656859802</v>
      </c>
      <c r="E60" s="115">
        <v>444</v>
      </c>
      <c r="F60" s="114">
        <v>365</v>
      </c>
      <c r="G60" s="114">
        <v>669</v>
      </c>
      <c r="H60" s="114">
        <v>311</v>
      </c>
      <c r="I60" s="140">
        <v>402</v>
      </c>
      <c r="J60" s="115">
        <v>42</v>
      </c>
      <c r="K60" s="116">
        <v>10.447761194029852</v>
      </c>
    </row>
    <row r="61" spans="1:11" ht="14.1" customHeight="1" x14ac:dyDescent="0.2">
      <c r="A61" s="306" t="s">
        <v>290</v>
      </c>
      <c r="B61" s="307" t="s">
        <v>291</v>
      </c>
      <c r="C61" s="308"/>
      <c r="D61" s="113">
        <v>1.3509456619633744</v>
      </c>
      <c r="E61" s="115">
        <v>90</v>
      </c>
      <c r="F61" s="114">
        <v>69</v>
      </c>
      <c r="G61" s="114">
        <v>137</v>
      </c>
      <c r="H61" s="114">
        <v>73</v>
      </c>
      <c r="I61" s="140">
        <v>97</v>
      </c>
      <c r="J61" s="115">
        <v>-7</v>
      </c>
      <c r="K61" s="116">
        <v>-7.2164948453608249</v>
      </c>
    </row>
    <row r="62" spans="1:11" ht="14.1" customHeight="1" x14ac:dyDescent="0.2">
      <c r="A62" s="306" t="s">
        <v>292</v>
      </c>
      <c r="B62" s="307" t="s">
        <v>293</v>
      </c>
      <c r="C62" s="308"/>
      <c r="D62" s="113">
        <v>2.431702191534074</v>
      </c>
      <c r="E62" s="115">
        <v>162</v>
      </c>
      <c r="F62" s="114">
        <v>168</v>
      </c>
      <c r="G62" s="114">
        <v>375</v>
      </c>
      <c r="H62" s="114">
        <v>137</v>
      </c>
      <c r="I62" s="140">
        <v>172</v>
      </c>
      <c r="J62" s="115">
        <v>-10</v>
      </c>
      <c r="K62" s="116">
        <v>-5.8139534883720927</v>
      </c>
    </row>
    <row r="63" spans="1:11" ht="14.1" customHeight="1" x14ac:dyDescent="0.2">
      <c r="A63" s="306"/>
      <c r="B63" s="307" t="s">
        <v>294</v>
      </c>
      <c r="C63" s="308"/>
      <c r="D63" s="113">
        <v>2.1765235664965474</v>
      </c>
      <c r="E63" s="115">
        <v>145</v>
      </c>
      <c r="F63" s="114">
        <v>146</v>
      </c>
      <c r="G63" s="114">
        <v>318</v>
      </c>
      <c r="H63" s="114">
        <v>115</v>
      </c>
      <c r="I63" s="140">
        <v>154</v>
      </c>
      <c r="J63" s="115">
        <v>-9</v>
      </c>
      <c r="K63" s="116">
        <v>-5.8441558441558445</v>
      </c>
    </row>
    <row r="64" spans="1:11" ht="14.1" customHeight="1" x14ac:dyDescent="0.2">
      <c r="A64" s="306" t="s">
        <v>295</v>
      </c>
      <c r="B64" s="307" t="s">
        <v>296</v>
      </c>
      <c r="C64" s="308"/>
      <c r="D64" s="113">
        <v>1.245872110477334</v>
      </c>
      <c r="E64" s="115">
        <v>83</v>
      </c>
      <c r="F64" s="114">
        <v>57</v>
      </c>
      <c r="G64" s="114">
        <v>63</v>
      </c>
      <c r="H64" s="114">
        <v>43</v>
      </c>
      <c r="I64" s="140">
        <v>68</v>
      </c>
      <c r="J64" s="115">
        <v>15</v>
      </c>
      <c r="K64" s="116">
        <v>22.058823529411764</v>
      </c>
    </row>
    <row r="65" spans="1:11" ht="14.1" customHeight="1" x14ac:dyDescent="0.2">
      <c r="A65" s="306" t="s">
        <v>297</v>
      </c>
      <c r="B65" s="307" t="s">
        <v>298</v>
      </c>
      <c r="C65" s="308"/>
      <c r="D65" s="113">
        <v>0.90063044130891623</v>
      </c>
      <c r="E65" s="115">
        <v>60</v>
      </c>
      <c r="F65" s="114">
        <v>30</v>
      </c>
      <c r="G65" s="114">
        <v>50</v>
      </c>
      <c r="H65" s="114">
        <v>33</v>
      </c>
      <c r="I65" s="140">
        <v>37</v>
      </c>
      <c r="J65" s="115">
        <v>23</v>
      </c>
      <c r="K65" s="116">
        <v>62.162162162162161</v>
      </c>
    </row>
    <row r="66" spans="1:11" ht="14.1" customHeight="1" x14ac:dyDescent="0.2">
      <c r="A66" s="306">
        <v>82</v>
      </c>
      <c r="B66" s="307" t="s">
        <v>299</v>
      </c>
      <c r="C66" s="308"/>
      <c r="D66" s="113">
        <v>3.6475532873011107</v>
      </c>
      <c r="E66" s="115">
        <v>243</v>
      </c>
      <c r="F66" s="114">
        <v>277</v>
      </c>
      <c r="G66" s="114">
        <v>443</v>
      </c>
      <c r="H66" s="114">
        <v>225</v>
      </c>
      <c r="I66" s="140">
        <v>287</v>
      </c>
      <c r="J66" s="115">
        <v>-44</v>
      </c>
      <c r="K66" s="116">
        <v>-15.331010452961673</v>
      </c>
    </row>
    <row r="67" spans="1:11" ht="14.1" customHeight="1" x14ac:dyDescent="0.2">
      <c r="A67" s="306" t="s">
        <v>300</v>
      </c>
      <c r="B67" s="307" t="s">
        <v>301</v>
      </c>
      <c r="C67" s="308"/>
      <c r="D67" s="113">
        <v>2.851996397478235</v>
      </c>
      <c r="E67" s="115">
        <v>190</v>
      </c>
      <c r="F67" s="114">
        <v>212</v>
      </c>
      <c r="G67" s="114">
        <v>341</v>
      </c>
      <c r="H67" s="114">
        <v>172</v>
      </c>
      <c r="I67" s="140">
        <v>212</v>
      </c>
      <c r="J67" s="115">
        <v>-22</v>
      </c>
      <c r="K67" s="116">
        <v>-10.377358490566039</v>
      </c>
    </row>
    <row r="68" spans="1:11" ht="14.1" customHeight="1" x14ac:dyDescent="0.2">
      <c r="A68" s="306" t="s">
        <v>302</v>
      </c>
      <c r="B68" s="307" t="s">
        <v>303</v>
      </c>
      <c r="C68" s="308"/>
      <c r="D68" s="113">
        <v>0.34524166916841792</v>
      </c>
      <c r="E68" s="115">
        <v>23</v>
      </c>
      <c r="F68" s="114">
        <v>45</v>
      </c>
      <c r="G68" s="114">
        <v>60</v>
      </c>
      <c r="H68" s="114">
        <v>30</v>
      </c>
      <c r="I68" s="140">
        <v>47</v>
      </c>
      <c r="J68" s="115">
        <v>-24</v>
      </c>
      <c r="K68" s="116">
        <v>-51.063829787234042</v>
      </c>
    </row>
    <row r="69" spans="1:11" ht="14.1" customHeight="1" x14ac:dyDescent="0.2">
      <c r="A69" s="306">
        <v>83</v>
      </c>
      <c r="B69" s="307" t="s">
        <v>304</v>
      </c>
      <c r="C69" s="308"/>
      <c r="D69" s="113">
        <v>6.5445812068447911</v>
      </c>
      <c r="E69" s="115">
        <v>436</v>
      </c>
      <c r="F69" s="114">
        <v>360</v>
      </c>
      <c r="G69" s="114">
        <v>621</v>
      </c>
      <c r="H69" s="114">
        <v>388</v>
      </c>
      <c r="I69" s="140">
        <v>503</v>
      </c>
      <c r="J69" s="115">
        <v>-67</v>
      </c>
      <c r="K69" s="116">
        <v>-13.320079522862823</v>
      </c>
    </row>
    <row r="70" spans="1:11" ht="14.1" customHeight="1" x14ac:dyDescent="0.2">
      <c r="A70" s="306" t="s">
        <v>305</v>
      </c>
      <c r="B70" s="307" t="s">
        <v>306</v>
      </c>
      <c r="C70" s="308"/>
      <c r="D70" s="113">
        <v>5.5238667066946867</v>
      </c>
      <c r="E70" s="115">
        <v>368</v>
      </c>
      <c r="F70" s="114">
        <v>306</v>
      </c>
      <c r="G70" s="114">
        <v>559</v>
      </c>
      <c r="H70" s="114">
        <v>319</v>
      </c>
      <c r="I70" s="140">
        <v>441</v>
      </c>
      <c r="J70" s="115">
        <v>-73</v>
      </c>
      <c r="K70" s="116">
        <v>-16.553287981859409</v>
      </c>
    </row>
    <row r="71" spans="1:11" ht="14.1" customHeight="1" x14ac:dyDescent="0.2">
      <c r="A71" s="306"/>
      <c r="B71" s="307" t="s">
        <v>307</v>
      </c>
      <c r="C71" s="308"/>
      <c r="D71" s="113">
        <v>3.3323326328429901</v>
      </c>
      <c r="E71" s="115">
        <v>222</v>
      </c>
      <c r="F71" s="114">
        <v>201</v>
      </c>
      <c r="G71" s="114">
        <v>354</v>
      </c>
      <c r="H71" s="114">
        <v>222</v>
      </c>
      <c r="I71" s="140">
        <v>280</v>
      </c>
      <c r="J71" s="115">
        <v>-58</v>
      </c>
      <c r="K71" s="116">
        <v>-20.714285714285715</v>
      </c>
    </row>
    <row r="72" spans="1:11" ht="14.1" customHeight="1" x14ac:dyDescent="0.2">
      <c r="A72" s="306">
        <v>84</v>
      </c>
      <c r="B72" s="307" t="s">
        <v>308</v>
      </c>
      <c r="C72" s="308"/>
      <c r="D72" s="113">
        <v>2.1014710297208046</v>
      </c>
      <c r="E72" s="115">
        <v>140</v>
      </c>
      <c r="F72" s="114">
        <v>99</v>
      </c>
      <c r="G72" s="114">
        <v>194</v>
      </c>
      <c r="H72" s="114">
        <v>70</v>
      </c>
      <c r="I72" s="140">
        <v>150</v>
      </c>
      <c r="J72" s="115">
        <v>-10</v>
      </c>
      <c r="K72" s="116">
        <v>-6.666666666666667</v>
      </c>
    </row>
    <row r="73" spans="1:11" ht="14.1" customHeight="1" x14ac:dyDescent="0.2">
      <c r="A73" s="306" t="s">
        <v>309</v>
      </c>
      <c r="B73" s="307" t="s">
        <v>310</v>
      </c>
      <c r="C73" s="308"/>
      <c r="D73" s="113">
        <v>0.76553587511257881</v>
      </c>
      <c r="E73" s="115">
        <v>51</v>
      </c>
      <c r="F73" s="114">
        <v>41</v>
      </c>
      <c r="G73" s="114">
        <v>98</v>
      </c>
      <c r="H73" s="114">
        <v>19</v>
      </c>
      <c r="I73" s="140">
        <v>55</v>
      </c>
      <c r="J73" s="115">
        <v>-4</v>
      </c>
      <c r="K73" s="116">
        <v>-7.2727272727272725</v>
      </c>
    </row>
    <row r="74" spans="1:11" ht="14.1" customHeight="1" x14ac:dyDescent="0.2">
      <c r="A74" s="306" t="s">
        <v>311</v>
      </c>
      <c r="B74" s="307" t="s">
        <v>312</v>
      </c>
      <c r="C74" s="308"/>
      <c r="D74" s="113">
        <v>0.43530471329930953</v>
      </c>
      <c r="E74" s="115">
        <v>29</v>
      </c>
      <c r="F74" s="114">
        <v>31</v>
      </c>
      <c r="G74" s="114">
        <v>36</v>
      </c>
      <c r="H74" s="114">
        <v>19</v>
      </c>
      <c r="I74" s="140">
        <v>34</v>
      </c>
      <c r="J74" s="115">
        <v>-5</v>
      </c>
      <c r="K74" s="116">
        <v>-14.705882352941176</v>
      </c>
    </row>
    <row r="75" spans="1:11" ht="14.1" customHeight="1" x14ac:dyDescent="0.2">
      <c r="A75" s="306" t="s">
        <v>313</v>
      </c>
      <c r="B75" s="307" t="s">
        <v>314</v>
      </c>
      <c r="C75" s="308"/>
      <c r="D75" s="113">
        <v>0.15010507355148603</v>
      </c>
      <c r="E75" s="115">
        <v>10</v>
      </c>
      <c r="F75" s="114">
        <v>10</v>
      </c>
      <c r="G75" s="114">
        <v>15</v>
      </c>
      <c r="H75" s="114">
        <v>7</v>
      </c>
      <c r="I75" s="140">
        <v>19</v>
      </c>
      <c r="J75" s="115">
        <v>-9</v>
      </c>
      <c r="K75" s="116">
        <v>-47.368421052631582</v>
      </c>
    </row>
    <row r="76" spans="1:11" ht="14.1" customHeight="1" x14ac:dyDescent="0.2">
      <c r="A76" s="306">
        <v>91</v>
      </c>
      <c r="B76" s="307" t="s">
        <v>315</v>
      </c>
      <c r="C76" s="308"/>
      <c r="D76" s="113">
        <v>0.16511558090663464</v>
      </c>
      <c r="E76" s="115">
        <v>11</v>
      </c>
      <c r="F76" s="114">
        <v>4</v>
      </c>
      <c r="G76" s="114">
        <v>9</v>
      </c>
      <c r="H76" s="114">
        <v>12</v>
      </c>
      <c r="I76" s="140">
        <v>10</v>
      </c>
      <c r="J76" s="115">
        <v>1</v>
      </c>
      <c r="K76" s="116">
        <v>10</v>
      </c>
    </row>
    <row r="77" spans="1:11" ht="14.1" customHeight="1" x14ac:dyDescent="0.2">
      <c r="A77" s="306">
        <v>92</v>
      </c>
      <c r="B77" s="307" t="s">
        <v>316</v>
      </c>
      <c r="C77" s="308"/>
      <c r="D77" s="113">
        <v>2.9270489342539778</v>
      </c>
      <c r="E77" s="115">
        <v>195</v>
      </c>
      <c r="F77" s="114">
        <v>202</v>
      </c>
      <c r="G77" s="114">
        <v>617</v>
      </c>
      <c r="H77" s="114">
        <v>151</v>
      </c>
      <c r="I77" s="140">
        <v>230</v>
      </c>
      <c r="J77" s="115">
        <v>-35</v>
      </c>
      <c r="K77" s="116">
        <v>-15.217391304347826</v>
      </c>
    </row>
    <row r="78" spans="1:11" ht="14.1" customHeight="1" x14ac:dyDescent="0.2">
      <c r="A78" s="306">
        <v>93</v>
      </c>
      <c r="B78" s="307" t="s">
        <v>317</v>
      </c>
      <c r="C78" s="308"/>
      <c r="D78" s="113" t="s">
        <v>514</v>
      </c>
      <c r="E78" s="115" t="s">
        <v>514</v>
      </c>
      <c r="F78" s="114">
        <v>4</v>
      </c>
      <c r="G78" s="114">
        <v>4</v>
      </c>
      <c r="H78" s="114">
        <v>9</v>
      </c>
      <c r="I78" s="140">
        <v>6</v>
      </c>
      <c r="J78" s="115" t="s">
        <v>514</v>
      </c>
      <c r="K78" s="116" t="s">
        <v>514</v>
      </c>
    </row>
    <row r="79" spans="1:11" ht="14.1" customHeight="1" x14ac:dyDescent="0.2">
      <c r="A79" s="306">
        <v>94</v>
      </c>
      <c r="B79" s="307" t="s">
        <v>318</v>
      </c>
      <c r="C79" s="308"/>
      <c r="D79" s="113">
        <v>0.49534674271990392</v>
      </c>
      <c r="E79" s="115">
        <v>33</v>
      </c>
      <c r="F79" s="114">
        <v>38</v>
      </c>
      <c r="G79" s="114">
        <v>54</v>
      </c>
      <c r="H79" s="114">
        <v>56</v>
      </c>
      <c r="I79" s="140">
        <v>48</v>
      </c>
      <c r="J79" s="115">
        <v>-15</v>
      </c>
      <c r="K79" s="116">
        <v>-31.25</v>
      </c>
    </row>
    <row r="80" spans="1:11" ht="14.1" customHeight="1" x14ac:dyDescent="0.2">
      <c r="A80" s="306" t="s">
        <v>319</v>
      </c>
      <c r="B80" s="307" t="s">
        <v>320</v>
      </c>
      <c r="C80" s="308"/>
      <c r="D80" s="113" t="s">
        <v>514</v>
      </c>
      <c r="E80" s="115" t="s">
        <v>514</v>
      </c>
      <c r="F80" s="114" t="s">
        <v>514</v>
      </c>
      <c r="G80" s="114" t="s">
        <v>514</v>
      </c>
      <c r="H80" s="114">
        <v>0</v>
      </c>
      <c r="I80" s="140">
        <v>0</v>
      </c>
      <c r="J80" s="115" t="s">
        <v>514</v>
      </c>
      <c r="K80" s="116" t="s">
        <v>514</v>
      </c>
    </row>
    <row r="81" spans="1:11" ht="14.1" customHeight="1" x14ac:dyDescent="0.2">
      <c r="A81" s="310" t="s">
        <v>321</v>
      </c>
      <c r="B81" s="311" t="s">
        <v>334</v>
      </c>
      <c r="C81" s="312"/>
      <c r="D81" s="125">
        <v>0.33023116181326928</v>
      </c>
      <c r="E81" s="143">
        <v>22</v>
      </c>
      <c r="F81" s="144">
        <v>28</v>
      </c>
      <c r="G81" s="144">
        <v>73</v>
      </c>
      <c r="H81" s="144">
        <v>16</v>
      </c>
      <c r="I81" s="145">
        <v>15</v>
      </c>
      <c r="J81" s="143">
        <v>7</v>
      </c>
      <c r="K81" s="146">
        <v>46.666666666666664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7462</v>
      </c>
      <c r="E11" s="114">
        <v>6835</v>
      </c>
      <c r="F11" s="114">
        <v>7552</v>
      </c>
      <c r="G11" s="114">
        <v>6008</v>
      </c>
      <c r="H11" s="140">
        <v>7695</v>
      </c>
      <c r="I11" s="115">
        <v>-233</v>
      </c>
      <c r="J11" s="116">
        <v>-3.0279402209226771</v>
      </c>
    </row>
    <row r="12" spans="1:15" s="110" customFormat="1" ht="24.95" customHeight="1" x14ac:dyDescent="0.2">
      <c r="A12" s="193" t="s">
        <v>132</v>
      </c>
      <c r="B12" s="194" t="s">
        <v>133</v>
      </c>
      <c r="C12" s="113">
        <v>4.2481908335566869</v>
      </c>
      <c r="D12" s="115">
        <v>317</v>
      </c>
      <c r="E12" s="114">
        <v>321</v>
      </c>
      <c r="F12" s="114">
        <v>230</v>
      </c>
      <c r="G12" s="114">
        <v>191</v>
      </c>
      <c r="H12" s="140">
        <v>285</v>
      </c>
      <c r="I12" s="115">
        <v>32</v>
      </c>
      <c r="J12" s="116">
        <v>11.228070175438596</v>
      </c>
    </row>
    <row r="13" spans="1:15" s="110" customFormat="1" ht="24.95" customHeight="1" x14ac:dyDescent="0.2">
      <c r="A13" s="193" t="s">
        <v>134</v>
      </c>
      <c r="B13" s="199" t="s">
        <v>214</v>
      </c>
      <c r="C13" s="113">
        <v>1.4071294559099436</v>
      </c>
      <c r="D13" s="115">
        <v>105</v>
      </c>
      <c r="E13" s="114">
        <v>64</v>
      </c>
      <c r="F13" s="114">
        <v>60</v>
      </c>
      <c r="G13" s="114">
        <v>73</v>
      </c>
      <c r="H13" s="140">
        <v>183</v>
      </c>
      <c r="I13" s="115">
        <v>-78</v>
      </c>
      <c r="J13" s="116">
        <v>-42.622950819672134</v>
      </c>
    </row>
    <row r="14" spans="1:15" s="287" customFormat="1" ht="24.95" customHeight="1" x14ac:dyDescent="0.2">
      <c r="A14" s="193" t="s">
        <v>215</v>
      </c>
      <c r="B14" s="199" t="s">
        <v>137</v>
      </c>
      <c r="C14" s="113">
        <v>7.6387027606539801</v>
      </c>
      <c r="D14" s="115">
        <v>570</v>
      </c>
      <c r="E14" s="114">
        <v>451</v>
      </c>
      <c r="F14" s="114">
        <v>495</v>
      </c>
      <c r="G14" s="114">
        <v>705</v>
      </c>
      <c r="H14" s="140">
        <v>635</v>
      </c>
      <c r="I14" s="115">
        <v>-65</v>
      </c>
      <c r="J14" s="116">
        <v>-10.236220472440944</v>
      </c>
      <c r="K14" s="110"/>
      <c r="L14" s="110"/>
      <c r="M14" s="110"/>
      <c r="N14" s="110"/>
      <c r="O14" s="110"/>
    </row>
    <row r="15" spans="1:15" s="110" customFormat="1" ht="24.95" customHeight="1" x14ac:dyDescent="0.2">
      <c r="A15" s="193" t="s">
        <v>216</v>
      </c>
      <c r="B15" s="199" t="s">
        <v>217</v>
      </c>
      <c r="C15" s="113">
        <v>2.8544626105601716</v>
      </c>
      <c r="D15" s="115">
        <v>213</v>
      </c>
      <c r="E15" s="114">
        <v>220</v>
      </c>
      <c r="F15" s="114">
        <v>232</v>
      </c>
      <c r="G15" s="114">
        <v>424</v>
      </c>
      <c r="H15" s="140">
        <v>211</v>
      </c>
      <c r="I15" s="115">
        <v>2</v>
      </c>
      <c r="J15" s="116">
        <v>0.94786729857819907</v>
      </c>
    </row>
    <row r="16" spans="1:15" s="287" customFormat="1" ht="24.95" customHeight="1" x14ac:dyDescent="0.2">
      <c r="A16" s="193" t="s">
        <v>218</v>
      </c>
      <c r="B16" s="199" t="s">
        <v>141</v>
      </c>
      <c r="C16" s="113">
        <v>3.6987402841061376</v>
      </c>
      <c r="D16" s="115">
        <v>276</v>
      </c>
      <c r="E16" s="114">
        <v>165</v>
      </c>
      <c r="F16" s="114">
        <v>201</v>
      </c>
      <c r="G16" s="114">
        <v>218</v>
      </c>
      <c r="H16" s="140">
        <v>270</v>
      </c>
      <c r="I16" s="115">
        <v>6</v>
      </c>
      <c r="J16" s="116">
        <v>2.2222222222222223</v>
      </c>
      <c r="K16" s="110"/>
      <c r="L16" s="110"/>
      <c r="M16" s="110"/>
      <c r="N16" s="110"/>
      <c r="O16" s="110"/>
    </row>
    <row r="17" spans="1:15" s="110" customFormat="1" ht="24.95" customHeight="1" x14ac:dyDescent="0.2">
      <c r="A17" s="193" t="s">
        <v>142</v>
      </c>
      <c r="B17" s="199" t="s">
        <v>220</v>
      </c>
      <c r="C17" s="113">
        <v>1.0854998659876709</v>
      </c>
      <c r="D17" s="115">
        <v>81</v>
      </c>
      <c r="E17" s="114">
        <v>66</v>
      </c>
      <c r="F17" s="114">
        <v>62</v>
      </c>
      <c r="G17" s="114">
        <v>63</v>
      </c>
      <c r="H17" s="140">
        <v>154</v>
      </c>
      <c r="I17" s="115">
        <v>-73</v>
      </c>
      <c r="J17" s="116">
        <v>-47.402597402597401</v>
      </c>
    </row>
    <row r="18" spans="1:15" s="287" customFormat="1" ht="24.95" customHeight="1" x14ac:dyDescent="0.2">
      <c r="A18" s="201" t="s">
        <v>144</v>
      </c>
      <c r="B18" s="202" t="s">
        <v>145</v>
      </c>
      <c r="C18" s="113">
        <v>7.5448941302599843</v>
      </c>
      <c r="D18" s="115">
        <v>563</v>
      </c>
      <c r="E18" s="114">
        <v>510</v>
      </c>
      <c r="F18" s="114">
        <v>468</v>
      </c>
      <c r="G18" s="114">
        <v>409</v>
      </c>
      <c r="H18" s="140">
        <v>542</v>
      </c>
      <c r="I18" s="115">
        <v>21</v>
      </c>
      <c r="J18" s="116">
        <v>3.8745387453874538</v>
      </c>
      <c r="K18" s="110"/>
      <c r="L18" s="110"/>
      <c r="M18" s="110"/>
      <c r="N18" s="110"/>
      <c r="O18" s="110"/>
    </row>
    <row r="19" spans="1:15" s="110" customFormat="1" ht="24.95" customHeight="1" x14ac:dyDescent="0.2">
      <c r="A19" s="193" t="s">
        <v>146</v>
      </c>
      <c r="B19" s="199" t="s">
        <v>147</v>
      </c>
      <c r="C19" s="113">
        <v>15.465022782095954</v>
      </c>
      <c r="D19" s="115">
        <v>1154</v>
      </c>
      <c r="E19" s="114">
        <v>1008</v>
      </c>
      <c r="F19" s="114">
        <v>931</v>
      </c>
      <c r="G19" s="114">
        <v>814</v>
      </c>
      <c r="H19" s="140">
        <v>892</v>
      </c>
      <c r="I19" s="115">
        <v>262</v>
      </c>
      <c r="J19" s="116">
        <v>29.372197309417039</v>
      </c>
    </row>
    <row r="20" spans="1:15" s="287" customFormat="1" ht="24.95" customHeight="1" x14ac:dyDescent="0.2">
      <c r="A20" s="193" t="s">
        <v>148</v>
      </c>
      <c r="B20" s="199" t="s">
        <v>149</v>
      </c>
      <c r="C20" s="113">
        <v>8.3087644063253823</v>
      </c>
      <c r="D20" s="115">
        <v>620</v>
      </c>
      <c r="E20" s="114">
        <v>605</v>
      </c>
      <c r="F20" s="114">
        <v>558</v>
      </c>
      <c r="G20" s="114">
        <v>565</v>
      </c>
      <c r="H20" s="140">
        <v>737</v>
      </c>
      <c r="I20" s="115">
        <v>-117</v>
      </c>
      <c r="J20" s="116">
        <v>-15.875169606512889</v>
      </c>
      <c r="K20" s="110"/>
      <c r="L20" s="110"/>
      <c r="M20" s="110"/>
      <c r="N20" s="110"/>
      <c r="O20" s="110"/>
    </row>
    <row r="21" spans="1:15" s="110" customFormat="1" ht="24.95" customHeight="1" x14ac:dyDescent="0.2">
      <c r="A21" s="201" t="s">
        <v>150</v>
      </c>
      <c r="B21" s="202" t="s">
        <v>151</v>
      </c>
      <c r="C21" s="113">
        <v>11.297239346019834</v>
      </c>
      <c r="D21" s="115">
        <v>843</v>
      </c>
      <c r="E21" s="114">
        <v>985</v>
      </c>
      <c r="F21" s="114">
        <v>725</v>
      </c>
      <c r="G21" s="114">
        <v>515</v>
      </c>
      <c r="H21" s="140">
        <v>728</v>
      </c>
      <c r="I21" s="115">
        <v>115</v>
      </c>
      <c r="J21" s="116">
        <v>15.796703296703297</v>
      </c>
    </row>
    <row r="22" spans="1:15" s="110" customFormat="1" ht="24.95" customHeight="1" x14ac:dyDescent="0.2">
      <c r="A22" s="201" t="s">
        <v>152</v>
      </c>
      <c r="B22" s="199" t="s">
        <v>153</v>
      </c>
      <c r="C22" s="113">
        <v>1.0050924685071025</v>
      </c>
      <c r="D22" s="115">
        <v>75</v>
      </c>
      <c r="E22" s="114">
        <v>60</v>
      </c>
      <c r="F22" s="114">
        <v>68</v>
      </c>
      <c r="G22" s="114">
        <v>72</v>
      </c>
      <c r="H22" s="140">
        <v>79</v>
      </c>
      <c r="I22" s="115">
        <v>-4</v>
      </c>
      <c r="J22" s="116">
        <v>-5.0632911392405067</v>
      </c>
    </row>
    <row r="23" spans="1:15" s="110" customFormat="1" ht="24.95" customHeight="1" x14ac:dyDescent="0.2">
      <c r="A23" s="193" t="s">
        <v>154</v>
      </c>
      <c r="B23" s="199" t="s">
        <v>155</v>
      </c>
      <c r="C23" s="113">
        <v>0.68346287858482979</v>
      </c>
      <c r="D23" s="115">
        <v>51</v>
      </c>
      <c r="E23" s="114">
        <v>35</v>
      </c>
      <c r="F23" s="114">
        <v>32</v>
      </c>
      <c r="G23" s="114">
        <v>49</v>
      </c>
      <c r="H23" s="140">
        <v>57</v>
      </c>
      <c r="I23" s="115">
        <v>-6</v>
      </c>
      <c r="J23" s="116">
        <v>-10.526315789473685</v>
      </c>
    </row>
    <row r="24" spans="1:15" s="110" customFormat="1" ht="24.95" customHeight="1" x14ac:dyDescent="0.2">
      <c r="A24" s="193" t="s">
        <v>156</v>
      </c>
      <c r="B24" s="199" t="s">
        <v>221</v>
      </c>
      <c r="C24" s="113">
        <v>4.395604395604396</v>
      </c>
      <c r="D24" s="115">
        <v>328</v>
      </c>
      <c r="E24" s="114">
        <v>251</v>
      </c>
      <c r="F24" s="114">
        <v>302</v>
      </c>
      <c r="G24" s="114">
        <v>270</v>
      </c>
      <c r="H24" s="140">
        <v>299</v>
      </c>
      <c r="I24" s="115">
        <v>29</v>
      </c>
      <c r="J24" s="116">
        <v>9.6989966555183944</v>
      </c>
    </row>
    <row r="25" spans="1:15" s="110" customFormat="1" ht="24.95" customHeight="1" x14ac:dyDescent="0.2">
      <c r="A25" s="193" t="s">
        <v>222</v>
      </c>
      <c r="B25" s="204" t="s">
        <v>159</v>
      </c>
      <c r="C25" s="113">
        <v>8.536585365853659</v>
      </c>
      <c r="D25" s="115">
        <v>637</v>
      </c>
      <c r="E25" s="114">
        <v>665</v>
      </c>
      <c r="F25" s="114">
        <v>1215</v>
      </c>
      <c r="G25" s="114">
        <v>588</v>
      </c>
      <c r="H25" s="140">
        <v>900</v>
      </c>
      <c r="I25" s="115">
        <v>-263</v>
      </c>
      <c r="J25" s="116">
        <v>-29.222222222222221</v>
      </c>
    </row>
    <row r="26" spans="1:15" s="110" customFormat="1" ht="24.95" customHeight="1" x14ac:dyDescent="0.2">
      <c r="A26" s="201">
        <v>782.78300000000002</v>
      </c>
      <c r="B26" s="203" t="s">
        <v>160</v>
      </c>
      <c r="C26" s="113">
        <v>4.5832216563923884</v>
      </c>
      <c r="D26" s="115">
        <v>342</v>
      </c>
      <c r="E26" s="114">
        <v>345</v>
      </c>
      <c r="F26" s="114">
        <v>305</v>
      </c>
      <c r="G26" s="114">
        <v>217</v>
      </c>
      <c r="H26" s="140">
        <v>273</v>
      </c>
      <c r="I26" s="115">
        <v>69</v>
      </c>
      <c r="J26" s="116">
        <v>25.274725274725274</v>
      </c>
    </row>
    <row r="27" spans="1:15" s="110" customFormat="1" ht="24.95" customHeight="1" x14ac:dyDescent="0.2">
      <c r="A27" s="193" t="s">
        <v>161</v>
      </c>
      <c r="B27" s="199" t="s">
        <v>162</v>
      </c>
      <c r="C27" s="113">
        <v>3.5111230233181452</v>
      </c>
      <c r="D27" s="115">
        <v>262</v>
      </c>
      <c r="E27" s="114">
        <v>169</v>
      </c>
      <c r="F27" s="114">
        <v>229</v>
      </c>
      <c r="G27" s="114">
        <v>228</v>
      </c>
      <c r="H27" s="140">
        <v>303</v>
      </c>
      <c r="I27" s="115">
        <v>-41</v>
      </c>
      <c r="J27" s="116">
        <v>-13.531353135313532</v>
      </c>
    </row>
    <row r="28" spans="1:15" s="110" customFormat="1" ht="24.95" customHeight="1" x14ac:dyDescent="0.2">
      <c r="A28" s="193" t="s">
        <v>163</v>
      </c>
      <c r="B28" s="199" t="s">
        <v>164</v>
      </c>
      <c r="C28" s="113">
        <v>3.4039131600107209</v>
      </c>
      <c r="D28" s="115">
        <v>254</v>
      </c>
      <c r="E28" s="114">
        <v>210</v>
      </c>
      <c r="F28" s="114">
        <v>363</v>
      </c>
      <c r="G28" s="114">
        <v>223</v>
      </c>
      <c r="H28" s="140">
        <v>301</v>
      </c>
      <c r="I28" s="115">
        <v>-47</v>
      </c>
      <c r="J28" s="116">
        <v>-15.614617940199336</v>
      </c>
    </row>
    <row r="29" spans="1:15" s="110" customFormat="1" ht="24.95" customHeight="1" x14ac:dyDescent="0.2">
      <c r="A29" s="193">
        <v>86</v>
      </c>
      <c r="B29" s="199" t="s">
        <v>165</v>
      </c>
      <c r="C29" s="113">
        <v>6.0305548110426157</v>
      </c>
      <c r="D29" s="115">
        <v>450</v>
      </c>
      <c r="E29" s="114">
        <v>336</v>
      </c>
      <c r="F29" s="114">
        <v>436</v>
      </c>
      <c r="G29" s="114">
        <v>336</v>
      </c>
      <c r="H29" s="140">
        <v>383</v>
      </c>
      <c r="I29" s="115">
        <v>67</v>
      </c>
      <c r="J29" s="116">
        <v>17.493472584856399</v>
      </c>
    </row>
    <row r="30" spans="1:15" s="110" customFormat="1" ht="24.95" customHeight="1" x14ac:dyDescent="0.2">
      <c r="A30" s="193">
        <v>87.88</v>
      </c>
      <c r="B30" s="204" t="s">
        <v>166</v>
      </c>
      <c r="C30" s="113">
        <v>7.0758509782900028</v>
      </c>
      <c r="D30" s="115">
        <v>528</v>
      </c>
      <c r="E30" s="114">
        <v>510</v>
      </c>
      <c r="F30" s="114">
        <v>693</v>
      </c>
      <c r="G30" s="114">
        <v>437</v>
      </c>
      <c r="H30" s="140">
        <v>735</v>
      </c>
      <c r="I30" s="115">
        <v>-207</v>
      </c>
      <c r="J30" s="116">
        <v>-28.163265306122447</v>
      </c>
    </row>
    <row r="31" spans="1:15" s="110" customFormat="1" ht="24.95" customHeight="1" x14ac:dyDescent="0.2">
      <c r="A31" s="193" t="s">
        <v>167</v>
      </c>
      <c r="B31" s="199" t="s">
        <v>168</v>
      </c>
      <c r="C31" s="113">
        <v>4.8646475475743767</v>
      </c>
      <c r="D31" s="115">
        <v>363</v>
      </c>
      <c r="E31" s="114">
        <v>310</v>
      </c>
      <c r="F31" s="114">
        <v>442</v>
      </c>
      <c r="G31" s="114">
        <v>316</v>
      </c>
      <c r="H31" s="140">
        <v>363</v>
      </c>
      <c r="I31" s="115">
        <v>0</v>
      </c>
      <c r="J31" s="116">
        <v>0</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4.2481908335566869</v>
      </c>
      <c r="D34" s="115">
        <v>317</v>
      </c>
      <c r="E34" s="114">
        <v>321</v>
      </c>
      <c r="F34" s="114">
        <v>230</v>
      </c>
      <c r="G34" s="114">
        <v>191</v>
      </c>
      <c r="H34" s="140">
        <v>285</v>
      </c>
      <c r="I34" s="115">
        <v>32</v>
      </c>
      <c r="J34" s="116">
        <v>11.228070175438596</v>
      </c>
    </row>
    <row r="35" spans="1:10" s="110" customFormat="1" ht="24.95" customHeight="1" x14ac:dyDescent="0.2">
      <c r="A35" s="292" t="s">
        <v>171</v>
      </c>
      <c r="B35" s="293" t="s">
        <v>172</v>
      </c>
      <c r="C35" s="113">
        <v>16.590726346823907</v>
      </c>
      <c r="D35" s="115">
        <v>1238</v>
      </c>
      <c r="E35" s="114">
        <v>1025</v>
      </c>
      <c r="F35" s="114">
        <v>1023</v>
      </c>
      <c r="G35" s="114">
        <v>1187</v>
      </c>
      <c r="H35" s="140">
        <v>1360</v>
      </c>
      <c r="I35" s="115">
        <v>-122</v>
      </c>
      <c r="J35" s="116">
        <v>-8.9705882352941178</v>
      </c>
    </row>
    <row r="36" spans="1:10" s="110" customFormat="1" ht="24.95" customHeight="1" x14ac:dyDescent="0.2">
      <c r="A36" s="294" t="s">
        <v>173</v>
      </c>
      <c r="B36" s="295" t="s">
        <v>174</v>
      </c>
      <c r="C36" s="125">
        <v>79.161082819619409</v>
      </c>
      <c r="D36" s="143">
        <v>5907</v>
      </c>
      <c r="E36" s="144">
        <v>5489</v>
      </c>
      <c r="F36" s="144">
        <v>6299</v>
      </c>
      <c r="G36" s="144">
        <v>4630</v>
      </c>
      <c r="H36" s="145">
        <v>6050</v>
      </c>
      <c r="I36" s="143">
        <v>-143</v>
      </c>
      <c r="J36" s="146">
        <v>-2.3636363636363638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7462</v>
      </c>
      <c r="F11" s="264">
        <v>6835</v>
      </c>
      <c r="G11" s="264">
        <v>7552</v>
      </c>
      <c r="H11" s="264">
        <v>6008</v>
      </c>
      <c r="I11" s="265">
        <v>7695</v>
      </c>
      <c r="J11" s="263">
        <v>-233</v>
      </c>
      <c r="K11" s="266">
        <v>-3.0279402209226771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21.49557759313857</v>
      </c>
      <c r="E13" s="115">
        <v>1604</v>
      </c>
      <c r="F13" s="114">
        <v>1920</v>
      </c>
      <c r="G13" s="114">
        <v>1814</v>
      </c>
      <c r="H13" s="114">
        <v>1531</v>
      </c>
      <c r="I13" s="140">
        <v>1772</v>
      </c>
      <c r="J13" s="115">
        <v>-168</v>
      </c>
      <c r="K13" s="116">
        <v>-9.4808126410835207</v>
      </c>
    </row>
    <row r="14" spans="1:17" ht="15.95" customHeight="1" x14ac:dyDescent="0.2">
      <c r="A14" s="306" t="s">
        <v>230</v>
      </c>
      <c r="B14" s="307"/>
      <c r="C14" s="308"/>
      <c r="D14" s="113">
        <v>62.583757705708926</v>
      </c>
      <c r="E14" s="115">
        <v>4670</v>
      </c>
      <c r="F14" s="114">
        <v>4084</v>
      </c>
      <c r="G14" s="114">
        <v>4698</v>
      </c>
      <c r="H14" s="114">
        <v>3623</v>
      </c>
      <c r="I14" s="140">
        <v>4798</v>
      </c>
      <c r="J14" s="115">
        <v>-128</v>
      </c>
      <c r="K14" s="116">
        <v>-2.6677782409337225</v>
      </c>
    </row>
    <row r="15" spans="1:17" ht="15.95" customHeight="1" x14ac:dyDescent="0.2">
      <c r="A15" s="306" t="s">
        <v>231</v>
      </c>
      <c r="B15" s="307"/>
      <c r="C15" s="308"/>
      <c r="D15" s="113">
        <v>7.3840793352988472</v>
      </c>
      <c r="E15" s="115">
        <v>551</v>
      </c>
      <c r="F15" s="114">
        <v>401</v>
      </c>
      <c r="G15" s="114">
        <v>491</v>
      </c>
      <c r="H15" s="114">
        <v>383</v>
      </c>
      <c r="I15" s="140">
        <v>557</v>
      </c>
      <c r="J15" s="115">
        <v>-6</v>
      </c>
      <c r="K15" s="116">
        <v>-1.0771992818671454</v>
      </c>
    </row>
    <row r="16" spans="1:17" ht="15.95" customHeight="1" x14ac:dyDescent="0.2">
      <c r="A16" s="306" t="s">
        <v>232</v>
      </c>
      <c r="B16" s="307"/>
      <c r="C16" s="308"/>
      <c r="D16" s="113">
        <v>8.0139372822299659</v>
      </c>
      <c r="E16" s="115">
        <v>598</v>
      </c>
      <c r="F16" s="114">
        <v>408</v>
      </c>
      <c r="G16" s="114">
        <v>511</v>
      </c>
      <c r="H16" s="114">
        <v>446</v>
      </c>
      <c r="I16" s="140">
        <v>543</v>
      </c>
      <c r="J16" s="115">
        <v>55</v>
      </c>
      <c r="K16" s="116">
        <v>10.128913443830571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4.1007772715089787</v>
      </c>
      <c r="E18" s="115">
        <v>306</v>
      </c>
      <c r="F18" s="114">
        <v>279</v>
      </c>
      <c r="G18" s="114">
        <v>247</v>
      </c>
      <c r="H18" s="114">
        <v>195</v>
      </c>
      <c r="I18" s="140">
        <v>282</v>
      </c>
      <c r="J18" s="115">
        <v>24</v>
      </c>
      <c r="K18" s="116">
        <v>8.5106382978723403</v>
      </c>
    </row>
    <row r="19" spans="1:11" ht="14.1" customHeight="1" x14ac:dyDescent="0.2">
      <c r="A19" s="306" t="s">
        <v>235</v>
      </c>
      <c r="B19" s="307" t="s">
        <v>236</v>
      </c>
      <c r="C19" s="308"/>
      <c r="D19" s="113">
        <v>2.586437952291611</v>
      </c>
      <c r="E19" s="115">
        <v>193</v>
      </c>
      <c r="F19" s="114">
        <v>203</v>
      </c>
      <c r="G19" s="114">
        <v>168</v>
      </c>
      <c r="H19" s="114">
        <v>113</v>
      </c>
      <c r="I19" s="140">
        <v>156</v>
      </c>
      <c r="J19" s="115">
        <v>37</v>
      </c>
      <c r="K19" s="116">
        <v>23.717948717948719</v>
      </c>
    </row>
    <row r="20" spans="1:11" ht="14.1" customHeight="1" x14ac:dyDescent="0.2">
      <c r="A20" s="306">
        <v>12</v>
      </c>
      <c r="B20" s="307" t="s">
        <v>237</v>
      </c>
      <c r="C20" s="308"/>
      <c r="D20" s="113">
        <v>1.902975073706781</v>
      </c>
      <c r="E20" s="115">
        <v>142</v>
      </c>
      <c r="F20" s="114">
        <v>175</v>
      </c>
      <c r="G20" s="114">
        <v>167</v>
      </c>
      <c r="H20" s="114">
        <v>131</v>
      </c>
      <c r="I20" s="140">
        <v>338</v>
      </c>
      <c r="J20" s="115">
        <v>-196</v>
      </c>
      <c r="K20" s="116">
        <v>-57.988165680473372</v>
      </c>
    </row>
    <row r="21" spans="1:11" ht="14.1" customHeight="1" x14ac:dyDescent="0.2">
      <c r="A21" s="306">
        <v>21</v>
      </c>
      <c r="B21" s="307" t="s">
        <v>238</v>
      </c>
      <c r="C21" s="308"/>
      <c r="D21" s="113">
        <v>0.3350308228357009</v>
      </c>
      <c r="E21" s="115">
        <v>25</v>
      </c>
      <c r="F21" s="114">
        <v>40</v>
      </c>
      <c r="G21" s="114">
        <v>16</v>
      </c>
      <c r="H21" s="114">
        <v>12</v>
      </c>
      <c r="I21" s="140">
        <v>27</v>
      </c>
      <c r="J21" s="115">
        <v>-2</v>
      </c>
      <c r="K21" s="116">
        <v>-7.4074074074074074</v>
      </c>
    </row>
    <row r="22" spans="1:11" ht="14.1" customHeight="1" x14ac:dyDescent="0.2">
      <c r="A22" s="306">
        <v>22</v>
      </c>
      <c r="B22" s="307" t="s">
        <v>239</v>
      </c>
      <c r="C22" s="308"/>
      <c r="D22" s="113">
        <v>1.0720986330742428</v>
      </c>
      <c r="E22" s="115">
        <v>80</v>
      </c>
      <c r="F22" s="114">
        <v>45</v>
      </c>
      <c r="G22" s="114">
        <v>66</v>
      </c>
      <c r="H22" s="114">
        <v>79</v>
      </c>
      <c r="I22" s="140">
        <v>90</v>
      </c>
      <c r="J22" s="115">
        <v>-10</v>
      </c>
      <c r="K22" s="116">
        <v>-11.111111111111111</v>
      </c>
    </row>
    <row r="23" spans="1:11" ht="14.1" customHeight="1" x14ac:dyDescent="0.2">
      <c r="A23" s="306">
        <v>23</v>
      </c>
      <c r="B23" s="307" t="s">
        <v>240</v>
      </c>
      <c r="C23" s="308"/>
      <c r="D23" s="113">
        <v>0.50924685071026532</v>
      </c>
      <c r="E23" s="115">
        <v>38</v>
      </c>
      <c r="F23" s="114">
        <v>24</v>
      </c>
      <c r="G23" s="114">
        <v>48</v>
      </c>
      <c r="H23" s="114">
        <v>41</v>
      </c>
      <c r="I23" s="140">
        <v>47</v>
      </c>
      <c r="J23" s="115">
        <v>-9</v>
      </c>
      <c r="K23" s="116">
        <v>-19.148936170212767</v>
      </c>
    </row>
    <row r="24" spans="1:11" ht="14.1" customHeight="1" x14ac:dyDescent="0.2">
      <c r="A24" s="306">
        <v>24</v>
      </c>
      <c r="B24" s="307" t="s">
        <v>241</v>
      </c>
      <c r="C24" s="308"/>
      <c r="D24" s="113">
        <v>2.1039935674082018</v>
      </c>
      <c r="E24" s="115">
        <v>157</v>
      </c>
      <c r="F24" s="114">
        <v>130</v>
      </c>
      <c r="G24" s="114">
        <v>139</v>
      </c>
      <c r="H24" s="114">
        <v>137</v>
      </c>
      <c r="I24" s="140">
        <v>176</v>
      </c>
      <c r="J24" s="115">
        <v>-19</v>
      </c>
      <c r="K24" s="116">
        <v>-10.795454545454545</v>
      </c>
    </row>
    <row r="25" spans="1:11" ht="14.1" customHeight="1" x14ac:dyDescent="0.2">
      <c r="A25" s="306">
        <v>25</v>
      </c>
      <c r="B25" s="307" t="s">
        <v>242</v>
      </c>
      <c r="C25" s="308"/>
      <c r="D25" s="113">
        <v>3.3101045296167246</v>
      </c>
      <c r="E25" s="115">
        <v>247</v>
      </c>
      <c r="F25" s="114">
        <v>203</v>
      </c>
      <c r="G25" s="114">
        <v>222</v>
      </c>
      <c r="H25" s="114">
        <v>163</v>
      </c>
      <c r="I25" s="140">
        <v>286</v>
      </c>
      <c r="J25" s="115">
        <v>-39</v>
      </c>
      <c r="K25" s="116">
        <v>-13.636363636363637</v>
      </c>
    </row>
    <row r="26" spans="1:11" ht="14.1" customHeight="1" x14ac:dyDescent="0.2">
      <c r="A26" s="306">
        <v>26</v>
      </c>
      <c r="B26" s="307" t="s">
        <v>243</v>
      </c>
      <c r="C26" s="308"/>
      <c r="D26" s="113">
        <v>2.6132404181184667</v>
      </c>
      <c r="E26" s="115">
        <v>195</v>
      </c>
      <c r="F26" s="114">
        <v>99</v>
      </c>
      <c r="G26" s="114">
        <v>112</v>
      </c>
      <c r="H26" s="114">
        <v>100</v>
      </c>
      <c r="I26" s="140">
        <v>157</v>
      </c>
      <c r="J26" s="115">
        <v>38</v>
      </c>
      <c r="K26" s="116">
        <v>24.203821656050955</v>
      </c>
    </row>
    <row r="27" spans="1:11" ht="14.1" customHeight="1" x14ac:dyDescent="0.2">
      <c r="A27" s="306">
        <v>27</v>
      </c>
      <c r="B27" s="307" t="s">
        <v>244</v>
      </c>
      <c r="C27" s="308"/>
      <c r="D27" s="113">
        <v>0.76387027606539804</v>
      </c>
      <c r="E27" s="115">
        <v>57</v>
      </c>
      <c r="F27" s="114">
        <v>40</v>
      </c>
      <c r="G27" s="114">
        <v>60</v>
      </c>
      <c r="H27" s="114">
        <v>49</v>
      </c>
      <c r="I27" s="140">
        <v>58</v>
      </c>
      <c r="J27" s="115">
        <v>-1</v>
      </c>
      <c r="K27" s="116">
        <v>-1.7241379310344827</v>
      </c>
    </row>
    <row r="28" spans="1:11" ht="14.1" customHeight="1" x14ac:dyDescent="0.2">
      <c r="A28" s="306">
        <v>28</v>
      </c>
      <c r="B28" s="307" t="s">
        <v>245</v>
      </c>
      <c r="C28" s="308"/>
      <c r="D28" s="113">
        <v>0.12061109622085232</v>
      </c>
      <c r="E28" s="115">
        <v>9</v>
      </c>
      <c r="F28" s="114">
        <v>7</v>
      </c>
      <c r="G28" s="114">
        <v>12</v>
      </c>
      <c r="H28" s="114">
        <v>9</v>
      </c>
      <c r="I28" s="140">
        <v>7</v>
      </c>
      <c r="J28" s="115">
        <v>2</v>
      </c>
      <c r="K28" s="116">
        <v>28.571428571428573</v>
      </c>
    </row>
    <row r="29" spans="1:11" ht="14.1" customHeight="1" x14ac:dyDescent="0.2">
      <c r="A29" s="306">
        <v>29</v>
      </c>
      <c r="B29" s="307" t="s">
        <v>246</v>
      </c>
      <c r="C29" s="308"/>
      <c r="D29" s="113">
        <v>5.1058697400160815</v>
      </c>
      <c r="E29" s="115">
        <v>381</v>
      </c>
      <c r="F29" s="114">
        <v>571</v>
      </c>
      <c r="G29" s="114">
        <v>324</v>
      </c>
      <c r="H29" s="114">
        <v>458</v>
      </c>
      <c r="I29" s="140">
        <v>339</v>
      </c>
      <c r="J29" s="115">
        <v>42</v>
      </c>
      <c r="K29" s="116">
        <v>12.389380530973451</v>
      </c>
    </row>
    <row r="30" spans="1:11" ht="14.1" customHeight="1" x14ac:dyDescent="0.2">
      <c r="A30" s="306" t="s">
        <v>247</v>
      </c>
      <c r="B30" s="307" t="s">
        <v>248</v>
      </c>
      <c r="C30" s="308"/>
      <c r="D30" s="113">
        <v>1.4071294559099436</v>
      </c>
      <c r="E30" s="115">
        <v>105</v>
      </c>
      <c r="F30" s="114">
        <v>270</v>
      </c>
      <c r="G30" s="114">
        <v>94</v>
      </c>
      <c r="H30" s="114">
        <v>272</v>
      </c>
      <c r="I30" s="140">
        <v>81</v>
      </c>
      <c r="J30" s="115">
        <v>24</v>
      </c>
      <c r="K30" s="116">
        <v>29.62962962962963</v>
      </c>
    </row>
    <row r="31" spans="1:11" ht="14.1" customHeight="1" x14ac:dyDescent="0.2">
      <c r="A31" s="306" t="s">
        <v>249</v>
      </c>
      <c r="B31" s="307" t="s">
        <v>250</v>
      </c>
      <c r="C31" s="308"/>
      <c r="D31" s="113">
        <v>3.6183328866255695</v>
      </c>
      <c r="E31" s="115">
        <v>270</v>
      </c>
      <c r="F31" s="114">
        <v>297</v>
      </c>
      <c r="G31" s="114">
        <v>226</v>
      </c>
      <c r="H31" s="114">
        <v>183</v>
      </c>
      <c r="I31" s="140">
        <v>254</v>
      </c>
      <c r="J31" s="115">
        <v>16</v>
      </c>
      <c r="K31" s="116">
        <v>6.2992125984251972</v>
      </c>
    </row>
    <row r="32" spans="1:11" ht="14.1" customHeight="1" x14ac:dyDescent="0.2">
      <c r="A32" s="306">
        <v>31</v>
      </c>
      <c r="B32" s="307" t="s">
        <v>251</v>
      </c>
      <c r="C32" s="308"/>
      <c r="D32" s="113">
        <v>0.50924685071026532</v>
      </c>
      <c r="E32" s="115">
        <v>38</v>
      </c>
      <c r="F32" s="114">
        <v>20</v>
      </c>
      <c r="G32" s="114">
        <v>26</v>
      </c>
      <c r="H32" s="114">
        <v>31</v>
      </c>
      <c r="I32" s="140">
        <v>27</v>
      </c>
      <c r="J32" s="115">
        <v>11</v>
      </c>
      <c r="K32" s="116">
        <v>40.74074074074074</v>
      </c>
    </row>
    <row r="33" spans="1:11" ht="14.1" customHeight="1" x14ac:dyDescent="0.2">
      <c r="A33" s="306">
        <v>32</v>
      </c>
      <c r="B33" s="307" t="s">
        <v>252</v>
      </c>
      <c r="C33" s="308"/>
      <c r="D33" s="113">
        <v>3.75234521575985</v>
      </c>
      <c r="E33" s="115">
        <v>280</v>
      </c>
      <c r="F33" s="114">
        <v>265</v>
      </c>
      <c r="G33" s="114">
        <v>194</v>
      </c>
      <c r="H33" s="114">
        <v>200</v>
      </c>
      <c r="I33" s="140">
        <v>304</v>
      </c>
      <c r="J33" s="115">
        <v>-24</v>
      </c>
      <c r="K33" s="116">
        <v>-7.8947368421052628</v>
      </c>
    </row>
    <row r="34" spans="1:11" ht="14.1" customHeight="1" x14ac:dyDescent="0.2">
      <c r="A34" s="306">
        <v>33</v>
      </c>
      <c r="B34" s="307" t="s">
        <v>253</v>
      </c>
      <c r="C34" s="308"/>
      <c r="D34" s="113">
        <v>1.4205306888233717</v>
      </c>
      <c r="E34" s="115">
        <v>106</v>
      </c>
      <c r="F34" s="114">
        <v>117</v>
      </c>
      <c r="G34" s="114">
        <v>110</v>
      </c>
      <c r="H34" s="114">
        <v>74</v>
      </c>
      <c r="I34" s="140">
        <v>144</v>
      </c>
      <c r="J34" s="115">
        <v>-38</v>
      </c>
      <c r="K34" s="116">
        <v>-26.388888888888889</v>
      </c>
    </row>
    <row r="35" spans="1:11" ht="14.1" customHeight="1" x14ac:dyDescent="0.2">
      <c r="A35" s="306">
        <v>34</v>
      </c>
      <c r="B35" s="307" t="s">
        <v>254</v>
      </c>
      <c r="C35" s="308"/>
      <c r="D35" s="113">
        <v>3.1492897346555884</v>
      </c>
      <c r="E35" s="115">
        <v>235</v>
      </c>
      <c r="F35" s="114">
        <v>204</v>
      </c>
      <c r="G35" s="114">
        <v>186</v>
      </c>
      <c r="H35" s="114">
        <v>157</v>
      </c>
      <c r="I35" s="140">
        <v>267</v>
      </c>
      <c r="J35" s="115">
        <v>-32</v>
      </c>
      <c r="K35" s="116">
        <v>-11.985018726591761</v>
      </c>
    </row>
    <row r="36" spans="1:11" ht="14.1" customHeight="1" x14ac:dyDescent="0.2">
      <c r="A36" s="306">
        <v>41</v>
      </c>
      <c r="B36" s="307" t="s">
        <v>255</v>
      </c>
      <c r="C36" s="308"/>
      <c r="D36" s="113">
        <v>0.30822835700884482</v>
      </c>
      <c r="E36" s="115">
        <v>23</v>
      </c>
      <c r="F36" s="114">
        <v>10</v>
      </c>
      <c r="G36" s="114">
        <v>12</v>
      </c>
      <c r="H36" s="114">
        <v>21</v>
      </c>
      <c r="I36" s="140">
        <v>12</v>
      </c>
      <c r="J36" s="115">
        <v>11</v>
      </c>
      <c r="K36" s="116">
        <v>91.666666666666671</v>
      </c>
    </row>
    <row r="37" spans="1:11" ht="14.1" customHeight="1" x14ac:dyDescent="0.2">
      <c r="A37" s="306">
        <v>42</v>
      </c>
      <c r="B37" s="307" t="s">
        <v>256</v>
      </c>
      <c r="C37" s="308"/>
      <c r="D37" s="113" t="s">
        <v>514</v>
      </c>
      <c r="E37" s="115" t="s">
        <v>514</v>
      </c>
      <c r="F37" s="114">
        <v>3</v>
      </c>
      <c r="G37" s="114">
        <v>5</v>
      </c>
      <c r="H37" s="114">
        <v>3</v>
      </c>
      <c r="I37" s="140" t="s">
        <v>514</v>
      </c>
      <c r="J37" s="115" t="s">
        <v>514</v>
      </c>
      <c r="K37" s="116" t="s">
        <v>514</v>
      </c>
    </row>
    <row r="38" spans="1:11" ht="14.1" customHeight="1" x14ac:dyDescent="0.2">
      <c r="A38" s="306">
        <v>43</v>
      </c>
      <c r="B38" s="307" t="s">
        <v>257</v>
      </c>
      <c r="C38" s="308"/>
      <c r="D38" s="113">
        <v>0.48244438488340929</v>
      </c>
      <c r="E38" s="115">
        <v>36</v>
      </c>
      <c r="F38" s="114">
        <v>25</v>
      </c>
      <c r="G38" s="114">
        <v>31</v>
      </c>
      <c r="H38" s="114">
        <v>29</v>
      </c>
      <c r="I38" s="140">
        <v>42</v>
      </c>
      <c r="J38" s="115">
        <v>-6</v>
      </c>
      <c r="K38" s="116">
        <v>-14.285714285714286</v>
      </c>
    </row>
    <row r="39" spans="1:11" ht="14.1" customHeight="1" x14ac:dyDescent="0.2">
      <c r="A39" s="306">
        <v>51</v>
      </c>
      <c r="B39" s="307" t="s">
        <v>258</v>
      </c>
      <c r="C39" s="308"/>
      <c r="D39" s="113">
        <v>5.9099437148217637</v>
      </c>
      <c r="E39" s="115">
        <v>441</v>
      </c>
      <c r="F39" s="114">
        <v>501</v>
      </c>
      <c r="G39" s="114">
        <v>522</v>
      </c>
      <c r="H39" s="114">
        <v>440</v>
      </c>
      <c r="I39" s="140">
        <v>543</v>
      </c>
      <c r="J39" s="115">
        <v>-102</v>
      </c>
      <c r="K39" s="116">
        <v>-18.784530386740332</v>
      </c>
    </row>
    <row r="40" spans="1:11" ht="14.1" customHeight="1" x14ac:dyDescent="0.2">
      <c r="A40" s="306" t="s">
        <v>259</v>
      </c>
      <c r="B40" s="307" t="s">
        <v>260</v>
      </c>
      <c r="C40" s="308"/>
      <c r="D40" s="113">
        <v>5.0254623425355129</v>
      </c>
      <c r="E40" s="115">
        <v>375</v>
      </c>
      <c r="F40" s="114">
        <v>459</v>
      </c>
      <c r="G40" s="114">
        <v>468</v>
      </c>
      <c r="H40" s="114">
        <v>393</v>
      </c>
      <c r="I40" s="140">
        <v>509</v>
      </c>
      <c r="J40" s="115">
        <v>-134</v>
      </c>
      <c r="K40" s="116">
        <v>-26.326129666011788</v>
      </c>
    </row>
    <row r="41" spans="1:11" ht="14.1" customHeight="1" x14ac:dyDescent="0.2">
      <c r="A41" s="306"/>
      <c r="B41" s="307" t="s">
        <v>261</v>
      </c>
      <c r="C41" s="308"/>
      <c r="D41" s="113">
        <v>3.4575180916644332</v>
      </c>
      <c r="E41" s="115">
        <v>258</v>
      </c>
      <c r="F41" s="114">
        <v>354</v>
      </c>
      <c r="G41" s="114">
        <v>368</v>
      </c>
      <c r="H41" s="114">
        <v>259</v>
      </c>
      <c r="I41" s="140">
        <v>295</v>
      </c>
      <c r="J41" s="115">
        <v>-37</v>
      </c>
      <c r="K41" s="116">
        <v>-12.542372881355933</v>
      </c>
    </row>
    <row r="42" spans="1:11" ht="14.1" customHeight="1" x14ac:dyDescent="0.2">
      <c r="A42" s="306">
        <v>52</v>
      </c>
      <c r="B42" s="307" t="s">
        <v>262</v>
      </c>
      <c r="C42" s="308"/>
      <c r="D42" s="113">
        <v>6.2717770034843205</v>
      </c>
      <c r="E42" s="115">
        <v>468</v>
      </c>
      <c r="F42" s="114">
        <v>467</v>
      </c>
      <c r="G42" s="114">
        <v>433</v>
      </c>
      <c r="H42" s="114">
        <v>401</v>
      </c>
      <c r="I42" s="140">
        <v>523</v>
      </c>
      <c r="J42" s="115">
        <v>-55</v>
      </c>
      <c r="K42" s="116">
        <v>-10.516252390057362</v>
      </c>
    </row>
    <row r="43" spans="1:11" ht="14.1" customHeight="1" x14ac:dyDescent="0.2">
      <c r="A43" s="306" t="s">
        <v>263</v>
      </c>
      <c r="B43" s="307" t="s">
        <v>264</v>
      </c>
      <c r="C43" s="308"/>
      <c r="D43" s="113">
        <v>5.5213079603323507</v>
      </c>
      <c r="E43" s="115">
        <v>412</v>
      </c>
      <c r="F43" s="114">
        <v>371</v>
      </c>
      <c r="G43" s="114">
        <v>381</v>
      </c>
      <c r="H43" s="114">
        <v>353</v>
      </c>
      <c r="I43" s="140">
        <v>458</v>
      </c>
      <c r="J43" s="115">
        <v>-46</v>
      </c>
      <c r="K43" s="116">
        <v>-10.043668122270743</v>
      </c>
    </row>
    <row r="44" spans="1:11" ht="14.1" customHeight="1" x14ac:dyDescent="0.2">
      <c r="A44" s="306">
        <v>53</v>
      </c>
      <c r="B44" s="307" t="s">
        <v>265</v>
      </c>
      <c r="C44" s="308"/>
      <c r="D44" s="113">
        <v>0.87108013937282225</v>
      </c>
      <c r="E44" s="115">
        <v>65</v>
      </c>
      <c r="F44" s="114">
        <v>48</v>
      </c>
      <c r="G44" s="114">
        <v>61</v>
      </c>
      <c r="H44" s="114">
        <v>56</v>
      </c>
      <c r="I44" s="140">
        <v>67</v>
      </c>
      <c r="J44" s="115">
        <v>-2</v>
      </c>
      <c r="K44" s="116">
        <v>-2.9850746268656718</v>
      </c>
    </row>
    <row r="45" spans="1:11" ht="14.1" customHeight="1" x14ac:dyDescent="0.2">
      <c r="A45" s="306" t="s">
        <v>266</v>
      </c>
      <c r="B45" s="307" t="s">
        <v>267</v>
      </c>
      <c r="C45" s="308"/>
      <c r="D45" s="113">
        <v>0.85767890645939426</v>
      </c>
      <c r="E45" s="115">
        <v>64</v>
      </c>
      <c r="F45" s="114">
        <v>45</v>
      </c>
      <c r="G45" s="114">
        <v>61</v>
      </c>
      <c r="H45" s="114">
        <v>56</v>
      </c>
      <c r="I45" s="140">
        <v>67</v>
      </c>
      <c r="J45" s="115">
        <v>-3</v>
      </c>
      <c r="K45" s="116">
        <v>-4.4776119402985071</v>
      </c>
    </row>
    <row r="46" spans="1:11" ht="14.1" customHeight="1" x14ac:dyDescent="0.2">
      <c r="A46" s="306">
        <v>54</v>
      </c>
      <c r="B46" s="307" t="s">
        <v>268</v>
      </c>
      <c r="C46" s="308"/>
      <c r="D46" s="113">
        <v>3.5379254891450014</v>
      </c>
      <c r="E46" s="115">
        <v>264</v>
      </c>
      <c r="F46" s="114">
        <v>315</v>
      </c>
      <c r="G46" s="114">
        <v>338</v>
      </c>
      <c r="H46" s="114">
        <v>250</v>
      </c>
      <c r="I46" s="140">
        <v>332</v>
      </c>
      <c r="J46" s="115">
        <v>-68</v>
      </c>
      <c r="K46" s="116">
        <v>-20.481927710843372</v>
      </c>
    </row>
    <row r="47" spans="1:11" ht="14.1" customHeight="1" x14ac:dyDescent="0.2">
      <c r="A47" s="306">
        <v>61</v>
      </c>
      <c r="B47" s="307" t="s">
        <v>269</v>
      </c>
      <c r="C47" s="308"/>
      <c r="D47" s="113">
        <v>1.5277405521307961</v>
      </c>
      <c r="E47" s="115">
        <v>114</v>
      </c>
      <c r="F47" s="114">
        <v>88</v>
      </c>
      <c r="G47" s="114">
        <v>96</v>
      </c>
      <c r="H47" s="114">
        <v>78</v>
      </c>
      <c r="I47" s="140">
        <v>84</v>
      </c>
      <c r="J47" s="115">
        <v>30</v>
      </c>
      <c r="K47" s="116">
        <v>35.714285714285715</v>
      </c>
    </row>
    <row r="48" spans="1:11" ht="14.1" customHeight="1" x14ac:dyDescent="0.2">
      <c r="A48" s="306">
        <v>62</v>
      </c>
      <c r="B48" s="307" t="s">
        <v>270</v>
      </c>
      <c r="C48" s="308"/>
      <c r="D48" s="113">
        <v>10.010720986330742</v>
      </c>
      <c r="E48" s="115">
        <v>747</v>
      </c>
      <c r="F48" s="114">
        <v>541</v>
      </c>
      <c r="G48" s="114">
        <v>632</v>
      </c>
      <c r="H48" s="114">
        <v>550</v>
      </c>
      <c r="I48" s="140">
        <v>546</v>
      </c>
      <c r="J48" s="115">
        <v>201</v>
      </c>
      <c r="K48" s="116">
        <v>36.81318681318681</v>
      </c>
    </row>
    <row r="49" spans="1:11" ht="14.1" customHeight="1" x14ac:dyDescent="0.2">
      <c r="A49" s="306">
        <v>63</v>
      </c>
      <c r="B49" s="307" t="s">
        <v>271</v>
      </c>
      <c r="C49" s="308"/>
      <c r="D49" s="113">
        <v>6.9820423478960061</v>
      </c>
      <c r="E49" s="115">
        <v>521</v>
      </c>
      <c r="F49" s="114">
        <v>641</v>
      </c>
      <c r="G49" s="114">
        <v>496</v>
      </c>
      <c r="H49" s="114">
        <v>346</v>
      </c>
      <c r="I49" s="140">
        <v>457</v>
      </c>
      <c r="J49" s="115">
        <v>64</v>
      </c>
      <c r="K49" s="116">
        <v>14.00437636761488</v>
      </c>
    </row>
    <row r="50" spans="1:11" ht="14.1" customHeight="1" x14ac:dyDescent="0.2">
      <c r="A50" s="306" t="s">
        <v>272</v>
      </c>
      <c r="B50" s="307" t="s">
        <v>273</v>
      </c>
      <c r="C50" s="308"/>
      <c r="D50" s="113">
        <v>2.0905923344947737</v>
      </c>
      <c r="E50" s="115">
        <v>156</v>
      </c>
      <c r="F50" s="114">
        <v>168</v>
      </c>
      <c r="G50" s="114">
        <v>121</v>
      </c>
      <c r="H50" s="114">
        <v>97</v>
      </c>
      <c r="I50" s="140">
        <v>129</v>
      </c>
      <c r="J50" s="115">
        <v>27</v>
      </c>
      <c r="K50" s="116">
        <v>20.930232558139537</v>
      </c>
    </row>
    <row r="51" spans="1:11" ht="14.1" customHeight="1" x14ac:dyDescent="0.2">
      <c r="A51" s="306" t="s">
        <v>274</v>
      </c>
      <c r="B51" s="307" t="s">
        <v>275</v>
      </c>
      <c r="C51" s="308"/>
      <c r="D51" s="113">
        <v>4.3285982310372555</v>
      </c>
      <c r="E51" s="115">
        <v>323</v>
      </c>
      <c r="F51" s="114">
        <v>410</v>
      </c>
      <c r="G51" s="114">
        <v>319</v>
      </c>
      <c r="H51" s="114">
        <v>212</v>
      </c>
      <c r="I51" s="140">
        <v>275</v>
      </c>
      <c r="J51" s="115">
        <v>48</v>
      </c>
      <c r="K51" s="116">
        <v>17.454545454545453</v>
      </c>
    </row>
    <row r="52" spans="1:11" ht="14.1" customHeight="1" x14ac:dyDescent="0.2">
      <c r="A52" s="306">
        <v>71</v>
      </c>
      <c r="B52" s="307" t="s">
        <v>276</v>
      </c>
      <c r="C52" s="308"/>
      <c r="D52" s="113">
        <v>7.2232645403377109</v>
      </c>
      <c r="E52" s="115">
        <v>539</v>
      </c>
      <c r="F52" s="114">
        <v>335</v>
      </c>
      <c r="G52" s="114">
        <v>496</v>
      </c>
      <c r="H52" s="114">
        <v>350</v>
      </c>
      <c r="I52" s="140">
        <v>520</v>
      </c>
      <c r="J52" s="115">
        <v>19</v>
      </c>
      <c r="K52" s="116">
        <v>3.6538461538461537</v>
      </c>
    </row>
    <row r="53" spans="1:11" ht="14.1" customHeight="1" x14ac:dyDescent="0.2">
      <c r="A53" s="306" t="s">
        <v>277</v>
      </c>
      <c r="B53" s="307" t="s">
        <v>278</v>
      </c>
      <c r="C53" s="308"/>
      <c r="D53" s="113">
        <v>2.1844009648887699</v>
      </c>
      <c r="E53" s="115">
        <v>163</v>
      </c>
      <c r="F53" s="114">
        <v>118</v>
      </c>
      <c r="G53" s="114">
        <v>146</v>
      </c>
      <c r="H53" s="114">
        <v>110</v>
      </c>
      <c r="I53" s="140">
        <v>170</v>
      </c>
      <c r="J53" s="115">
        <v>-7</v>
      </c>
      <c r="K53" s="116">
        <v>-4.117647058823529</v>
      </c>
    </row>
    <row r="54" spans="1:11" ht="14.1" customHeight="1" x14ac:dyDescent="0.2">
      <c r="A54" s="306" t="s">
        <v>279</v>
      </c>
      <c r="B54" s="307" t="s">
        <v>280</v>
      </c>
      <c r="C54" s="308"/>
      <c r="D54" s="113">
        <v>4.1945859019029754</v>
      </c>
      <c r="E54" s="115">
        <v>313</v>
      </c>
      <c r="F54" s="114">
        <v>183</v>
      </c>
      <c r="G54" s="114">
        <v>297</v>
      </c>
      <c r="H54" s="114">
        <v>203</v>
      </c>
      <c r="I54" s="140">
        <v>294</v>
      </c>
      <c r="J54" s="115">
        <v>19</v>
      </c>
      <c r="K54" s="116">
        <v>6.4625850340136051</v>
      </c>
    </row>
    <row r="55" spans="1:11" ht="14.1" customHeight="1" x14ac:dyDescent="0.2">
      <c r="A55" s="306">
        <v>72</v>
      </c>
      <c r="B55" s="307" t="s">
        <v>281</v>
      </c>
      <c r="C55" s="308"/>
      <c r="D55" s="113">
        <v>2.0637898686679175</v>
      </c>
      <c r="E55" s="115">
        <v>154</v>
      </c>
      <c r="F55" s="114">
        <v>91</v>
      </c>
      <c r="G55" s="114">
        <v>84</v>
      </c>
      <c r="H55" s="114">
        <v>119</v>
      </c>
      <c r="I55" s="140">
        <v>142</v>
      </c>
      <c r="J55" s="115">
        <v>12</v>
      </c>
      <c r="K55" s="116">
        <v>8.4507042253521121</v>
      </c>
    </row>
    <row r="56" spans="1:11" ht="14.1" customHeight="1" x14ac:dyDescent="0.2">
      <c r="A56" s="306" t="s">
        <v>282</v>
      </c>
      <c r="B56" s="307" t="s">
        <v>283</v>
      </c>
      <c r="C56" s="308"/>
      <c r="D56" s="113">
        <v>0.42883945322969713</v>
      </c>
      <c r="E56" s="115">
        <v>32</v>
      </c>
      <c r="F56" s="114">
        <v>28</v>
      </c>
      <c r="G56" s="114">
        <v>21</v>
      </c>
      <c r="H56" s="114">
        <v>32</v>
      </c>
      <c r="I56" s="140">
        <v>31</v>
      </c>
      <c r="J56" s="115">
        <v>1</v>
      </c>
      <c r="K56" s="116">
        <v>3.225806451612903</v>
      </c>
    </row>
    <row r="57" spans="1:11" ht="14.1" customHeight="1" x14ac:dyDescent="0.2">
      <c r="A57" s="306" t="s">
        <v>284</v>
      </c>
      <c r="B57" s="307" t="s">
        <v>285</v>
      </c>
      <c r="C57" s="308"/>
      <c r="D57" s="113">
        <v>0.93808630393996251</v>
      </c>
      <c r="E57" s="115">
        <v>70</v>
      </c>
      <c r="F57" s="114">
        <v>45</v>
      </c>
      <c r="G57" s="114">
        <v>40</v>
      </c>
      <c r="H57" s="114">
        <v>57</v>
      </c>
      <c r="I57" s="140">
        <v>66</v>
      </c>
      <c r="J57" s="115">
        <v>4</v>
      </c>
      <c r="K57" s="116">
        <v>6.0606060606060606</v>
      </c>
    </row>
    <row r="58" spans="1:11" ht="14.1" customHeight="1" x14ac:dyDescent="0.2">
      <c r="A58" s="306">
        <v>73</v>
      </c>
      <c r="B58" s="307" t="s">
        <v>286</v>
      </c>
      <c r="C58" s="308"/>
      <c r="D58" s="113">
        <v>2.0771911015813456</v>
      </c>
      <c r="E58" s="115">
        <v>155</v>
      </c>
      <c r="F58" s="114">
        <v>98</v>
      </c>
      <c r="G58" s="114">
        <v>135</v>
      </c>
      <c r="H58" s="114">
        <v>138</v>
      </c>
      <c r="I58" s="140">
        <v>147</v>
      </c>
      <c r="J58" s="115">
        <v>8</v>
      </c>
      <c r="K58" s="116">
        <v>5.4421768707482991</v>
      </c>
    </row>
    <row r="59" spans="1:11" ht="14.1" customHeight="1" x14ac:dyDescent="0.2">
      <c r="A59" s="306" t="s">
        <v>287</v>
      </c>
      <c r="B59" s="307" t="s">
        <v>288</v>
      </c>
      <c r="C59" s="308"/>
      <c r="D59" s="113">
        <v>1.7555615116590726</v>
      </c>
      <c r="E59" s="115">
        <v>131</v>
      </c>
      <c r="F59" s="114">
        <v>88</v>
      </c>
      <c r="G59" s="114">
        <v>120</v>
      </c>
      <c r="H59" s="114">
        <v>113</v>
      </c>
      <c r="I59" s="140">
        <v>123</v>
      </c>
      <c r="J59" s="115">
        <v>8</v>
      </c>
      <c r="K59" s="116">
        <v>6.5040650406504064</v>
      </c>
    </row>
    <row r="60" spans="1:11" ht="14.1" customHeight="1" x14ac:dyDescent="0.2">
      <c r="A60" s="306">
        <v>81</v>
      </c>
      <c r="B60" s="307" t="s">
        <v>289</v>
      </c>
      <c r="C60" s="308"/>
      <c r="D60" s="113">
        <v>6.2985794693111767</v>
      </c>
      <c r="E60" s="115">
        <v>470</v>
      </c>
      <c r="F60" s="114">
        <v>406</v>
      </c>
      <c r="G60" s="114">
        <v>503</v>
      </c>
      <c r="H60" s="114">
        <v>370</v>
      </c>
      <c r="I60" s="140">
        <v>391</v>
      </c>
      <c r="J60" s="115">
        <v>79</v>
      </c>
      <c r="K60" s="116">
        <v>20.204603580562662</v>
      </c>
    </row>
    <row r="61" spans="1:11" ht="14.1" customHeight="1" x14ac:dyDescent="0.2">
      <c r="A61" s="306" t="s">
        <v>290</v>
      </c>
      <c r="B61" s="307" t="s">
        <v>291</v>
      </c>
      <c r="C61" s="308"/>
      <c r="D61" s="113">
        <v>1.1793084963816671</v>
      </c>
      <c r="E61" s="115">
        <v>88</v>
      </c>
      <c r="F61" s="114">
        <v>75</v>
      </c>
      <c r="G61" s="114">
        <v>112</v>
      </c>
      <c r="H61" s="114">
        <v>98</v>
      </c>
      <c r="I61" s="140">
        <v>107</v>
      </c>
      <c r="J61" s="115">
        <v>-19</v>
      </c>
      <c r="K61" s="116">
        <v>-17.757009345794394</v>
      </c>
    </row>
    <row r="62" spans="1:11" ht="14.1" customHeight="1" x14ac:dyDescent="0.2">
      <c r="A62" s="306" t="s">
        <v>292</v>
      </c>
      <c r="B62" s="307" t="s">
        <v>293</v>
      </c>
      <c r="C62" s="308"/>
      <c r="D62" s="113">
        <v>2.5730367193781829</v>
      </c>
      <c r="E62" s="115">
        <v>192</v>
      </c>
      <c r="F62" s="114">
        <v>213</v>
      </c>
      <c r="G62" s="114">
        <v>265</v>
      </c>
      <c r="H62" s="114">
        <v>154</v>
      </c>
      <c r="I62" s="140">
        <v>151</v>
      </c>
      <c r="J62" s="115">
        <v>41</v>
      </c>
      <c r="K62" s="116">
        <v>27.152317880794701</v>
      </c>
    </row>
    <row r="63" spans="1:11" ht="14.1" customHeight="1" x14ac:dyDescent="0.2">
      <c r="A63" s="306"/>
      <c r="B63" s="307" t="s">
        <v>294</v>
      </c>
      <c r="C63" s="308"/>
      <c r="D63" s="113">
        <v>2.2514071294559099</v>
      </c>
      <c r="E63" s="115">
        <v>168</v>
      </c>
      <c r="F63" s="114">
        <v>190</v>
      </c>
      <c r="G63" s="114">
        <v>213</v>
      </c>
      <c r="H63" s="114">
        <v>137</v>
      </c>
      <c r="I63" s="140">
        <v>138</v>
      </c>
      <c r="J63" s="115">
        <v>30</v>
      </c>
      <c r="K63" s="116">
        <v>21.739130434782609</v>
      </c>
    </row>
    <row r="64" spans="1:11" ht="14.1" customHeight="1" x14ac:dyDescent="0.2">
      <c r="A64" s="306" t="s">
        <v>295</v>
      </c>
      <c r="B64" s="307" t="s">
        <v>296</v>
      </c>
      <c r="C64" s="308"/>
      <c r="D64" s="113">
        <v>1.1525060305548109</v>
      </c>
      <c r="E64" s="115">
        <v>86</v>
      </c>
      <c r="F64" s="114">
        <v>60</v>
      </c>
      <c r="G64" s="114">
        <v>53</v>
      </c>
      <c r="H64" s="114">
        <v>52</v>
      </c>
      <c r="I64" s="140">
        <v>68</v>
      </c>
      <c r="J64" s="115">
        <v>18</v>
      </c>
      <c r="K64" s="116">
        <v>26.470588235294116</v>
      </c>
    </row>
    <row r="65" spans="1:11" ht="14.1" customHeight="1" x14ac:dyDescent="0.2">
      <c r="A65" s="306" t="s">
        <v>297</v>
      </c>
      <c r="B65" s="307" t="s">
        <v>298</v>
      </c>
      <c r="C65" s="308"/>
      <c r="D65" s="113">
        <v>0.65666041275797371</v>
      </c>
      <c r="E65" s="115">
        <v>49</v>
      </c>
      <c r="F65" s="114">
        <v>28</v>
      </c>
      <c r="G65" s="114">
        <v>41</v>
      </c>
      <c r="H65" s="114">
        <v>29</v>
      </c>
      <c r="I65" s="140">
        <v>38</v>
      </c>
      <c r="J65" s="115">
        <v>11</v>
      </c>
      <c r="K65" s="116">
        <v>28.94736842105263</v>
      </c>
    </row>
    <row r="66" spans="1:11" ht="14.1" customHeight="1" x14ac:dyDescent="0.2">
      <c r="A66" s="306">
        <v>82</v>
      </c>
      <c r="B66" s="307" t="s">
        <v>299</v>
      </c>
      <c r="C66" s="308"/>
      <c r="D66" s="113">
        <v>4.006968641114983</v>
      </c>
      <c r="E66" s="115">
        <v>299</v>
      </c>
      <c r="F66" s="114">
        <v>241</v>
      </c>
      <c r="G66" s="114">
        <v>313</v>
      </c>
      <c r="H66" s="114">
        <v>228</v>
      </c>
      <c r="I66" s="140">
        <v>318</v>
      </c>
      <c r="J66" s="115">
        <v>-19</v>
      </c>
      <c r="K66" s="116">
        <v>-5.9748427672955975</v>
      </c>
    </row>
    <row r="67" spans="1:11" ht="14.1" customHeight="1" x14ac:dyDescent="0.2">
      <c r="A67" s="306" t="s">
        <v>300</v>
      </c>
      <c r="B67" s="307" t="s">
        <v>301</v>
      </c>
      <c r="C67" s="308"/>
      <c r="D67" s="113">
        <v>2.9348700080407397</v>
      </c>
      <c r="E67" s="115">
        <v>219</v>
      </c>
      <c r="F67" s="114">
        <v>171</v>
      </c>
      <c r="G67" s="114">
        <v>242</v>
      </c>
      <c r="H67" s="114">
        <v>169</v>
      </c>
      <c r="I67" s="140">
        <v>225</v>
      </c>
      <c r="J67" s="115">
        <v>-6</v>
      </c>
      <c r="K67" s="116">
        <v>-2.6666666666666665</v>
      </c>
    </row>
    <row r="68" spans="1:11" ht="14.1" customHeight="1" x14ac:dyDescent="0.2">
      <c r="A68" s="306" t="s">
        <v>302</v>
      </c>
      <c r="B68" s="307" t="s">
        <v>303</v>
      </c>
      <c r="C68" s="308"/>
      <c r="D68" s="113">
        <v>0.52264808362369342</v>
      </c>
      <c r="E68" s="115">
        <v>39</v>
      </c>
      <c r="F68" s="114">
        <v>49</v>
      </c>
      <c r="G68" s="114">
        <v>47</v>
      </c>
      <c r="H68" s="114">
        <v>42</v>
      </c>
      <c r="I68" s="140">
        <v>62</v>
      </c>
      <c r="J68" s="115">
        <v>-23</v>
      </c>
      <c r="K68" s="116">
        <v>-37.096774193548384</v>
      </c>
    </row>
    <row r="69" spans="1:11" ht="14.1" customHeight="1" x14ac:dyDescent="0.2">
      <c r="A69" s="306">
        <v>83</v>
      </c>
      <c r="B69" s="307" t="s">
        <v>304</v>
      </c>
      <c r="C69" s="308"/>
      <c r="D69" s="113">
        <v>4.9718574108818014</v>
      </c>
      <c r="E69" s="115">
        <v>371</v>
      </c>
      <c r="F69" s="114">
        <v>409</v>
      </c>
      <c r="G69" s="114">
        <v>509</v>
      </c>
      <c r="H69" s="114">
        <v>376</v>
      </c>
      <c r="I69" s="140">
        <v>547</v>
      </c>
      <c r="J69" s="115">
        <v>-176</v>
      </c>
      <c r="K69" s="116">
        <v>-32.17550274223035</v>
      </c>
    </row>
    <row r="70" spans="1:11" ht="14.1" customHeight="1" x14ac:dyDescent="0.2">
      <c r="A70" s="306" t="s">
        <v>305</v>
      </c>
      <c r="B70" s="307" t="s">
        <v>306</v>
      </c>
      <c r="C70" s="308"/>
      <c r="D70" s="113">
        <v>4.1811846689895473</v>
      </c>
      <c r="E70" s="115">
        <v>312</v>
      </c>
      <c r="F70" s="114">
        <v>336</v>
      </c>
      <c r="G70" s="114">
        <v>452</v>
      </c>
      <c r="H70" s="114">
        <v>341</v>
      </c>
      <c r="I70" s="140">
        <v>455</v>
      </c>
      <c r="J70" s="115">
        <v>-143</v>
      </c>
      <c r="K70" s="116">
        <v>-31.428571428571427</v>
      </c>
    </row>
    <row r="71" spans="1:11" ht="14.1" customHeight="1" x14ac:dyDescent="0.2">
      <c r="A71" s="306"/>
      <c r="B71" s="307" t="s">
        <v>307</v>
      </c>
      <c r="C71" s="308"/>
      <c r="D71" s="113">
        <v>2.7204502814258911</v>
      </c>
      <c r="E71" s="115">
        <v>203</v>
      </c>
      <c r="F71" s="114">
        <v>237</v>
      </c>
      <c r="G71" s="114">
        <v>324</v>
      </c>
      <c r="H71" s="114">
        <v>218</v>
      </c>
      <c r="I71" s="140">
        <v>287</v>
      </c>
      <c r="J71" s="115">
        <v>-84</v>
      </c>
      <c r="K71" s="116">
        <v>-29.26829268292683</v>
      </c>
    </row>
    <row r="72" spans="1:11" ht="14.1" customHeight="1" x14ac:dyDescent="0.2">
      <c r="A72" s="306">
        <v>84</v>
      </c>
      <c r="B72" s="307" t="s">
        <v>308</v>
      </c>
      <c r="C72" s="308"/>
      <c r="D72" s="113">
        <v>1.9565800053604931</v>
      </c>
      <c r="E72" s="115">
        <v>146</v>
      </c>
      <c r="F72" s="114">
        <v>124</v>
      </c>
      <c r="G72" s="114">
        <v>179</v>
      </c>
      <c r="H72" s="114">
        <v>112</v>
      </c>
      <c r="I72" s="140">
        <v>154</v>
      </c>
      <c r="J72" s="115">
        <v>-8</v>
      </c>
      <c r="K72" s="116">
        <v>-5.1948051948051948</v>
      </c>
    </row>
    <row r="73" spans="1:11" ht="14.1" customHeight="1" x14ac:dyDescent="0.2">
      <c r="A73" s="306" t="s">
        <v>309</v>
      </c>
      <c r="B73" s="307" t="s">
        <v>310</v>
      </c>
      <c r="C73" s="308"/>
      <c r="D73" s="113">
        <v>0.88448137228625034</v>
      </c>
      <c r="E73" s="115">
        <v>66</v>
      </c>
      <c r="F73" s="114">
        <v>56</v>
      </c>
      <c r="G73" s="114">
        <v>90</v>
      </c>
      <c r="H73" s="114">
        <v>70</v>
      </c>
      <c r="I73" s="140">
        <v>70</v>
      </c>
      <c r="J73" s="115">
        <v>-4</v>
      </c>
      <c r="K73" s="116">
        <v>-5.7142857142857144</v>
      </c>
    </row>
    <row r="74" spans="1:11" ht="14.1" customHeight="1" x14ac:dyDescent="0.2">
      <c r="A74" s="306" t="s">
        <v>311</v>
      </c>
      <c r="B74" s="307" t="s">
        <v>312</v>
      </c>
      <c r="C74" s="308"/>
      <c r="D74" s="113">
        <v>0.41543822031626909</v>
      </c>
      <c r="E74" s="115">
        <v>31</v>
      </c>
      <c r="F74" s="114">
        <v>29</v>
      </c>
      <c r="G74" s="114">
        <v>37</v>
      </c>
      <c r="H74" s="114">
        <v>17</v>
      </c>
      <c r="I74" s="140">
        <v>37</v>
      </c>
      <c r="J74" s="115">
        <v>-6</v>
      </c>
      <c r="K74" s="116">
        <v>-16.216216216216218</v>
      </c>
    </row>
    <row r="75" spans="1:11" ht="14.1" customHeight="1" x14ac:dyDescent="0.2">
      <c r="A75" s="306" t="s">
        <v>313</v>
      </c>
      <c r="B75" s="307" t="s">
        <v>314</v>
      </c>
      <c r="C75" s="308"/>
      <c r="D75" s="113">
        <v>0.17421602787456447</v>
      </c>
      <c r="E75" s="115">
        <v>13</v>
      </c>
      <c r="F75" s="114">
        <v>7</v>
      </c>
      <c r="G75" s="114">
        <v>14</v>
      </c>
      <c r="H75" s="114">
        <v>9</v>
      </c>
      <c r="I75" s="140">
        <v>10</v>
      </c>
      <c r="J75" s="115">
        <v>3</v>
      </c>
      <c r="K75" s="116">
        <v>30</v>
      </c>
    </row>
    <row r="76" spans="1:11" ht="14.1" customHeight="1" x14ac:dyDescent="0.2">
      <c r="A76" s="306">
        <v>91</v>
      </c>
      <c r="B76" s="307" t="s">
        <v>315</v>
      </c>
      <c r="C76" s="308"/>
      <c r="D76" s="113">
        <v>9.3808630393996242E-2</v>
      </c>
      <c r="E76" s="115">
        <v>7</v>
      </c>
      <c r="F76" s="114">
        <v>8</v>
      </c>
      <c r="G76" s="114">
        <v>9</v>
      </c>
      <c r="H76" s="114">
        <v>10</v>
      </c>
      <c r="I76" s="140">
        <v>16</v>
      </c>
      <c r="J76" s="115">
        <v>-9</v>
      </c>
      <c r="K76" s="116">
        <v>-56.25</v>
      </c>
    </row>
    <row r="77" spans="1:11" ht="14.1" customHeight="1" x14ac:dyDescent="0.2">
      <c r="A77" s="306">
        <v>92</v>
      </c>
      <c r="B77" s="307" t="s">
        <v>316</v>
      </c>
      <c r="C77" s="308"/>
      <c r="D77" s="113">
        <v>3.2833020637898689</v>
      </c>
      <c r="E77" s="115">
        <v>245</v>
      </c>
      <c r="F77" s="114">
        <v>207</v>
      </c>
      <c r="G77" s="114">
        <v>644</v>
      </c>
      <c r="H77" s="114">
        <v>220</v>
      </c>
      <c r="I77" s="140">
        <v>231</v>
      </c>
      <c r="J77" s="115">
        <v>14</v>
      </c>
      <c r="K77" s="116">
        <v>6.0606060606060606</v>
      </c>
    </row>
    <row r="78" spans="1:11" ht="14.1" customHeight="1" x14ac:dyDescent="0.2">
      <c r="A78" s="306">
        <v>93</v>
      </c>
      <c r="B78" s="307" t="s">
        <v>317</v>
      </c>
      <c r="C78" s="308"/>
      <c r="D78" s="113" t="s">
        <v>514</v>
      </c>
      <c r="E78" s="115" t="s">
        <v>514</v>
      </c>
      <c r="F78" s="114">
        <v>6</v>
      </c>
      <c r="G78" s="114" t="s">
        <v>514</v>
      </c>
      <c r="H78" s="114">
        <v>8</v>
      </c>
      <c r="I78" s="140">
        <v>9</v>
      </c>
      <c r="J78" s="115" t="s">
        <v>514</v>
      </c>
      <c r="K78" s="116" t="s">
        <v>514</v>
      </c>
    </row>
    <row r="79" spans="1:11" ht="14.1" customHeight="1" x14ac:dyDescent="0.2">
      <c r="A79" s="306">
        <v>94</v>
      </c>
      <c r="B79" s="307" t="s">
        <v>318</v>
      </c>
      <c r="C79" s="308"/>
      <c r="D79" s="113">
        <v>0.76387027606539804</v>
      </c>
      <c r="E79" s="115">
        <v>57</v>
      </c>
      <c r="F79" s="114">
        <v>30</v>
      </c>
      <c r="G79" s="114">
        <v>83</v>
      </c>
      <c r="H79" s="114">
        <v>42</v>
      </c>
      <c r="I79" s="140">
        <v>36</v>
      </c>
      <c r="J79" s="115">
        <v>21</v>
      </c>
      <c r="K79" s="116">
        <v>58.333333333333336</v>
      </c>
    </row>
    <row r="80" spans="1:11" ht="14.1" customHeight="1" x14ac:dyDescent="0.2">
      <c r="A80" s="306" t="s">
        <v>319</v>
      </c>
      <c r="B80" s="307" t="s">
        <v>320</v>
      </c>
      <c r="C80" s="308"/>
      <c r="D80" s="113">
        <v>0</v>
      </c>
      <c r="E80" s="115">
        <v>0</v>
      </c>
      <c r="F80" s="114">
        <v>0</v>
      </c>
      <c r="G80" s="114" t="s">
        <v>514</v>
      </c>
      <c r="H80" s="114">
        <v>0</v>
      </c>
      <c r="I80" s="140" t="s">
        <v>514</v>
      </c>
      <c r="J80" s="115" t="s">
        <v>514</v>
      </c>
      <c r="K80" s="116" t="s">
        <v>514</v>
      </c>
    </row>
    <row r="81" spans="1:11" ht="14.1" customHeight="1" x14ac:dyDescent="0.2">
      <c r="A81" s="310" t="s">
        <v>321</v>
      </c>
      <c r="B81" s="311" t="s">
        <v>334</v>
      </c>
      <c r="C81" s="312"/>
      <c r="D81" s="125">
        <v>0.52264808362369342</v>
      </c>
      <c r="E81" s="143">
        <v>39</v>
      </c>
      <c r="F81" s="144">
        <v>22</v>
      </c>
      <c r="G81" s="144">
        <v>38</v>
      </c>
      <c r="H81" s="144">
        <v>25</v>
      </c>
      <c r="I81" s="145">
        <v>25</v>
      </c>
      <c r="J81" s="143">
        <v>14</v>
      </c>
      <c r="K81" s="146">
        <v>56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86995</v>
      </c>
      <c r="C10" s="114">
        <v>42607</v>
      </c>
      <c r="D10" s="114">
        <v>44388</v>
      </c>
      <c r="E10" s="114">
        <v>66987</v>
      </c>
      <c r="F10" s="114">
        <v>18358</v>
      </c>
      <c r="G10" s="114">
        <v>10965</v>
      </c>
      <c r="H10" s="114">
        <v>26650</v>
      </c>
      <c r="I10" s="115">
        <v>13537</v>
      </c>
      <c r="J10" s="114">
        <v>11297</v>
      </c>
      <c r="K10" s="114">
        <v>2240</v>
      </c>
      <c r="L10" s="423">
        <v>7037</v>
      </c>
      <c r="M10" s="424">
        <v>9022</v>
      </c>
    </row>
    <row r="11" spans="1:13" ht="11.1" customHeight="1" x14ac:dyDescent="0.2">
      <c r="A11" s="422" t="s">
        <v>388</v>
      </c>
      <c r="B11" s="115">
        <v>90065</v>
      </c>
      <c r="C11" s="114">
        <v>44505</v>
      </c>
      <c r="D11" s="114">
        <v>45560</v>
      </c>
      <c r="E11" s="114">
        <v>69659</v>
      </c>
      <c r="F11" s="114">
        <v>18763</v>
      </c>
      <c r="G11" s="114">
        <v>10867</v>
      </c>
      <c r="H11" s="114">
        <v>28056</v>
      </c>
      <c r="I11" s="115">
        <v>13479</v>
      </c>
      <c r="J11" s="114">
        <v>11065</v>
      </c>
      <c r="K11" s="114">
        <v>2414</v>
      </c>
      <c r="L11" s="423">
        <v>8134</v>
      </c>
      <c r="M11" s="424">
        <v>5123</v>
      </c>
    </row>
    <row r="12" spans="1:13" ht="11.1" customHeight="1" x14ac:dyDescent="0.2">
      <c r="A12" s="422" t="s">
        <v>389</v>
      </c>
      <c r="B12" s="115">
        <v>91553</v>
      </c>
      <c r="C12" s="114">
        <v>45484</v>
      </c>
      <c r="D12" s="114">
        <v>46069</v>
      </c>
      <c r="E12" s="114">
        <v>70850</v>
      </c>
      <c r="F12" s="114">
        <v>19054</v>
      </c>
      <c r="G12" s="114">
        <v>11329</v>
      </c>
      <c r="H12" s="114">
        <v>28744</v>
      </c>
      <c r="I12" s="115">
        <v>13473</v>
      </c>
      <c r="J12" s="114">
        <v>10958</v>
      </c>
      <c r="K12" s="114">
        <v>2515</v>
      </c>
      <c r="L12" s="423">
        <v>10268</v>
      </c>
      <c r="M12" s="424">
        <v>9002</v>
      </c>
    </row>
    <row r="13" spans="1:13" s="110" customFormat="1" ht="11.1" customHeight="1" x14ac:dyDescent="0.2">
      <c r="A13" s="422" t="s">
        <v>390</v>
      </c>
      <c r="B13" s="115">
        <v>88317</v>
      </c>
      <c r="C13" s="114">
        <v>43410</v>
      </c>
      <c r="D13" s="114">
        <v>44907</v>
      </c>
      <c r="E13" s="114">
        <v>68093</v>
      </c>
      <c r="F13" s="114">
        <v>18595</v>
      </c>
      <c r="G13" s="114">
        <v>10633</v>
      </c>
      <c r="H13" s="114">
        <v>28169</v>
      </c>
      <c r="I13" s="115">
        <v>13673</v>
      </c>
      <c r="J13" s="114">
        <v>11285</v>
      </c>
      <c r="K13" s="114">
        <v>2388</v>
      </c>
      <c r="L13" s="423">
        <v>4424</v>
      </c>
      <c r="M13" s="424">
        <v>7740</v>
      </c>
    </row>
    <row r="14" spans="1:13" ht="15" customHeight="1" x14ac:dyDescent="0.2">
      <c r="A14" s="422" t="s">
        <v>391</v>
      </c>
      <c r="B14" s="115">
        <v>87146</v>
      </c>
      <c r="C14" s="114">
        <v>42825</v>
      </c>
      <c r="D14" s="114">
        <v>44321</v>
      </c>
      <c r="E14" s="114">
        <v>65073</v>
      </c>
      <c r="F14" s="114">
        <v>20674</v>
      </c>
      <c r="G14" s="114">
        <v>10013</v>
      </c>
      <c r="H14" s="114">
        <v>28188</v>
      </c>
      <c r="I14" s="115">
        <v>13620</v>
      </c>
      <c r="J14" s="114">
        <v>11347</v>
      </c>
      <c r="K14" s="114">
        <v>2273</v>
      </c>
      <c r="L14" s="423">
        <v>7230</v>
      </c>
      <c r="M14" s="424">
        <v>8593</v>
      </c>
    </row>
    <row r="15" spans="1:13" ht="11.1" customHeight="1" x14ac:dyDescent="0.2">
      <c r="A15" s="422" t="s">
        <v>388</v>
      </c>
      <c r="B15" s="115">
        <v>90315</v>
      </c>
      <c r="C15" s="114">
        <v>44580</v>
      </c>
      <c r="D15" s="114">
        <v>45735</v>
      </c>
      <c r="E15" s="114">
        <v>66534</v>
      </c>
      <c r="F15" s="114">
        <v>22408</v>
      </c>
      <c r="G15" s="114">
        <v>9949</v>
      </c>
      <c r="H15" s="114">
        <v>29655</v>
      </c>
      <c r="I15" s="115">
        <v>13528</v>
      </c>
      <c r="J15" s="114">
        <v>10997</v>
      </c>
      <c r="K15" s="114">
        <v>2531</v>
      </c>
      <c r="L15" s="423">
        <v>8134</v>
      </c>
      <c r="M15" s="424">
        <v>4897</v>
      </c>
    </row>
    <row r="16" spans="1:13" ht="11.1" customHeight="1" x14ac:dyDescent="0.2">
      <c r="A16" s="422" t="s">
        <v>389</v>
      </c>
      <c r="B16" s="115">
        <v>92000</v>
      </c>
      <c r="C16" s="114">
        <v>45700</v>
      </c>
      <c r="D16" s="114">
        <v>46300</v>
      </c>
      <c r="E16" s="114">
        <v>68135</v>
      </c>
      <c r="F16" s="114">
        <v>23248</v>
      </c>
      <c r="G16" s="114">
        <v>10348</v>
      </c>
      <c r="H16" s="114">
        <v>30500</v>
      </c>
      <c r="I16" s="115">
        <v>13501</v>
      </c>
      <c r="J16" s="114">
        <v>10850</v>
      </c>
      <c r="K16" s="114">
        <v>2651</v>
      </c>
      <c r="L16" s="423">
        <v>8970</v>
      </c>
      <c r="M16" s="424">
        <v>7496</v>
      </c>
    </row>
    <row r="17" spans="1:13" s="110" customFormat="1" ht="11.1" customHeight="1" x14ac:dyDescent="0.2">
      <c r="A17" s="422" t="s">
        <v>390</v>
      </c>
      <c r="B17" s="115">
        <v>89583</v>
      </c>
      <c r="C17" s="114">
        <v>44034</v>
      </c>
      <c r="D17" s="114">
        <v>45549</v>
      </c>
      <c r="E17" s="114">
        <v>66737</v>
      </c>
      <c r="F17" s="114">
        <v>22787</v>
      </c>
      <c r="G17" s="114">
        <v>9717</v>
      </c>
      <c r="H17" s="114">
        <v>30217</v>
      </c>
      <c r="I17" s="115">
        <v>13630</v>
      </c>
      <c r="J17" s="114">
        <v>11098</v>
      </c>
      <c r="K17" s="114">
        <v>2532</v>
      </c>
      <c r="L17" s="423">
        <v>4698</v>
      </c>
      <c r="M17" s="424">
        <v>7388</v>
      </c>
    </row>
    <row r="18" spans="1:13" ht="15" customHeight="1" x14ac:dyDescent="0.2">
      <c r="A18" s="422" t="s">
        <v>392</v>
      </c>
      <c r="B18" s="115">
        <v>88491</v>
      </c>
      <c r="C18" s="114">
        <v>43320</v>
      </c>
      <c r="D18" s="114">
        <v>45171</v>
      </c>
      <c r="E18" s="114">
        <v>65118</v>
      </c>
      <c r="F18" s="114">
        <v>22666</v>
      </c>
      <c r="G18" s="114">
        <v>9140</v>
      </c>
      <c r="H18" s="114">
        <v>30342</v>
      </c>
      <c r="I18" s="115">
        <v>13500</v>
      </c>
      <c r="J18" s="114">
        <v>11036</v>
      </c>
      <c r="K18" s="114">
        <v>2464</v>
      </c>
      <c r="L18" s="423">
        <v>7353</v>
      </c>
      <c r="M18" s="424">
        <v>8315</v>
      </c>
    </row>
    <row r="19" spans="1:13" ht="11.1" customHeight="1" x14ac:dyDescent="0.2">
      <c r="A19" s="422" t="s">
        <v>388</v>
      </c>
      <c r="B19" s="115">
        <v>91012</v>
      </c>
      <c r="C19" s="114">
        <v>44680</v>
      </c>
      <c r="D19" s="114">
        <v>46332</v>
      </c>
      <c r="E19" s="114">
        <v>66444</v>
      </c>
      <c r="F19" s="114">
        <v>23860</v>
      </c>
      <c r="G19" s="114">
        <v>8996</v>
      </c>
      <c r="H19" s="114">
        <v>31571</v>
      </c>
      <c r="I19" s="115">
        <v>13338</v>
      </c>
      <c r="J19" s="114">
        <v>10698</v>
      </c>
      <c r="K19" s="114">
        <v>2640</v>
      </c>
      <c r="L19" s="423">
        <v>7556</v>
      </c>
      <c r="M19" s="424">
        <v>5112</v>
      </c>
    </row>
    <row r="20" spans="1:13" ht="11.1" customHeight="1" x14ac:dyDescent="0.2">
      <c r="A20" s="422" t="s">
        <v>389</v>
      </c>
      <c r="B20" s="115">
        <v>92261</v>
      </c>
      <c r="C20" s="114">
        <v>45461</v>
      </c>
      <c r="D20" s="114">
        <v>46800</v>
      </c>
      <c r="E20" s="114">
        <v>67063</v>
      </c>
      <c r="F20" s="114">
        <v>24497</v>
      </c>
      <c r="G20" s="114">
        <v>9419</v>
      </c>
      <c r="H20" s="114">
        <v>32233</v>
      </c>
      <c r="I20" s="115">
        <v>13356</v>
      </c>
      <c r="J20" s="114">
        <v>10599</v>
      </c>
      <c r="K20" s="114">
        <v>2757</v>
      </c>
      <c r="L20" s="423">
        <v>7675</v>
      </c>
      <c r="M20" s="424">
        <v>6537</v>
      </c>
    </row>
    <row r="21" spans="1:13" s="110" customFormat="1" ht="11.1" customHeight="1" x14ac:dyDescent="0.2">
      <c r="A21" s="422" t="s">
        <v>390</v>
      </c>
      <c r="B21" s="115">
        <v>89273</v>
      </c>
      <c r="C21" s="114">
        <v>43422</v>
      </c>
      <c r="D21" s="114">
        <v>45851</v>
      </c>
      <c r="E21" s="114">
        <v>65716</v>
      </c>
      <c r="F21" s="114">
        <v>23526</v>
      </c>
      <c r="G21" s="114">
        <v>8736</v>
      </c>
      <c r="H21" s="114">
        <v>31681</v>
      </c>
      <c r="I21" s="115">
        <v>13418</v>
      </c>
      <c r="J21" s="114">
        <v>10732</v>
      </c>
      <c r="K21" s="114">
        <v>2686</v>
      </c>
      <c r="L21" s="423">
        <v>4274</v>
      </c>
      <c r="M21" s="424">
        <v>7421</v>
      </c>
    </row>
    <row r="22" spans="1:13" ht="15" customHeight="1" x14ac:dyDescent="0.2">
      <c r="A22" s="422" t="s">
        <v>393</v>
      </c>
      <c r="B22" s="115">
        <v>88218</v>
      </c>
      <c r="C22" s="114">
        <v>42760</v>
      </c>
      <c r="D22" s="114">
        <v>45458</v>
      </c>
      <c r="E22" s="114">
        <v>64709</v>
      </c>
      <c r="F22" s="114">
        <v>23283</v>
      </c>
      <c r="G22" s="114">
        <v>8193</v>
      </c>
      <c r="H22" s="114">
        <v>31796</v>
      </c>
      <c r="I22" s="115">
        <v>13566</v>
      </c>
      <c r="J22" s="114">
        <v>10902</v>
      </c>
      <c r="K22" s="114">
        <v>2664</v>
      </c>
      <c r="L22" s="423">
        <v>6206</v>
      </c>
      <c r="M22" s="424">
        <v>7413</v>
      </c>
    </row>
    <row r="23" spans="1:13" ht="11.1" customHeight="1" x14ac:dyDescent="0.2">
      <c r="A23" s="422" t="s">
        <v>388</v>
      </c>
      <c r="B23" s="115">
        <v>91334</v>
      </c>
      <c r="C23" s="114">
        <v>44874</v>
      </c>
      <c r="D23" s="114">
        <v>46460</v>
      </c>
      <c r="E23" s="114">
        <v>66936</v>
      </c>
      <c r="F23" s="114">
        <v>24157</v>
      </c>
      <c r="G23" s="114">
        <v>7890</v>
      </c>
      <c r="H23" s="114">
        <v>33402</v>
      </c>
      <c r="I23" s="115">
        <v>13513</v>
      </c>
      <c r="J23" s="114">
        <v>10700</v>
      </c>
      <c r="K23" s="114">
        <v>2813</v>
      </c>
      <c r="L23" s="423">
        <v>7889</v>
      </c>
      <c r="M23" s="424">
        <v>5029</v>
      </c>
    </row>
    <row r="24" spans="1:13" ht="11.1" customHeight="1" x14ac:dyDescent="0.2">
      <c r="A24" s="422" t="s">
        <v>389</v>
      </c>
      <c r="B24" s="115">
        <v>92956</v>
      </c>
      <c r="C24" s="114">
        <v>45916</v>
      </c>
      <c r="D24" s="114">
        <v>47040</v>
      </c>
      <c r="E24" s="114">
        <v>66745</v>
      </c>
      <c r="F24" s="114">
        <v>24588</v>
      </c>
      <c r="G24" s="114">
        <v>8308</v>
      </c>
      <c r="H24" s="114">
        <v>34168</v>
      </c>
      <c r="I24" s="115">
        <v>13463</v>
      </c>
      <c r="J24" s="114">
        <v>10511</v>
      </c>
      <c r="K24" s="114">
        <v>2952</v>
      </c>
      <c r="L24" s="423">
        <v>8027</v>
      </c>
      <c r="M24" s="424">
        <v>6731</v>
      </c>
    </row>
    <row r="25" spans="1:13" s="110" customFormat="1" ht="11.1" customHeight="1" x14ac:dyDescent="0.2">
      <c r="A25" s="422" t="s">
        <v>390</v>
      </c>
      <c r="B25" s="115">
        <v>89726</v>
      </c>
      <c r="C25" s="114">
        <v>43679</v>
      </c>
      <c r="D25" s="114">
        <v>46047</v>
      </c>
      <c r="E25" s="114">
        <v>63860</v>
      </c>
      <c r="F25" s="114">
        <v>24238</v>
      </c>
      <c r="G25" s="114">
        <v>7663</v>
      </c>
      <c r="H25" s="114">
        <v>33585</v>
      </c>
      <c r="I25" s="115">
        <v>13476</v>
      </c>
      <c r="J25" s="114">
        <v>10685</v>
      </c>
      <c r="K25" s="114">
        <v>2791</v>
      </c>
      <c r="L25" s="423">
        <v>4391</v>
      </c>
      <c r="M25" s="424">
        <v>7494</v>
      </c>
    </row>
    <row r="26" spans="1:13" ht="15" customHeight="1" x14ac:dyDescent="0.2">
      <c r="A26" s="422" t="s">
        <v>394</v>
      </c>
      <c r="B26" s="115">
        <v>88970</v>
      </c>
      <c r="C26" s="114">
        <v>43417</v>
      </c>
      <c r="D26" s="114">
        <v>45553</v>
      </c>
      <c r="E26" s="114">
        <v>63199</v>
      </c>
      <c r="F26" s="114">
        <v>24146</v>
      </c>
      <c r="G26" s="114">
        <v>7185</v>
      </c>
      <c r="H26" s="114">
        <v>33637</v>
      </c>
      <c r="I26" s="115">
        <v>13443</v>
      </c>
      <c r="J26" s="114">
        <v>10684</v>
      </c>
      <c r="K26" s="114">
        <v>2759</v>
      </c>
      <c r="L26" s="423">
        <v>6825</v>
      </c>
      <c r="M26" s="424">
        <v>7665</v>
      </c>
    </row>
    <row r="27" spans="1:13" ht="11.1" customHeight="1" x14ac:dyDescent="0.2">
      <c r="A27" s="422" t="s">
        <v>388</v>
      </c>
      <c r="B27" s="115">
        <v>91671</v>
      </c>
      <c r="C27" s="114">
        <v>44946</v>
      </c>
      <c r="D27" s="114">
        <v>46725</v>
      </c>
      <c r="E27" s="114">
        <v>65086</v>
      </c>
      <c r="F27" s="114">
        <v>24983</v>
      </c>
      <c r="G27" s="114">
        <v>6973</v>
      </c>
      <c r="H27" s="114">
        <v>35074</v>
      </c>
      <c r="I27" s="115">
        <v>13167</v>
      </c>
      <c r="J27" s="114">
        <v>10319</v>
      </c>
      <c r="K27" s="114">
        <v>2848</v>
      </c>
      <c r="L27" s="423">
        <v>7522</v>
      </c>
      <c r="M27" s="424">
        <v>4958</v>
      </c>
    </row>
    <row r="28" spans="1:13" ht="11.1" customHeight="1" x14ac:dyDescent="0.2">
      <c r="A28" s="422" t="s">
        <v>389</v>
      </c>
      <c r="B28" s="115">
        <v>92484</v>
      </c>
      <c r="C28" s="114">
        <v>45388</v>
      </c>
      <c r="D28" s="114">
        <v>47096</v>
      </c>
      <c r="E28" s="114">
        <v>67331</v>
      </c>
      <c r="F28" s="114">
        <v>24978</v>
      </c>
      <c r="G28" s="114">
        <v>7438</v>
      </c>
      <c r="H28" s="114">
        <v>35341</v>
      </c>
      <c r="I28" s="115">
        <v>13123</v>
      </c>
      <c r="J28" s="114">
        <v>10218</v>
      </c>
      <c r="K28" s="114">
        <v>2905</v>
      </c>
      <c r="L28" s="423">
        <v>9230</v>
      </c>
      <c r="M28" s="424">
        <v>8722</v>
      </c>
    </row>
    <row r="29" spans="1:13" s="110" customFormat="1" ht="11.1" customHeight="1" x14ac:dyDescent="0.2">
      <c r="A29" s="422" t="s">
        <v>390</v>
      </c>
      <c r="B29" s="115">
        <v>89572</v>
      </c>
      <c r="C29" s="114">
        <v>43599</v>
      </c>
      <c r="D29" s="114">
        <v>45973</v>
      </c>
      <c r="E29" s="114">
        <v>64934</v>
      </c>
      <c r="F29" s="114">
        <v>24541</v>
      </c>
      <c r="G29" s="114">
        <v>6976</v>
      </c>
      <c r="H29" s="114">
        <v>34609</v>
      </c>
      <c r="I29" s="115">
        <v>12775</v>
      </c>
      <c r="J29" s="114">
        <v>10128</v>
      </c>
      <c r="K29" s="114">
        <v>2647</v>
      </c>
      <c r="L29" s="423">
        <v>4480</v>
      </c>
      <c r="M29" s="424">
        <v>7470</v>
      </c>
    </row>
    <row r="30" spans="1:13" ht="15" customHeight="1" x14ac:dyDescent="0.2">
      <c r="A30" s="422" t="s">
        <v>395</v>
      </c>
      <c r="B30" s="115">
        <v>89386</v>
      </c>
      <c r="C30" s="114">
        <v>43646</v>
      </c>
      <c r="D30" s="114">
        <v>45740</v>
      </c>
      <c r="E30" s="114">
        <v>64675</v>
      </c>
      <c r="F30" s="114">
        <v>24637</v>
      </c>
      <c r="G30" s="114">
        <v>6501</v>
      </c>
      <c r="H30" s="114">
        <v>34726</v>
      </c>
      <c r="I30" s="115">
        <v>12525</v>
      </c>
      <c r="J30" s="114">
        <v>9895</v>
      </c>
      <c r="K30" s="114">
        <v>2630</v>
      </c>
      <c r="L30" s="423">
        <v>7537</v>
      </c>
      <c r="M30" s="424">
        <v>7856</v>
      </c>
    </row>
    <row r="31" spans="1:13" ht="11.1" customHeight="1" x14ac:dyDescent="0.2">
      <c r="A31" s="422" t="s">
        <v>388</v>
      </c>
      <c r="B31" s="115">
        <v>91525</v>
      </c>
      <c r="C31" s="114">
        <v>44882</v>
      </c>
      <c r="D31" s="114">
        <v>46643</v>
      </c>
      <c r="E31" s="114">
        <v>65798</v>
      </c>
      <c r="F31" s="114">
        <v>25673</v>
      </c>
      <c r="G31" s="114">
        <v>6198</v>
      </c>
      <c r="H31" s="114">
        <v>35742</v>
      </c>
      <c r="I31" s="115">
        <v>12598</v>
      </c>
      <c r="J31" s="114">
        <v>9740</v>
      </c>
      <c r="K31" s="114">
        <v>2858</v>
      </c>
      <c r="L31" s="423">
        <v>7275</v>
      </c>
      <c r="M31" s="424">
        <v>5105</v>
      </c>
    </row>
    <row r="32" spans="1:13" ht="11.1" customHeight="1" x14ac:dyDescent="0.2">
      <c r="A32" s="422" t="s">
        <v>389</v>
      </c>
      <c r="B32" s="115">
        <v>92575</v>
      </c>
      <c r="C32" s="114">
        <v>45595</v>
      </c>
      <c r="D32" s="114">
        <v>46980</v>
      </c>
      <c r="E32" s="114">
        <v>66421</v>
      </c>
      <c r="F32" s="114">
        <v>26135</v>
      </c>
      <c r="G32" s="114">
        <v>6774</v>
      </c>
      <c r="H32" s="114">
        <v>36047</v>
      </c>
      <c r="I32" s="115">
        <v>12670</v>
      </c>
      <c r="J32" s="114">
        <v>9715</v>
      </c>
      <c r="K32" s="114">
        <v>2955</v>
      </c>
      <c r="L32" s="423">
        <v>7876</v>
      </c>
      <c r="M32" s="424">
        <v>7041</v>
      </c>
    </row>
    <row r="33" spans="1:13" s="110" customFormat="1" ht="11.1" customHeight="1" x14ac:dyDescent="0.2">
      <c r="A33" s="422" t="s">
        <v>390</v>
      </c>
      <c r="B33" s="115">
        <v>90496</v>
      </c>
      <c r="C33" s="114">
        <v>44330</v>
      </c>
      <c r="D33" s="114">
        <v>46166</v>
      </c>
      <c r="E33" s="114">
        <v>64510</v>
      </c>
      <c r="F33" s="114">
        <v>25972</v>
      </c>
      <c r="G33" s="114">
        <v>6311</v>
      </c>
      <c r="H33" s="114">
        <v>35493</v>
      </c>
      <c r="I33" s="115">
        <v>12526</v>
      </c>
      <c r="J33" s="114">
        <v>9766</v>
      </c>
      <c r="K33" s="114">
        <v>2760</v>
      </c>
      <c r="L33" s="423">
        <v>4667</v>
      </c>
      <c r="M33" s="424">
        <v>6846</v>
      </c>
    </row>
    <row r="34" spans="1:13" ht="15" customHeight="1" x14ac:dyDescent="0.2">
      <c r="A34" s="422" t="s">
        <v>396</v>
      </c>
      <c r="B34" s="115">
        <v>90361</v>
      </c>
      <c r="C34" s="114">
        <v>44356</v>
      </c>
      <c r="D34" s="114">
        <v>46005</v>
      </c>
      <c r="E34" s="114">
        <v>64357</v>
      </c>
      <c r="F34" s="114">
        <v>25994</v>
      </c>
      <c r="G34" s="114">
        <v>6044</v>
      </c>
      <c r="H34" s="114">
        <v>35700</v>
      </c>
      <c r="I34" s="115">
        <v>12448</v>
      </c>
      <c r="J34" s="114">
        <v>9685</v>
      </c>
      <c r="K34" s="114">
        <v>2763</v>
      </c>
      <c r="L34" s="423">
        <v>6865</v>
      </c>
      <c r="M34" s="424">
        <v>7028</v>
      </c>
    </row>
    <row r="35" spans="1:13" ht="11.1" customHeight="1" x14ac:dyDescent="0.2">
      <c r="A35" s="422" t="s">
        <v>388</v>
      </c>
      <c r="B35" s="115">
        <v>92507</v>
      </c>
      <c r="C35" s="114">
        <v>45665</v>
      </c>
      <c r="D35" s="114">
        <v>46842</v>
      </c>
      <c r="E35" s="114">
        <v>65544</v>
      </c>
      <c r="F35" s="114">
        <v>26958</v>
      </c>
      <c r="G35" s="114">
        <v>5914</v>
      </c>
      <c r="H35" s="114">
        <v>36845</v>
      </c>
      <c r="I35" s="115">
        <v>12575</v>
      </c>
      <c r="J35" s="114">
        <v>9676</v>
      </c>
      <c r="K35" s="114">
        <v>2899</v>
      </c>
      <c r="L35" s="423">
        <v>7304</v>
      </c>
      <c r="M35" s="424">
        <v>5206</v>
      </c>
    </row>
    <row r="36" spans="1:13" ht="11.1" customHeight="1" x14ac:dyDescent="0.2">
      <c r="A36" s="422" t="s">
        <v>389</v>
      </c>
      <c r="B36" s="115">
        <v>93519</v>
      </c>
      <c r="C36" s="114">
        <v>46253</v>
      </c>
      <c r="D36" s="114">
        <v>47266</v>
      </c>
      <c r="E36" s="114">
        <v>66191</v>
      </c>
      <c r="F36" s="114">
        <v>27326</v>
      </c>
      <c r="G36" s="114">
        <v>6716</v>
      </c>
      <c r="H36" s="114">
        <v>37128</v>
      </c>
      <c r="I36" s="115">
        <v>12539</v>
      </c>
      <c r="J36" s="114">
        <v>9551</v>
      </c>
      <c r="K36" s="114">
        <v>2988</v>
      </c>
      <c r="L36" s="423">
        <v>7611</v>
      </c>
      <c r="M36" s="424">
        <v>6743</v>
      </c>
    </row>
    <row r="37" spans="1:13" s="110" customFormat="1" ht="11.1" customHeight="1" x14ac:dyDescent="0.2">
      <c r="A37" s="422" t="s">
        <v>390</v>
      </c>
      <c r="B37" s="115">
        <v>91244</v>
      </c>
      <c r="C37" s="114">
        <v>44899</v>
      </c>
      <c r="D37" s="114">
        <v>46345</v>
      </c>
      <c r="E37" s="114">
        <v>64335</v>
      </c>
      <c r="F37" s="114">
        <v>26909</v>
      </c>
      <c r="G37" s="114">
        <v>6412</v>
      </c>
      <c r="H37" s="114">
        <v>36321</v>
      </c>
      <c r="I37" s="115">
        <v>12393</v>
      </c>
      <c r="J37" s="114">
        <v>9576</v>
      </c>
      <c r="K37" s="114">
        <v>2817</v>
      </c>
      <c r="L37" s="423">
        <v>4943</v>
      </c>
      <c r="M37" s="424">
        <v>7329</v>
      </c>
    </row>
    <row r="38" spans="1:13" ht="15" customHeight="1" x14ac:dyDescent="0.2">
      <c r="A38" s="425" t="s">
        <v>397</v>
      </c>
      <c r="B38" s="115">
        <v>91116</v>
      </c>
      <c r="C38" s="114">
        <v>44881</v>
      </c>
      <c r="D38" s="114">
        <v>46235</v>
      </c>
      <c r="E38" s="114">
        <v>64087</v>
      </c>
      <c r="F38" s="114">
        <v>27029</v>
      </c>
      <c r="G38" s="114">
        <v>6185</v>
      </c>
      <c r="H38" s="114">
        <v>36406</v>
      </c>
      <c r="I38" s="115">
        <v>12142</v>
      </c>
      <c r="J38" s="114">
        <v>9402</v>
      </c>
      <c r="K38" s="114">
        <v>2740</v>
      </c>
      <c r="L38" s="423">
        <v>7396</v>
      </c>
      <c r="M38" s="424">
        <v>7563</v>
      </c>
    </row>
    <row r="39" spans="1:13" ht="11.1" customHeight="1" x14ac:dyDescent="0.2">
      <c r="A39" s="422" t="s">
        <v>388</v>
      </c>
      <c r="B39" s="115">
        <v>93389</v>
      </c>
      <c r="C39" s="114">
        <v>46053</v>
      </c>
      <c r="D39" s="114">
        <v>47336</v>
      </c>
      <c r="E39" s="114">
        <v>65319</v>
      </c>
      <c r="F39" s="114">
        <v>28070</v>
      </c>
      <c r="G39" s="114">
        <v>6139</v>
      </c>
      <c r="H39" s="114">
        <v>37554</v>
      </c>
      <c r="I39" s="115">
        <v>12293</v>
      </c>
      <c r="J39" s="114">
        <v>9371</v>
      </c>
      <c r="K39" s="114">
        <v>2922</v>
      </c>
      <c r="L39" s="423">
        <v>7768</v>
      </c>
      <c r="M39" s="424">
        <v>5628</v>
      </c>
    </row>
    <row r="40" spans="1:13" ht="11.1" customHeight="1" x14ac:dyDescent="0.2">
      <c r="A40" s="425" t="s">
        <v>389</v>
      </c>
      <c r="B40" s="115">
        <v>94834</v>
      </c>
      <c r="C40" s="114">
        <v>46898</v>
      </c>
      <c r="D40" s="114">
        <v>47936</v>
      </c>
      <c r="E40" s="114">
        <v>66196</v>
      </c>
      <c r="F40" s="114">
        <v>28638</v>
      </c>
      <c r="G40" s="114">
        <v>7086</v>
      </c>
      <c r="H40" s="114">
        <v>37727</v>
      </c>
      <c r="I40" s="115">
        <v>12363</v>
      </c>
      <c r="J40" s="114">
        <v>9267</v>
      </c>
      <c r="K40" s="114">
        <v>3096</v>
      </c>
      <c r="L40" s="423">
        <v>9216</v>
      </c>
      <c r="M40" s="424">
        <v>7957</v>
      </c>
    </row>
    <row r="41" spans="1:13" s="110" customFormat="1" ht="11.1" customHeight="1" x14ac:dyDescent="0.2">
      <c r="A41" s="422" t="s">
        <v>390</v>
      </c>
      <c r="B41" s="115">
        <v>92789</v>
      </c>
      <c r="C41" s="114">
        <v>45755</v>
      </c>
      <c r="D41" s="114">
        <v>47034</v>
      </c>
      <c r="E41" s="114">
        <v>64600</v>
      </c>
      <c r="F41" s="114">
        <v>28189</v>
      </c>
      <c r="G41" s="114">
        <v>6839</v>
      </c>
      <c r="H41" s="114">
        <v>37092</v>
      </c>
      <c r="I41" s="115">
        <v>12304</v>
      </c>
      <c r="J41" s="114">
        <v>9325</v>
      </c>
      <c r="K41" s="114">
        <v>2979</v>
      </c>
      <c r="L41" s="423">
        <v>4728</v>
      </c>
      <c r="M41" s="424">
        <v>6827</v>
      </c>
    </row>
    <row r="42" spans="1:13" ht="15" customHeight="1" x14ac:dyDescent="0.2">
      <c r="A42" s="422" t="s">
        <v>398</v>
      </c>
      <c r="B42" s="115">
        <v>92484</v>
      </c>
      <c r="C42" s="114">
        <v>45628</v>
      </c>
      <c r="D42" s="114">
        <v>46856</v>
      </c>
      <c r="E42" s="114">
        <v>64247</v>
      </c>
      <c r="F42" s="114">
        <v>28237</v>
      </c>
      <c r="G42" s="114">
        <v>6618</v>
      </c>
      <c r="H42" s="114">
        <v>36963</v>
      </c>
      <c r="I42" s="115">
        <v>12347</v>
      </c>
      <c r="J42" s="114">
        <v>9361</v>
      </c>
      <c r="K42" s="114">
        <v>2986</v>
      </c>
      <c r="L42" s="423">
        <v>8162</v>
      </c>
      <c r="M42" s="424">
        <v>8415</v>
      </c>
    </row>
    <row r="43" spans="1:13" ht="11.1" customHeight="1" x14ac:dyDescent="0.2">
      <c r="A43" s="422" t="s">
        <v>388</v>
      </c>
      <c r="B43" s="115">
        <v>94275</v>
      </c>
      <c r="C43" s="114">
        <v>46656</v>
      </c>
      <c r="D43" s="114">
        <v>47619</v>
      </c>
      <c r="E43" s="114">
        <v>65052</v>
      </c>
      <c r="F43" s="114">
        <v>29223</v>
      </c>
      <c r="G43" s="114">
        <v>6572</v>
      </c>
      <c r="H43" s="114">
        <v>37937</v>
      </c>
      <c r="I43" s="115">
        <v>12546</v>
      </c>
      <c r="J43" s="114">
        <v>9336</v>
      </c>
      <c r="K43" s="114">
        <v>3210</v>
      </c>
      <c r="L43" s="423">
        <v>7290</v>
      </c>
      <c r="M43" s="424">
        <v>5571</v>
      </c>
    </row>
    <row r="44" spans="1:13" ht="11.1" customHeight="1" x14ac:dyDescent="0.2">
      <c r="A44" s="422" t="s">
        <v>389</v>
      </c>
      <c r="B44" s="115">
        <v>95309</v>
      </c>
      <c r="C44" s="114">
        <v>47358</v>
      </c>
      <c r="D44" s="114">
        <v>47951</v>
      </c>
      <c r="E44" s="114">
        <v>65860</v>
      </c>
      <c r="F44" s="114">
        <v>29449</v>
      </c>
      <c r="G44" s="114">
        <v>7480</v>
      </c>
      <c r="H44" s="114">
        <v>38055</v>
      </c>
      <c r="I44" s="115">
        <v>12551</v>
      </c>
      <c r="J44" s="114">
        <v>9213</v>
      </c>
      <c r="K44" s="114">
        <v>3338</v>
      </c>
      <c r="L44" s="423">
        <v>8362</v>
      </c>
      <c r="M44" s="424">
        <v>7391</v>
      </c>
    </row>
    <row r="45" spans="1:13" s="110" customFormat="1" ht="11.1" customHeight="1" x14ac:dyDescent="0.2">
      <c r="A45" s="422" t="s">
        <v>390</v>
      </c>
      <c r="B45" s="115">
        <v>93361</v>
      </c>
      <c r="C45" s="114">
        <v>46272</v>
      </c>
      <c r="D45" s="114">
        <v>47089</v>
      </c>
      <c r="E45" s="114">
        <v>64441</v>
      </c>
      <c r="F45" s="114">
        <v>28920</v>
      </c>
      <c r="G45" s="114">
        <v>7235</v>
      </c>
      <c r="H45" s="114">
        <v>37342</v>
      </c>
      <c r="I45" s="115">
        <v>12427</v>
      </c>
      <c r="J45" s="114">
        <v>9238</v>
      </c>
      <c r="K45" s="114">
        <v>3189</v>
      </c>
      <c r="L45" s="423">
        <v>4770</v>
      </c>
      <c r="M45" s="424">
        <v>6852</v>
      </c>
    </row>
    <row r="46" spans="1:13" ht="15" customHeight="1" x14ac:dyDescent="0.2">
      <c r="A46" s="422" t="s">
        <v>399</v>
      </c>
      <c r="B46" s="115">
        <v>92628</v>
      </c>
      <c r="C46" s="114">
        <v>45871</v>
      </c>
      <c r="D46" s="114">
        <v>46757</v>
      </c>
      <c r="E46" s="114">
        <v>63917</v>
      </c>
      <c r="F46" s="114">
        <v>28711</v>
      </c>
      <c r="G46" s="114">
        <v>7038</v>
      </c>
      <c r="H46" s="114">
        <v>36993</v>
      </c>
      <c r="I46" s="115">
        <v>12418</v>
      </c>
      <c r="J46" s="114">
        <v>9251</v>
      </c>
      <c r="K46" s="114">
        <v>3167</v>
      </c>
      <c r="L46" s="423">
        <v>7039</v>
      </c>
      <c r="M46" s="424">
        <v>7695</v>
      </c>
    </row>
    <row r="47" spans="1:13" ht="11.1" customHeight="1" x14ac:dyDescent="0.2">
      <c r="A47" s="422" t="s">
        <v>388</v>
      </c>
      <c r="B47" s="115">
        <v>94162</v>
      </c>
      <c r="C47" s="114">
        <v>46808</v>
      </c>
      <c r="D47" s="114">
        <v>47354</v>
      </c>
      <c r="E47" s="114">
        <v>64604</v>
      </c>
      <c r="F47" s="114">
        <v>29558</v>
      </c>
      <c r="G47" s="114">
        <v>7025</v>
      </c>
      <c r="H47" s="114">
        <v>37782</v>
      </c>
      <c r="I47" s="115">
        <v>12728</v>
      </c>
      <c r="J47" s="114">
        <v>9291</v>
      </c>
      <c r="K47" s="114">
        <v>3437</v>
      </c>
      <c r="L47" s="423">
        <v>7385</v>
      </c>
      <c r="M47" s="424">
        <v>6008</v>
      </c>
    </row>
    <row r="48" spans="1:13" ht="11.1" customHeight="1" x14ac:dyDescent="0.2">
      <c r="A48" s="422" t="s">
        <v>389</v>
      </c>
      <c r="B48" s="115">
        <v>95569</v>
      </c>
      <c r="C48" s="114">
        <v>47676</v>
      </c>
      <c r="D48" s="114">
        <v>47893</v>
      </c>
      <c r="E48" s="114">
        <v>65564</v>
      </c>
      <c r="F48" s="114">
        <v>30005</v>
      </c>
      <c r="G48" s="114">
        <v>8084</v>
      </c>
      <c r="H48" s="114">
        <v>38011</v>
      </c>
      <c r="I48" s="115">
        <v>12658</v>
      </c>
      <c r="J48" s="114">
        <v>9135</v>
      </c>
      <c r="K48" s="114">
        <v>3523</v>
      </c>
      <c r="L48" s="423">
        <v>8875</v>
      </c>
      <c r="M48" s="424">
        <v>7552</v>
      </c>
    </row>
    <row r="49" spans="1:17" s="110" customFormat="1" ht="11.1" customHeight="1" x14ac:dyDescent="0.2">
      <c r="A49" s="422" t="s">
        <v>390</v>
      </c>
      <c r="B49" s="115">
        <v>93472</v>
      </c>
      <c r="C49" s="114">
        <v>46546</v>
      </c>
      <c r="D49" s="114">
        <v>46926</v>
      </c>
      <c r="E49" s="114">
        <v>64008</v>
      </c>
      <c r="F49" s="114">
        <v>29464</v>
      </c>
      <c r="G49" s="114">
        <v>7841</v>
      </c>
      <c r="H49" s="114">
        <v>37138</v>
      </c>
      <c r="I49" s="115">
        <v>12426</v>
      </c>
      <c r="J49" s="114">
        <v>9056</v>
      </c>
      <c r="K49" s="114">
        <v>3370</v>
      </c>
      <c r="L49" s="423">
        <v>4798</v>
      </c>
      <c r="M49" s="424">
        <v>6835</v>
      </c>
    </row>
    <row r="50" spans="1:17" ht="15" customHeight="1" x14ac:dyDescent="0.2">
      <c r="A50" s="422" t="s">
        <v>400</v>
      </c>
      <c r="B50" s="143">
        <v>92638</v>
      </c>
      <c r="C50" s="144">
        <v>46233</v>
      </c>
      <c r="D50" s="144">
        <v>46405</v>
      </c>
      <c r="E50" s="144">
        <v>63489</v>
      </c>
      <c r="F50" s="144">
        <v>29149</v>
      </c>
      <c r="G50" s="144">
        <v>7551</v>
      </c>
      <c r="H50" s="144">
        <v>36887</v>
      </c>
      <c r="I50" s="143">
        <v>12061</v>
      </c>
      <c r="J50" s="144">
        <v>8822</v>
      </c>
      <c r="K50" s="144">
        <v>3239</v>
      </c>
      <c r="L50" s="426">
        <v>6662</v>
      </c>
      <c r="M50" s="427">
        <v>7462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1.0795871658677722E-2</v>
      </c>
      <c r="C6" s="480">
        <f>'Tabelle 3.3'!J11</f>
        <v>-2.8748590755355128</v>
      </c>
      <c r="D6" s="481">
        <f t="shared" ref="D6:E9" si="0">IF(OR(AND(B6&gt;=-50,B6&lt;=50),ISNUMBER(B6)=FALSE),B6,"")</f>
        <v>1.0795871658677722E-2</v>
      </c>
      <c r="E6" s="481">
        <f t="shared" si="0"/>
        <v>-2.8748590755355128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1.4830148993482757</v>
      </c>
      <c r="C7" s="480">
        <f>'Tabelle 3.1'!J23</f>
        <v>-3.0848062839072679</v>
      </c>
      <c r="D7" s="481">
        <f t="shared" si="0"/>
        <v>1.4830148993482757</v>
      </c>
      <c r="E7" s="481">
        <f>IF(OR(AND(C7&gt;=-50,C7&lt;=50),ISNUMBER(C7)=FALSE),C7,"")</f>
        <v>-3.0848062839072679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1.0795871658677722E-2</v>
      </c>
      <c r="C14" s="480">
        <f>'Tabelle 3.3'!J11</f>
        <v>-2.8748590755355128</v>
      </c>
      <c r="D14" s="481">
        <f>IF(OR(AND(B14&gt;=-50,B14&lt;=50),ISNUMBER(B14)=FALSE),B14,"")</f>
        <v>1.0795871658677722E-2</v>
      </c>
      <c r="E14" s="481">
        <f>IF(OR(AND(C14&gt;=-50,C14&lt;=50),ISNUMBER(C14)=FALSE),C14,"")</f>
        <v>-2.8748590755355128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-1.0143406785589366</v>
      </c>
      <c r="C15" s="480">
        <f>'Tabelle 3.3'!J12</f>
        <v>-3.284072249589491</v>
      </c>
      <c r="D15" s="481">
        <f t="shared" ref="D15:E45" si="3">IF(OR(AND(B15&gt;=-50,B15&lt;=50),ISNUMBER(B15)=FALSE),B15,"")</f>
        <v>-1.0143406785589366</v>
      </c>
      <c r="E15" s="481">
        <f t="shared" si="3"/>
        <v>-3.284072249589491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2.0803096274794388</v>
      </c>
      <c r="C16" s="480">
        <f>'Tabelle 3.3'!J13</f>
        <v>-7</v>
      </c>
      <c r="D16" s="481">
        <f t="shared" si="3"/>
        <v>2.0803096274794388</v>
      </c>
      <c r="E16" s="481">
        <f t="shared" si="3"/>
        <v>-7</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-0.74150553782616857</v>
      </c>
      <c r="C17" s="480">
        <f>'Tabelle 3.3'!J14</f>
        <v>3.3771106941838651</v>
      </c>
      <c r="D17" s="481">
        <f t="shared" si="3"/>
        <v>-0.74150553782616857</v>
      </c>
      <c r="E17" s="481">
        <f t="shared" si="3"/>
        <v>3.3771106941838651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-5.0605326876513317</v>
      </c>
      <c r="C18" s="480">
        <f>'Tabelle 3.3'!J15</f>
        <v>-1.4423076923076923</v>
      </c>
      <c r="D18" s="481">
        <f t="shared" si="3"/>
        <v>-5.0605326876513317</v>
      </c>
      <c r="E18" s="481">
        <f t="shared" si="3"/>
        <v>-1.4423076923076923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1.9437988590745827</v>
      </c>
      <c r="C19" s="480">
        <f>'Tabelle 3.3'!J16</f>
        <v>3.3333333333333335</v>
      </c>
      <c r="D19" s="481">
        <f t="shared" si="3"/>
        <v>1.9437988590745827</v>
      </c>
      <c r="E19" s="481">
        <f t="shared" si="3"/>
        <v>3.3333333333333335</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2.1217197096594083</v>
      </c>
      <c r="C20" s="480">
        <f>'Tabelle 3.3'!J17</f>
        <v>21.818181818181817</v>
      </c>
      <c r="D20" s="481">
        <f t="shared" si="3"/>
        <v>2.1217197096594083</v>
      </c>
      <c r="E20" s="481">
        <f t="shared" si="3"/>
        <v>21.818181818181817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2.0555258942872396</v>
      </c>
      <c r="C21" s="480">
        <f>'Tabelle 3.3'!J18</f>
        <v>-1.321003963011889</v>
      </c>
      <c r="D21" s="481">
        <f t="shared" si="3"/>
        <v>2.0555258942872396</v>
      </c>
      <c r="E21" s="481">
        <f t="shared" si="3"/>
        <v>-1.321003963011889</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-1.5480609746465523</v>
      </c>
      <c r="C22" s="480">
        <f>'Tabelle 3.3'!J19</f>
        <v>1.7848755284170972</v>
      </c>
      <c r="D22" s="481">
        <f t="shared" si="3"/>
        <v>-1.5480609746465523</v>
      </c>
      <c r="E22" s="481">
        <f t="shared" si="3"/>
        <v>1.7848755284170972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0.32801550618756525</v>
      </c>
      <c r="C23" s="480">
        <f>'Tabelle 3.3'!J20</f>
        <v>-2.3199023199023201</v>
      </c>
      <c r="D23" s="481">
        <f t="shared" si="3"/>
        <v>0.32801550618756525</v>
      </c>
      <c r="E23" s="481">
        <f t="shared" si="3"/>
        <v>-2.3199023199023201</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3.215962441314554</v>
      </c>
      <c r="C24" s="480">
        <f>'Tabelle 3.3'!J21</f>
        <v>-7.0185962807438509</v>
      </c>
      <c r="D24" s="481">
        <f t="shared" si="3"/>
        <v>3.215962441314554</v>
      </c>
      <c r="E24" s="481">
        <f t="shared" si="3"/>
        <v>-7.0185962807438509</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-1.0160880609652836</v>
      </c>
      <c r="C25" s="480">
        <f>'Tabelle 3.3'!J22</f>
        <v>-14.323607427055704</v>
      </c>
      <c r="D25" s="481">
        <f t="shared" si="3"/>
        <v>-1.0160880609652836</v>
      </c>
      <c r="E25" s="481">
        <f t="shared" si="3"/>
        <v>-14.323607427055704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3.3579033579033579</v>
      </c>
      <c r="C26" s="480">
        <f>'Tabelle 3.3'!J23</f>
        <v>-1.9047619047619047</v>
      </c>
      <c r="D26" s="481">
        <f t="shared" si="3"/>
        <v>3.3579033579033579</v>
      </c>
      <c r="E26" s="481">
        <f t="shared" si="3"/>
        <v>-1.9047619047619047</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0.77210460772104605</v>
      </c>
      <c r="C27" s="480">
        <f>'Tabelle 3.3'!J24</f>
        <v>-0.11013215859030837</v>
      </c>
      <c r="D27" s="481">
        <f t="shared" si="3"/>
        <v>0.77210460772104605</v>
      </c>
      <c r="E27" s="481">
        <f t="shared" si="3"/>
        <v>-0.11013215859030837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-3.0825746685832933</v>
      </c>
      <c r="C28" s="480">
        <f>'Tabelle 3.3'!J25</f>
        <v>-12.15986394557823</v>
      </c>
      <c r="D28" s="481">
        <f t="shared" si="3"/>
        <v>-3.0825746685832933</v>
      </c>
      <c r="E28" s="481">
        <f t="shared" si="3"/>
        <v>-12.15986394557823</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-11.24859392575928</v>
      </c>
      <c r="C29" s="480">
        <f>'Tabelle 3.3'!J26</f>
        <v>-22.222222222222221</v>
      </c>
      <c r="D29" s="481">
        <f t="shared" si="3"/>
        <v>-11.24859392575928</v>
      </c>
      <c r="E29" s="481">
        <f t="shared" si="3"/>
        <v>-22.222222222222221</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4.3744531933508309E-2</v>
      </c>
      <c r="C30" s="480">
        <f>'Tabelle 3.3'!J27</f>
        <v>-2.4390243902439024</v>
      </c>
      <c r="D30" s="481">
        <f t="shared" si="3"/>
        <v>4.3744531933508309E-2</v>
      </c>
      <c r="E30" s="481">
        <f t="shared" si="3"/>
        <v>-2.4390243902439024</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-0.82996382208980635</v>
      </c>
      <c r="C31" s="480">
        <f>'Tabelle 3.3'!J28</f>
        <v>-4.2402826855123674</v>
      </c>
      <c r="D31" s="481">
        <f t="shared" si="3"/>
        <v>-0.82996382208980635</v>
      </c>
      <c r="E31" s="481">
        <f t="shared" si="3"/>
        <v>-4.2402826855123674</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2.9753543608734518</v>
      </c>
      <c r="C32" s="480">
        <f>'Tabelle 3.3'!J29</f>
        <v>2.7272727272727271</v>
      </c>
      <c r="D32" s="481">
        <f t="shared" si="3"/>
        <v>2.9753543608734518</v>
      </c>
      <c r="E32" s="481">
        <f t="shared" si="3"/>
        <v>2.7272727272727271</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4.2730477513086208E-2</v>
      </c>
      <c r="C33" s="480">
        <f>'Tabelle 3.3'!J30</f>
        <v>0.67796610169491522</v>
      </c>
      <c r="D33" s="481">
        <f t="shared" si="3"/>
        <v>4.2730477513086208E-2</v>
      </c>
      <c r="E33" s="481">
        <f t="shared" si="3"/>
        <v>0.67796610169491522</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-0.27685492801771872</v>
      </c>
      <c r="C34" s="480">
        <f>'Tabelle 3.3'!J31</f>
        <v>-3.5242290748898677</v>
      </c>
      <c r="D34" s="481">
        <f t="shared" si="3"/>
        <v>-0.27685492801771872</v>
      </c>
      <c r="E34" s="481">
        <f t="shared" si="3"/>
        <v>-3.5242290748898677</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-1.0143406785589366</v>
      </c>
      <c r="C37" s="480">
        <f>'Tabelle 3.3'!J34</f>
        <v>-3.284072249589491</v>
      </c>
      <c r="D37" s="481">
        <f t="shared" si="3"/>
        <v>-1.0143406785589366</v>
      </c>
      <c r="E37" s="481">
        <f t="shared" si="3"/>
        <v>-3.284072249589491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0.58378271409488947</v>
      </c>
      <c r="C38" s="480">
        <f>'Tabelle 3.3'!J35</f>
        <v>7.1942446043165464E-2</v>
      </c>
      <c r="D38" s="481">
        <f t="shared" si="3"/>
        <v>0.58378271409488947</v>
      </c>
      <c r="E38" s="481">
        <f t="shared" si="3"/>
        <v>7.1942446043165464E-2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-0.11357754902524585</v>
      </c>
      <c r="C39" s="480">
        <f>'Tabelle 3.3'!J36</f>
        <v>-3.2440733275746232</v>
      </c>
      <c r="D39" s="481">
        <f t="shared" si="3"/>
        <v>-0.11357754902524585</v>
      </c>
      <c r="E39" s="481">
        <f t="shared" si="3"/>
        <v>-3.2440733275746232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-0.11357754902524585</v>
      </c>
      <c r="C45" s="480">
        <f>'Tabelle 3.3'!J36</f>
        <v>-3.2440733275746232</v>
      </c>
      <c r="D45" s="481">
        <f t="shared" si="3"/>
        <v>-0.11357754902524585</v>
      </c>
      <c r="E45" s="481">
        <f t="shared" si="3"/>
        <v>-3.2440733275746232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88970</v>
      </c>
      <c r="C51" s="487">
        <v>10684</v>
      </c>
      <c r="D51" s="487">
        <v>2759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91671</v>
      </c>
      <c r="C52" s="487">
        <v>10319</v>
      </c>
      <c r="D52" s="487">
        <v>2848</v>
      </c>
      <c r="E52" s="488">
        <f t="shared" ref="E52:G70" si="11">IF($A$51=37802,IF(COUNTBLANK(B$51:B$70)&gt;0,#N/A,B52/B$51*100),IF(COUNTBLANK(B$51:B$75)&gt;0,#N/A,B52/B$51*100))</f>
        <v>103.03585478251097</v>
      </c>
      <c r="F52" s="488">
        <f t="shared" si="11"/>
        <v>96.583676525645828</v>
      </c>
      <c r="G52" s="488">
        <f t="shared" si="11"/>
        <v>103.2258064516129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92484</v>
      </c>
      <c r="C53" s="487">
        <v>10218</v>
      </c>
      <c r="D53" s="487">
        <v>2905</v>
      </c>
      <c r="E53" s="488">
        <f t="shared" si="11"/>
        <v>103.94964594807239</v>
      </c>
      <c r="F53" s="488">
        <f t="shared" si="11"/>
        <v>95.638337701235486</v>
      </c>
      <c r="G53" s="488">
        <f t="shared" si="11"/>
        <v>105.29177238129756</v>
      </c>
      <c r="H53" s="489">
        <f>IF(ISERROR(L53)=TRUE,IF(MONTH(A53)=MONTH(MAX(A$51:A$75)),A53,""),"")</f>
        <v>41883</v>
      </c>
      <c r="I53" s="488">
        <f t="shared" si="12"/>
        <v>103.94964594807239</v>
      </c>
      <c r="J53" s="488">
        <f t="shared" si="10"/>
        <v>95.638337701235486</v>
      </c>
      <c r="K53" s="488">
        <f t="shared" si="10"/>
        <v>105.29177238129756</v>
      </c>
      <c r="L53" s="488" t="e">
        <f t="shared" si="13"/>
        <v>#N/A</v>
      </c>
    </row>
    <row r="54" spans="1:14" ht="15" customHeight="1" x14ac:dyDescent="0.2">
      <c r="A54" s="490" t="s">
        <v>463</v>
      </c>
      <c r="B54" s="487">
        <v>89572</v>
      </c>
      <c r="C54" s="487">
        <v>10128</v>
      </c>
      <c r="D54" s="487">
        <v>2647</v>
      </c>
      <c r="E54" s="488">
        <f t="shared" si="11"/>
        <v>100.67663257277735</v>
      </c>
      <c r="F54" s="488">
        <f t="shared" si="11"/>
        <v>94.795956570572812</v>
      </c>
      <c r="G54" s="488">
        <f t="shared" si="11"/>
        <v>95.940558173251176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89386</v>
      </c>
      <c r="C55" s="487">
        <v>9895</v>
      </c>
      <c r="D55" s="487">
        <v>2630</v>
      </c>
      <c r="E55" s="488">
        <f t="shared" si="11"/>
        <v>100.46757333932786</v>
      </c>
      <c r="F55" s="488">
        <f t="shared" si="11"/>
        <v>92.615125421190569</v>
      </c>
      <c r="G55" s="488">
        <f t="shared" si="11"/>
        <v>95.3243928959768</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91525</v>
      </c>
      <c r="C56" s="487">
        <v>9740</v>
      </c>
      <c r="D56" s="487">
        <v>2858</v>
      </c>
      <c r="E56" s="488">
        <f t="shared" si="11"/>
        <v>102.87175452399686</v>
      </c>
      <c r="F56" s="488">
        <f t="shared" si="11"/>
        <v>91.164357918382635</v>
      </c>
      <c r="G56" s="488">
        <f t="shared" si="11"/>
        <v>103.58825661471546</v>
      </c>
      <c r="H56" s="489" t="str">
        <f t="shared" si="14"/>
        <v/>
      </c>
      <c r="I56" s="488" t="str">
        <f t="shared" si="12"/>
        <v/>
      </c>
      <c r="J56" s="488" t="str">
        <f t="shared" si="10"/>
        <v/>
      </c>
      <c r="K56" s="488" t="str">
        <f t="shared" si="10"/>
        <v/>
      </c>
      <c r="L56" s="488" t="e">
        <f t="shared" si="13"/>
        <v>#N/A</v>
      </c>
    </row>
    <row r="57" spans="1:14" ht="15" customHeight="1" x14ac:dyDescent="0.2">
      <c r="A57" s="490">
        <v>42248</v>
      </c>
      <c r="B57" s="487">
        <v>92575</v>
      </c>
      <c r="C57" s="487">
        <v>9715</v>
      </c>
      <c r="D57" s="487">
        <v>2955</v>
      </c>
      <c r="E57" s="488">
        <f t="shared" si="11"/>
        <v>104.05192761605035</v>
      </c>
      <c r="F57" s="488">
        <f t="shared" si="11"/>
        <v>90.930363159865223</v>
      </c>
      <c r="G57" s="488">
        <f t="shared" si="11"/>
        <v>107.10402319681045</v>
      </c>
      <c r="H57" s="489">
        <f t="shared" si="14"/>
        <v>42248</v>
      </c>
      <c r="I57" s="488">
        <f t="shared" si="12"/>
        <v>104.05192761605035</v>
      </c>
      <c r="J57" s="488">
        <f t="shared" si="10"/>
        <v>90.930363159865223</v>
      </c>
      <c r="K57" s="488">
        <f t="shared" si="10"/>
        <v>107.10402319681045</v>
      </c>
      <c r="L57" s="488" t="e">
        <f t="shared" si="13"/>
        <v>#N/A</v>
      </c>
    </row>
    <row r="58" spans="1:14" ht="15" customHeight="1" x14ac:dyDescent="0.2">
      <c r="A58" s="490" t="s">
        <v>466</v>
      </c>
      <c r="B58" s="487">
        <v>90496</v>
      </c>
      <c r="C58" s="487">
        <v>9766</v>
      </c>
      <c r="D58" s="487">
        <v>2760</v>
      </c>
      <c r="E58" s="488">
        <f t="shared" si="11"/>
        <v>101.71518489378441</v>
      </c>
      <c r="F58" s="488">
        <f t="shared" si="11"/>
        <v>91.407712467240728</v>
      </c>
      <c r="G58" s="488">
        <f t="shared" si="11"/>
        <v>100.03624501631026</v>
      </c>
      <c r="H58" s="489" t="str">
        <f t="shared" si="14"/>
        <v/>
      </c>
      <c r="I58" s="488" t="str">
        <f t="shared" si="12"/>
        <v/>
      </c>
      <c r="J58" s="488" t="str">
        <f t="shared" si="10"/>
        <v/>
      </c>
      <c r="K58" s="488" t="str">
        <f t="shared" si="10"/>
        <v/>
      </c>
      <c r="L58" s="488" t="e">
        <f t="shared" si="13"/>
        <v>#N/A</v>
      </c>
    </row>
    <row r="59" spans="1:14" ht="15" customHeight="1" x14ac:dyDescent="0.2">
      <c r="A59" s="490" t="s">
        <v>467</v>
      </c>
      <c r="B59" s="487">
        <v>90361</v>
      </c>
      <c r="C59" s="487">
        <v>9685</v>
      </c>
      <c r="D59" s="487">
        <v>2763</v>
      </c>
      <c r="E59" s="488">
        <f t="shared" si="11"/>
        <v>101.56344835337754</v>
      </c>
      <c r="F59" s="488">
        <f t="shared" si="11"/>
        <v>90.649569449644332</v>
      </c>
      <c r="G59" s="488">
        <f t="shared" si="11"/>
        <v>100.14498006524104</v>
      </c>
      <c r="H59" s="489" t="str">
        <f t="shared" si="14"/>
        <v/>
      </c>
      <c r="I59" s="488" t="str">
        <f t="shared" si="12"/>
        <v/>
      </c>
      <c r="J59" s="488" t="str">
        <f t="shared" si="10"/>
        <v/>
      </c>
      <c r="K59" s="488" t="str">
        <f t="shared" si="10"/>
        <v/>
      </c>
      <c r="L59" s="488" t="e">
        <f t="shared" si="13"/>
        <v>#N/A</v>
      </c>
    </row>
    <row r="60" spans="1:14" ht="15" customHeight="1" x14ac:dyDescent="0.2">
      <c r="A60" s="490" t="s">
        <v>468</v>
      </c>
      <c r="B60" s="487">
        <v>92507</v>
      </c>
      <c r="C60" s="487">
        <v>9676</v>
      </c>
      <c r="D60" s="487">
        <v>2899</v>
      </c>
      <c r="E60" s="488">
        <f t="shared" si="11"/>
        <v>103.97549735866023</v>
      </c>
      <c r="F60" s="488">
        <f t="shared" si="11"/>
        <v>90.565331336578055</v>
      </c>
      <c r="G60" s="488">
        <f t="shared" si="11"/>
        <v>105.07430228343604</v>
      </c>
      <c r="H60" s="489" t="str">
        <f t="shared" si="14"/>
        <v/>
      </c>
      <c r="I60" s="488" t="str">
        <f t="shared" si="12"/>
        <v/>
      </c>
      <c r="J60" s="488" t="str">
        <f t="shared" si="10"/>
        <v/>
      </c>
      <c r="K60" s="488" t="str">
        <f t="shared" si="10"/>
        <v/>
      </c>
      <c r="L60" s="488" t="e">
        <f t="shared" si="13"/>
        <v>#N/A</v>
      </c>
    </row>
    <row r="61" spans="1:14" ht="15" customHeight="1" x14ac:dyDescent="0.2">
      <c r="A61" s="490">
        <v>42614</v>
      </c>
      <c r="B61" s="487">
        <v>93519</v>
      </c>
      <c r="C61" s="487">
        <v>9551</v>
      </c>
      <c r="D61" s="487">
        <v>2988</v>
      </c>
      <c r="E61" s="488">
        <f t="shared" si="11"/>
        <v>105.11295942452512</v>
      </c>
      <c r="F61" s="488">
        <f t="shared" si="11"/>
        <v>89.395357543991011</v>
      </c>
      <c r="G61" s="488">
        <f t="shared" si="11"/>
        <v>108.30010873504894</v>
      </c>
      <c r="H61" s="489">
        <f t="shared" si="14"/>
        <v>42614</v>
      </c>
      <c r="I61" s="488">
        <f t="shared" si="12"/>
        <v>105.11295942452512</v>
      </c>
      <c r="J61" s="488">
        <f t="shared" si="10"/>
        <v>89.395357543991011</v>
      </c>
      <c r="K61" s="488">
        <f t="shared" si="10"/>
        <v>108.30010873504894</v>
      </c>
      <c r="L61" s="488" t="e">
        <f t="shared" si="13"/>
        <v>#N/A</v>
      </c>
    </row>
    <row r="62" spans="1:14" ht="15" customHeight="1" x14ac:dyDescent="0.2">
      <c r="A62" s="490" t="s">
        <v>469</v>
      </c>
      <c r="B62" s="487">
        <v>91244</v>
      </c>
      <c r="C62" s="487">
        <v>9576</v>
      </c>
      <c r="D62" s="487">
        <v>2817</v>
      </c>
      <c r="E62" s="488">
        <f t="shared" si="11"/>
        <v>102.55591772507586</v>
      </c>
      <c r="F62" s="488">
        <f t="shared" si="11"/>
        <v>89.629352302508423</v>
      </c>
      <c r="G62" s="488">
        <f t="shared" si="11"/>
        <v>102.10221094599493</v>
      </c>
      <c r="H62" s="489" t="str">
        <f t="shared" si="14"/>
        <v/>
      </c>
      <c r="I62" s="488" t="str">
        <f t="shared" si="12"/>
        <v/>
      </c>
      <c r="J62" s="488" t="str">
        <f t="shared" si="10"/>
        <v/>
      </c>
      <c r="K62" s="488" t="str">
        <f t="shared" si="10"/>
        <v/>
      </c>
      <c r="L62" s="488" t="e">
        <f t="shared" si="13"/>
        <v>#N/A</v>
      </c>
    </row>
    <row r="63" spans="1:14" ht="15" customHeight="1" x14ac:dyDescent="0.2">
      <c r="A63" s="490" t="s">
        <v>470</v>
      </c>
      <c r="B63" s="487">
        <v>91116</v>
      </c>
      <c r="C63" s="487">
        <v>9402</v>
      </c>
      <c r="D63" s="487">
        <v>2740</v>
      </c>
      <c r="E63" s="488">
        <f t="shared" si="11"/>
        <v>102.4120490052827</v>
      </c>
      <c r="F63" s="488">
        <f t="shared" si="11"/>
        <v>88.000748783227252</v>
      </c>
      <c r="G63" s="488">
        <f t="shared" si="11"/>
        <v>99.311344690105102</v>
      </c>
      <c r="H63" s="489" t="str">
        <f t="shared" si="14"/>
        <v/>
      </c>
      <c r="I63" s="488" t="str">
        <f t="shared" si="12"/>
        <v/>
      </c>
      <c r="J63" s="488" t="str">
        <f t="shared" si="10"/>
        <v/>
      </c>
      <c r="K63" s="488" t="str">
        <f t="shared" si="10"/>
        <v/>
      </c>
      <c r="L63" s="488" t="e">
        <f t="shared" si="13"/>
        <v>#N/A</v>
      </c>
    </row>
    <row r="64" spans="1:14" ht="15" customHeight="1" x14ac:dyDescent="0.2">
      <c r="A64" s="490" t="s">
        <v>471</v>
      </c>
      <c r="B64" s="487">
        <v>93389</v>
      </c>
      <c r="C64" s="487">
        <v>9371</v>
      </c>
      <c r="D64" s="487">
        <v>2922</v>
      </c>
      <c r="E64" s="488">
        <f t="shared" si="11"/>
        <v>104.96684275598516</v>
      </c>
      <c r="F64" s="488">
        <f t="shared" si="11"/>
        <v>87.710595282665665</v>
      </c>
      <c r="G64" s="488">
        <f t="shared" si="11"/>
        <v>105.90793765857194</v>
      </c>
      <c r="H64" s="489" t="str">
        <f t="shared" si="14"/>
        <v/>
      </c>
      <c r="I64" s="488" t="str">
        <f t="shared" si="12"/>
        <v/>
      </c>
      <c r="J64" s="488" t="str">
        <f t="shared" si="10"/>
        <v/>
      </c>
      <c r="K64" s="488" t="str">
        <f t="shared" si="10"/>
        <v/>
      </c>
      <c r="L64" s="488" t="e">
        <f t="shared" si="13"/>
        <v>#N/A</v>
      </c>
    </row>
    <row r="65" spans="1:12" ht="15" customHeight="1" x14ac:dyDescent="0.2">
      <c r="A65" s="490">
        <v>42979</v>
      </c>
      <c r="B65" s="487">
        <v>94834</v>
      </c>
      <c r="C65" s="487">
        <v>9267</v>
      </c>
      <c r="D65" s="487">
        <v>3096</v>
      </c>
      <c r="E65" s="488">
        <f t="shared" si="11"/>
        <v>106.59098572552546</v>
      </c>
      <c r="F65" s="488">
        <f t="shared" si="11"/>
        <v>86.737177087233235</v>
      </c>
      <c r="G65" s="488">
        <f t="shared" si="11"/>
        <v>112.21457049655672</v>
      </c>
      <c r="H65" s="489">
        <f t="shared" si="14"/>
        <v>42979</v>
      </c>
      <c r="I65" s="488">
        <f t="shared" si="12"/>
        <v>106.59098572552546</v>
      </c>
      <c r="J65" s="488">
        <f t="shared" si="10"/>
        <v>86.737177087233235</v>
      </c>
      <c r="K65" s="488">
        <f t="shared" si="10"/>
        <v>112.21457049655672</v>
      </c>
      <c r="L65" s="488" t="e">
        <f t="shared" si="13"/>
        <v>#N/A</v>
      </c>
    </row>
    <row r="66" spans="1:12" ht="15" customHeight="1" x14ac:dyDescent="0.2">
      <c r="A66" s="490" t="s">
        <v>472</v>
      </c>
      <c r="B66" s="487">
        <v>92789</v>
      </c>
      <c r="C66" s="487">
        <v>9325</v>
      </c>
      <c r="D66" s="487">
        <v>2979</v>
      </c>
      <c r="E66" s="488">
        <f t="shared" si="11"/>
        <v>104.2924581319546</v>
      </c>
      <c r="F66" s="488">
        <f t="shared" si="11"/>
        <v>87.280044926993639</v>
      </c>
      <c r="G66" s="488">
        <f t="shared" si="11"/>
        <v>107.97390358825663</v>
      </c>
      <c r="H66" s="489" t="str">
        <f t="shared" si="14"/>
        <v/>
      </c>
      <c r="I66" s="488" t="str">
        <f t="shared" si="12"/>
        <v/>
      </c>
      <c r="J66" s="488" t="str">
        <f t="shared" si="10"/>
        <v/>
      </c>
      <c r="K66" s="488" t="str">
        <f t="shared" si="10"/>
        <v/>
      </c>
      <c r="L66" s="488" t="e">
        <f t="shared" si="13"/>
        <v>#N/A</v>
      </c>
    </row>
    <row r="67" spans="1:12" ht="15" customHeight="1" x14ac:dyDescent="0.2">
      <c r="A67" s="490" t="s">
        <v>473</v>
      </c>
      <c r="B67" s="487">
        <v>92484</v>
      </c>
      <c r="C67" s="487">
        <v>9361</v>
      </c>
      <c r="D67" s="487">
        <v>2986</v>
      </c>
      <c r="E67" s="488">
        <f t="shared" si="11"/>
        <v>103.94964594807239</v>
      </c>
      <c r="F67" s="488">
        <f t="shared" si="11"/>
        <v>87.616997379258706</v>
      </c>
      <c r="G67" s="488">
        <f t="shared" si="11"/>
        <v>108.2276187024284</v>
      </c>
      <c r="H67" s="489" t="str">
        <f t="shared" si="14"/>
        <v/>
      </c>
      <c r="I67" s="488" t="str">
        <f t="shared" si="12"/>
        <v/>
      </c>
      <c r="J67" s="488" t="str">
        <f t="shared" si="12"/>
        <v/>
      </c>
      <c r="K67" s="488" t="str">
        <f t="shared" si="12"/>
        <v/>
      </c>
      <c r="L67" s="488" t="e">
        <f t="shared" si="13"/>
        <v>#N/A</v>
      </c>
    </row>
    <row r="68" spans="1:12" ht="15" customHeight="1" x14ac:dyDescent="0.2">
      <c r="A68" s="490" t="s">
        <v>474</v>
      </c>
      <c r="B68" s="487">
        <v>94275</v>
      </c>
      <c r="C68" s="487">
        <v>9336</v>
      </c>
      <c r="D68" s="487">
        <v>3210</v>
      </c>
      <c r="E68" s="488">
        <f t="shared" si="11"/>
        <v>105.96268405080365</v>
      </c>
      <c r="F68" s="488">
        <f t="shared" si="11"/>
        <v>87.383002620741294</v>
      </c>
      <c r="G68" s="488">
        <f t="shared" si="11"/>
        <v>116.34650235592605</v>
      </c>
      <c r="H68" s="489" t="str">
        <f t="shared" si="14"/>
        <v/>
      </c>
      <c r="I68" s="488" t="str">
        <f t="shared" si="12"/>
        <v/>
      </c>
      <c r="J68" s="488" t="str">
        <f t="shared" si="12"/>
        <v/>
      </c>
      <c r="K68" s="488" t="str">
        <f t="shared" si="12"/>
        <v/>
      </c>
      <c r="L68" s="488" t="e">
        <f t="shared" si="13"/>
        <v>#N/A</v>
      </c>
    </row>
    <row r="69" spans="1:12" ht="15" customHeight="1" x14ac:dyDescent="0.2">
      <c r="A69" s="490">
        <v>43344</v>
      </c>
      <c r="B69" s="487">
        <v>95309</v>
      </c>
      <c r="C69" s="487">
        <v>9213</v>
      </c>
      <c r="D69" s="487">
        <v>3338</v>
      </c>
      <c r="E69" s="488">
        <f t="shared" si="11"/>
        <v>107.124873552883</v>
      </c>
      <c r="F69" s="488">
        <f t="shared" si="11"/>
        <v>86.231748408835642</v>
      </c>
      <c r="G69" s="488">
        <f t="shared" si="11"/>
        <v>120.98586444363899</v>
      </c>
      <c r="H69" s="489">
        <f t="shared" si="14"/>
        <v>43344</v>
      </c>
      <c r="I69" s="488">
        <f t="shared" si="12"/>
        <v>107.124873552883</v>
      </c>
      <c r="J69" s="488">
        <f t="shared" si="12"/>
        <v>86.231748408835642</v>
      </c>
      <c r="K69" s="488">
        <f t="shared" si="12"/>
        <v>120.98586444363899</v>
      </c>
      <c r="L69" s="488" t="e">
        <f t="shared" si="13"/>
        <v>#N/A</v>
      </c>
    </row>
    <row r="70" spans="1:12" ht="15" customHeight="1" x14ac:dyDescent="0.2">
      <c r="A70" s="490" t="s">
        <v>475</v>
      </c>
      <c r="B70" s="487">
        <v>93361</v>
      </c>
      <c r="C70" s="487">
        <v>9238</v>
      </c>
      <c r="D70" s="487">
        <v>3189</v>
      </c>
      <c r="E70" s="488">
        <f t="shared" si="11"/>
        <v>104.93537147353041</v>
      </c>
      <c r="F70" s="488">
        <f t="shared" si="11"/>
        <v>86.465743167353054</v>
      </c>
      <c r="G70" s="488">
        <f t="shared" si="11"/>
        <v>115.58535701341066</v>
      </c>
      <c r="H70" s="489" t="str">
        <f t="shared" si="14"/>
        <v/>
      </c>
      <c r="I70" s="488" t="str">
        <f t="shared" si="12"/>
        <v/>
      </c>
      <c r="J70" s="488" t="str">
        <f t="shared" si="12"/>
        <v/>
      </c>
      <c r="K70" s="488" t="str">
        <f t="shared" si="12"/>
        <v/>
      </c>
      <c r="L70" s="488" t="e">
        <f t="shared" si="13"/>
        <v>#N/A</v>
      </c>
    </row>
    <row r="71" spans="1:12" ht="15" customHeight="1" x14ac:dyDescent="0.2">
      <c r="A71" s="490" t="s">
        <v>476</v>
      </c>
      <c r="B71" s="487">
        <v>92628</v>
      </c>
      <c r="C71" s="487">
        <v>9251</v>
      </c>
      <c r="D71" s="487">
        <v>3167</v>
      </c>
      <c r="E71" s="491">
        <f t="shared" ref="E71:G75" si="15">IF($A$51=37802,IF(COUNTBLANK(B$51:B$70)&gt;0,#N/A,IF(ISBLANK(B71)=FALSE,B71/B$51*100,#N/A)),IF(COUNTBLANK(B$51:B$75)&gt;0,#N/A,B71/B$51*100))</f>
        <v>104.11149825783971</v>
      </c>
      <c r="F71" s="491">
        <f t="shared" si="15"/>
        <v>86.587420441782101</v>
      </c>
      <c r="G71" s="491">
        <f t="shared" si="15"/>
        <v>114.78796665458499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94162</v>
      </c>
      <c r="C72" s="487">
        <v>9291</v>
      </c>
      <c r="D72" s="487">
        <v>3437</v>
      </c>
      <c r="E72" s="491">
        <f t="shared" si="15"/>
        <v>105.83567494661122</v>
      </c>
      <c r="F72" s="491">
        <f t="shared" si="15"/>
        <v>86.961812055409965</v>
      </c>
      <c r="G72" s="491">
        <f t="shared" si="15"/>
        <v>124.57412105835448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95569</v>
      </c>
      <c r="C73" s="487">
        <v>9135</v>
      </c>
      <c r="D73" s="487">
        <v>3523</v>
      </c>
      <c r="E73" s="491">
        <f t="shared" si="15"/>
        <v>107.41710688996291</v>
      </c>
      <c r="F73" s="491">
        <f t="shared" si="15"/>
        <v>85.50168476226132</v>
      </c>
      <c r="G73" s="491">
        <f t="shared" si="15"/>
        <v>127.69119246103662</v>
      </c>
      <c r="H73" s="492">
        <f>IF(A$51=37802,IF(ISERROR(L73)=TRUE,IF(ISBLANK(A73)=FALSE,IF(MONTH(A73)=MONTH(MAX(A$51:A$75)),A73,""),""),""),IF(ISERROR(L73)=TRUE,IF(MONTH(A73)=MONTH(MAX(A$51:A$75)),A73,""),""))</f>
        <v>43709</v>
      </c>
      <c r="I73" s="488">
        <f t="shared" si="12"/>
        <v>107.41710688996291</v>
      </c>
      <c r="J73" s="488">
        <f t="shared" si="12"/>
        <v>85.50168476226132</v>
      </c>
      <c r="K73" s="488">
        <f t="shared" si="12"/>
        <v>127.69119246103662</v>
      </c>
      <c r="L73" s="488" t="e">
        <f t="shared" si="13"/>
        <v>#N/A</v>
      </c>
    </row>
    <row r="74" spans="1:12" ht="15" customHeight="1" x14ac:dyDescent="0.2">
      <c r="A74" s="490" t="s">
        <v>478</v>
      </c>
      <c r="B74" s="487">
        <v>93472</v>
      </c>
      <c r="C74" s="487">
        <v>9056</v>
      </c>
      <c r="D74" s="487">
        <v>3370</v>
      </c>
      <c r="E74" s="491">
        <f t="shared" si="15"/>
        <v>105.06013262897606</v>
      </c>
      <c r="F74" s="491">
        <f t="shared" si="15"/>
        <v>84.762261325346316</v>
      </c>
      <c r="G74" s="491">
        <f t="shared" si="15"/>
        <v>122.14570496556722</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92638</v>
      </c>
      <c r="C75" s="493">
        <v>8822</v>
      </c>
      <c r="D75" s="493">
        <v>3239</v>
      </c>
      <c r="E75" s="491">
        <f t="shared" si="15"/>
        <v>104.12273800157357</v>
      </c>
      <c r="F75" s="491">
        <f t="shared" si="15"/>
        <v>82.572070385623363</v>
      </c>
      <c r="G75" s="491">
        <f t="shared" si="15"/>
        <v>117.39760782892353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107.41710688996291</v>
      </c>
      <c r="J77" s="488">
        <f>IF(J75&lt;&gt;"",J75,IF(J74&lt;&gt;"",J74,IF(J73&lt;&gt;"",J73,IF(J72&lt;&gt;"",J72,IF(J71&lt;&gt;"",J71,IF(J70&lt;&gt;"",J70,""))))))</f>
        <v>85.50168476226132</v>
      </c>
      <c r="K77" s="488">
        <f>IF(K75&lt;&gt;"",K75,IF(K74&lt;&gt;"",K74,IF(K73&lt;&gt;"",K73,IF(K72&lt;&gt;"",K72,IF(K71&lt;&gt;"",K71,IF(K70&lt;&gt;"",K70,""))))))</f>
        <v>127.69119246103662</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+7,4%</v>
      </c>
      <c r="J79" s="488" t="str">
        <f>"GeB - ausschließlich: "&amp;IF(J77&gt;100,"+","")&amp;TEXT(J77-100,"0,0")&amp;"%"</f>
        <v>GeB - ausschließlich: -14,5%</v>
      </c>
      <c r="K79" s="488" t="str">
        <f>"GeB - im Nebenjob: "&amp;IF(K77&gt;100,"+","")&amp;TEXT(K77-100,"0,0")&amp;"%"</f>
        <v>GeB - im Nebenjob: +27,7%</v>
      </c>
    </row>
    <row r="81" spans="9:9" ht="15" customHeight="1" x14ac:dyDescent="0.2">
      <c r="I81" s="488" t="str">
        <f>IF(ISERROR(HLOOKUP(1,I$78:K$79,2,FALSE)),"",HLOOKUP(1,I$78:K$79,2,FALSE))</f>
        <v>GeB - im Nebenjob: +27,7%</v>
      </c>
    </row>
    <row r="82" spans="9:9" ht="15" customHeight="1" x14ac:dyDescent="0.2">
      <c r="I82" s="488" t="str">
        <f>IF(ISERROR(HLOOKUP(2,I$78:K$79,2,FALSE)),"",HLOOKUP(2,I$78:K$79,2,FALSE))</f>
        <v>SvB: +7,4%</v>
      </c>
    </row>
    <row r="83" spans="9:9" ht="15" customHeight="1" x14ac:dyDescent="0.2">
      <c r="I83" s="488" t="str">
        <f>IF(ISERROR(HLOOKUP(3,I$78:K$79,2,FALSE)),"",HLOOKUP(3,I$78:K$79,2,FALSE))</f>
        <v>GeB - ausschließlich: -14,5%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92638</v>
      </c>
      <c r="E12" s="114">
        <v>93472</v>
      </c>
      <c r="F12" s="114">
        <v>95569</v>
      </c>
      <c r="G12" s="114">
        <v>94162</v>
      </c>
      <c r="H12" s="114">
        <v>92628</v>
      </c>
      <c r="I12" s="115">
        <v>10</v>
      </c>
      <c r="J12" s="116">
        <v>1.0795871658677722E-2</v>
      </c>
      <c r="N12" s="117"/>
    </row>
    <row r="13" spans="1:15" s="110" customFormat="1" ht="13.5" customHeight="1" x14ac:dyDescent="0.2">
      <c r="A13" s="118" t="s">
        <v>105</v>
      </c>
      <c r="B13" s="119" t="s">
        <v>106</v>
      </c>
      <c r="C13" s="113">
        <v>49.907165526026034</v>
      </c>
      <c r="D13" s="114">
        <v>46233</v>
      </c>
      <c r="E13" s="114">
        <v>46546</v>
      </c>
      <c r="F13" s="114">
        <v>47676</v>
      </c>
      <c r="G13" s="114">
        <v>46808</v>
      </c>
      <c r="H13" s="114">
        <v>45871</v>
      </c>
      <c r="I13" s="115">
        <v>362</v>
      </c>
      <c r="J13" s="116">
        <v>0.78916962786945999</v>
      </c>
    </row>
    <row r="14" spans="1:15" s="110" customFormat="1" ht="13.5" customHeight="1" x14ac:dyDescent="0.2">
      <c r="A14" s="120"/>
      <c r="B14" s="119" t="s">
        <v>107</v>
      </c>
      <c r="C14" s="113">
        <v>50.092834473973966</v>
      </c>
      <c r="D14" s="114">
        <v>46405</v>
      </c>
      <c r="E14" s="114">
        <v>46926</v>
      </c>
      <c r="F14" s="114">
        <v>47893</v>
      </c>
      <c r="G14" s="114">
        <v>47354</v>
      </c>
      <c r="H14" s="114">
        <v>46757</v>
      </c>
      <c r="I14" s="115">
        <v>-352</v>
      </c>
      <c r="J14" s="116">
        <v>-0.75282845349359451</v>
      </c>
    </row>
    <row r="15" spans="1:15" s="110" customFormat="1" ht="13.5" customHeight="1" x14ac:dyDescent="0.2">
      <c r="A15" s="118" t="s">
        <v>105</v>
      </c>
      <c r="B15" s="121" t="s">
        <v>108</v>
      </c>
      <c r="C15" s="113">
        <v>8.1510827090394873</v>
      </c>
      <c r="D15" s="114">
        <v>7551</v>
      </c>
      <c r="E15" s="114">
        <v>7841</v>
      </c>
      <c r="F15" s="114">
        <v>8084</v>
      </c>
      <c r="G15" s="114">
        <v>7025</v>
      </c>
      <c r="H15" s="114">
        <v>7038</v>
      </c>
      <c r="I15" s="115">
        <v>513</v>
      </c>
      <c r="J15" s="116">
        <v>7.289002557544757</v>
      </c>
    </row>
    <row r="16" spans="1:15" s="110" customFormat="1" ht="13.5" customHeight="1" x14ac:dyDescent="0.2">
      <c r="A16" s="118"/>
      <c r="B16" s="121" t="s">
        <v>109</v>
      </c>
      <c r="C16" s="113">
        <v>64.728297243032017</v>
      </c>
      <c r="D16" s="114">
        <v>59963</v>
      </c>
      <c r="E16" s="114">
        <v>60441</v>
      </c>
      <c r="F16" s="114">
        <v>61969</v>
      </c>
      <c r="G16" s="114">
        <v>62067</v>
      </c>
      <c r="H16" s="114">
        <v>61256</v>
      </c>
      <c r="I16" s="115">
        <v>-1293</v>
      </c>
      <c r="J16" s="116">
        <v>-2.1108136345827346</v>
      </c>
    </row>
    <row r="17" spans="1:10" s="110" customFormat="1" ht="13.5" customHeight="1" x14ac:dyDescent="0.2">
      <c r="A17" s="118"/>
      <c r="B17" s="121" t="s">
        <v>110</v>
      </c>
      <c r="C17" s="113">
        <v>26.230056780155014</v>
      </c>
      <c r="D17" s="114">
        <v>24299</v>
      </c>
      <c r="E17" s="114">
        <v>24338</v>
      </c>
      <c r="F17" s="114">
        <v>24681</v>
      </c>
      <c r="G17" s="114">
        <v>24259</v>
      </c>
      <c r="H17" s="114">
        <v>23564</v>
      </c>
      <c r="I17" s="115">
        <v>735</v>
      </c>
      <c r="J17" s="116">
        <v>3.1191648277032762</v>
      </c>
    </row>
    <row r="18" spans="1:10" s="110" customFormat="1" ht="13.5" customHeight="1" x14ac:dyDescent="0.2">
      <c r="A18" s="120"/>
      <c r="B18" s="121" t="s">
        <v>111</v>
      </c>
      <c r="C18" s="113">
        <v>0.89056326777348394</v>
      </c>
      <c r="D18" s="114">
        <v>825</v>
      </c>
      <c r="E18" s="114">
        <v>852</v>
      </c>
      <c r="F18" s="114">
        <v>835</v>
      </c>
      <c r="G18" s="114">
        <v>811</v>
      </c>
      <c r="H18" s="114">
        <v>770</v>
      </c>
      <c r="I18" s="115">
        <v>55</v>
      </c>
      <c r="J18" s="116">
        <v>7.1428571428571432</v>
      </c>
    </row>
    <row r="19" spans="1:10" s="110" customFormat="1" ht="13.5" customHeight="1" x14ac:dyDescent="0.2">
      <c r="A19" s="120"/>
      <c r="B19" s="121" t="s">
        <v>112</v>
      </c>
      <c r="C19" s="113">
        <v>0.27742395129428526</v>
      </c>
      <c r="D19" s="114">
        <v>257</v>
      </c>
      <c r="E19" s="114">
        <v>254</v>
      </c>
      <c r="F19" s="114">
        <v>251</v>
      </c>
      <c r="G19" s="114">
        <v>218</v>
      </c>
      <c r="H19" s="114">
        <v>219</v>
      </c>
      <c r="I19" s="115">
        <v>38</v>
      </c>
      <c r="J19" s="116">
        <v>17.351598173515981</v>
      </c>
    </row>
    <row r="20" spans="1:10" s="110" customFormat="1" ht="13.5" customHeight="1" x14ac:dyDescent="0.2">
      <c r="A20" s="118" t="s">
        <v>113</v>
      </c>
      <c r="B20" s="122" t="s">
        <v>114</v>
      </c>
      <c r="C20" s="113">
        <v>68.534510675964512</v>
      </c>
      <c r="D20" s="114">
        <v>63489</v>
      </c>
      <c r="E20" s="114">
        <v>64008</v>
      </c>
      <c r="F20" s="114">
        <v>65564</v>
      </c>
      <c r="G20" s="114">
        <v>64604</v>
      </c>
      <c r="H20" s="114">
        <v>63917</v>
      </c>
      <c r="I20" s="115">
        <v>-428</v>
      </c>
      <c r="J20" s="116">
        <v>-0.66961841137725486</v>
      </c>
    </row>
    <row r="21" spans="1:10" s="110" customFormat="1" ht="13.5" customHeight="1" x14ac:dyDescent="0.2">
      <c r="A21" s="120"/>
      <c r="B21" s="122" t="s">
        <v>115</v>
      </c>
      <c r="C21" s="113">
        <v>31.465489324035492</v>
      </c>
      <c r="D21" s="114">
        <v>29149</v>
      </c>
      <c r="E21" s="114">
        <v>29464</v>
      </c>
      <c r="F21" s="114">
        <v>30005</v>
      </c>
      <c r="G21" s="114">
        <v>29558</v>
      </c>
      <c r="H21" s="114">
        <v>28711</v>
      </c>
      <c r="I21" s="115">
        <v>438</v>
      </c>
      <c r="J21" s="116">
        <v>1.5255476994880011</v>
      </c>
    </row>
    <row r="22" spans="1:10" s="110" customFormat="1" ht="13.5" customHeight="1" x14ac:dyDescent="0.2">
      <c r="A22" s="118" t="s">
        <v>113</v>
      </c>
      <c r="B22" s="122" t="s">
        <v>116</v>
      </c>
      <c r="C22" s="113">
        <v>97.41466784688788</v>
      </c>
      <c r="D22" s="114">
        <v>90243</v>
      </c>
      <c r="E22" s="114">
        <v>91071</v>
      </c>
      <c r="F22" s="114">
        <v>93079</v>
      </c>
      <c r="G22" s="114">
        <v>91624</v>
      </c>
      <c r="H22" s="114">
        <v>90255</v>
      </c>
      <c r="I22" s="115">
        <v>-12</v>
      </c>
      <c r="J22" s="116">
        <v>-1.3295662290177829E-2</v>
      </c>
    </row>
    <row r="23" spans="1:10" s="110" customFormat="1" ht="13.5" customHeight="1" x14ac:dyDescent="0.2">
      <c r="A23" s="123"/>
      <c r="B23" s="124" t="s">
        <v>117</v>
      </c>
      <c r="C23" s="125">
        <v>2.5669811524428421</v>
      </c>
      <c r="D23" s="114">
        <v>2378</v>
      </c>
      <c r="E23" s="114">
        <v>2385</v>
      </c>
      <c r="F23" s="114">
        <v>2473</v>
      </c>
      <c r="G23" s="114">
        <v>2519</v>
      </c>
      <c r="H23" s="114">
        <v>2357</v>
      </c>
      <c r="I23" s="115">
        <v>21</v>
      </c>
      <c r="J23" s="116">
        <v>0.89096308867204077</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12061</v>
      </c>
      <c r="E26" s="114">
        <v>12426</v>
      </c>
      <c r="F26" s="114">
        <v>12658</v>
      </c>
      <c r="G26" s="114">
        <v>12728</v>
      </c>
      <c r="H26" s="140">
        <v>12418</v>
      </c>
      <c r="I26" s="115">
        <v>-357</v>
      </c>
      <c r="J26" s="116">
        <v>-2.8748590755355128</v>
      </c>
    </row>
    <row r="27" spans="1:10" s="110" customFormat="1" ht="13.5" customHeight="1" x14ac:dyDescent="0.2">
      <c r="A27" s="118" t="s">
        <v>105</v>
      </c>
      <c r="B27" s="119" t="s">
        <v>106</v>
      </c>
      <c r="C27" s="113">
        <v>46.604759141033085</v>
      </c>
      <c r="D27" s="115">
        <v>5621</v>
      </c>
      <c r="E27" s="114">
        <v>5726</v>
      </c>
      <c r="F27" s="114">
        <v>5764</v>
      </c>
      <c r="G27" s="114">
        <v>5757</v>
      </c>
      <c r="H27" s="140">
        <v>5670</v>
      </c>
      <c r="I27" s="115">
        <v>-49</v>
      </c>
      <c r="J27" s="116">
        <v>-0.86419753086419748</v>
      </c>
    </row>
    <row r="28" spans="1:10" s="110" customFormat="1" ht="13.5" customHeight="1" x14ac:dyDescent="0.2">
      <c r="A28" s="120"/>
      <c r="B28" s="119" t="s">
        <v>107</v>
      </c>
      <c r="C28" s="113">
        <v>53.395240858966915</v>
      </c>
      <c r="D28" s="115">
        <v>6440</v>
      </c>
      <c r="E28" s="114">
        <v>6700</v>
      </c>
      <c r="F28" s="114">
        <v>6894</v>
      </c>
      <c r="G28" s="114">
        <v>6971</v>
      </c>
      <c r="H28" s="140">
        <v>6748</v>
      </c>
      <c r="I28" s="115">
        <v>-308</v>
      </c>
      <c r="J28" s="116">
        <v>-4.5643153526970952</v>
      </c>
    </row>
    <row r="29" spans="1:10" s="110" customFormat="1" ht="13.5" customHeight="1" x14ac:dyDescent="0.2">
      <c r="A29" s="118" t="s">
        <v>105</v>
      </c>
      <c r="B29" s="121" t="s">
        <v>108</v>
      </c>
      <c r="C29" s="113">
        <v>11.45841969985905</v>
      </c>
      <c r="D29" s="115">
        <v>1382</v>
      </c>
      <c r="E29" s="114">
        <v>1449</v>
      </c>
      <c r="F29" s="114">
        <v>1497</v>
      </c>
      <c r="G29" s="114">
        <v>1573</v>
      </c>
      <c r="H29" s="140">
        <v>1298</v>
      </c>
      <c r="I29" s="115">
        <v>84</v>
      </c>
      <c r="J29" s="116">
        <v>6.4714946070878279</v>
      </c>
    </row>
    <row r="30" spans="1:10" s="110" customFormat="1" ht="13.5" customHeight="1" x14ac:dyDescent="0.2">
      <c r="A30" s="118"/>
      <c r="B30" s="121" t="s">
        <v>109</v>
      </c>
      <c r="C30" s="113">
        <v>36.870906226681036</v>
      </c>
      <c r="D30" s="115">
        <v>4447</v>
      </c>
      <c r="E30" s="114">
        <v>4657</v>
      </c>
      <c r="F30" s="114">
        <v>4690</v>
      </c>
      <c r="G30" s="114">
        <v>4751</v>
      </c>
      <c r="H30" s="140">
        <v>4847</v>
      </c>
      <c r="I30" s="115">
        <v>-400</v>
      </c>
      <c r="J30" s="116">
        <v>-8.2525273364968026</v>
      </c>
    </row>
    <row r="31" spans="1:10" s="110" customFormat="1" ht="13.5" customHeight="1" x14ac:dyDescent="0.2">
      <c r="A31" s="118"/>
      <c r="B31" s="121" t="s">
        <v>110</v>
      </c>
      <c r="C31" s="113">
        <v>28.098830942707902</v>
      </c>
      <c r="D31" s="115">
        <v>3389</v>
      </c>
      <c r="E31" s="114">
        <v>3447</v>
      </c>
      <c r="F31" s="114">
        <v>3561</v>
      </c>
      <c r="G31" s="114">
        <v>3607</v>
      </c>
      <c r="H31" s="140">
        <v>3643</v>
      </c>
      <c r="I31" s="115">
        <v>-254</v>
      </c>
      <c r="J31" s="116">
        <v>-6.9722755970354102</v>
      </c>
    </row>
    <row r="32" spans="1:10" s="110" customFormat="1" ht="13.5" customHeight="1" x14ac:dyDescent="0.2">
      <c r="A32" s="120"/>
      <c r="B32" s="121" t="s">
        <v>111</v>
      </c>
      <c r="C32" s="113">
        <v>23.571843130752011</v>
      </c>
      <c r="D32" s="115">
        <v>2843</v>
      </c>
      <c r="E32" s="114">
        <v>2873</v>
      </c>
      <c r="F32" s="114">
        <v>2910</v>
      </c>
      <c r="G32" s="114">
        <v>2797</v>
      </c>
      <c r="H32" s="140">
        <v>2630</v>
      </c>
      <c r="I32" s="115">
        <v>213</v>
      </c>
      <c r="J32" s="116">
        <v>8.0988593155893529</v>
      </c>
    </row>
    <row r="33" spans="1:10" s="110" customFormat="1" ht="13.5" customHeight="1" x14ac:dyDescent="0.2">
      <c r="A33" s="120"/>
      <c r="B33" s="121" t="s">
        <v>112</v>
      </c>
      <c r="C33" s="113">
        <v>3.6895779786087388</v>
      </c>
      <c r="D33" s="115">
        <v>445</v>
      </c>
      <c r="E33" s="114">
        <v>458</v>
      </c>
      <c r="F33" s="114">
        <v>455</v>
      </c>
      <c r="G33" s="114">
        <v>356</v>
      </c>
      <c r="H33" s="140">
        <v>328</v>
      </c>
      <c r="I33" s="115">
        <v>117</v>
      </c>
      <c r="J33" s="116">
        <v>35.670731707317074</v>
      </c>
    </row>
    <row r="34" spans="1:10" s="110" customFormat="1" ht="13.5" customHeight="1" x14ac:dyDescent="0.2">
      <c r="A34" s="118" t="s">
        <v>113</v>
      </c>
      <c r="B34" s="122" t="s">
        <v>116</v>
      </c>
      <c r="C34" s="113">
        <v>97.570682364646387</v>
      </c>
      <c r="D34" s="115">
        <v>11768</v>
      </c>
      <c r="E34" s="114">
        <v>12135</v>
      </c>
      <c r="F34" s="114">
        <v>12336</v>
      </c>
      <c r="G34" s="114">
        <v>12394</v>
      </c>
      <c r="H34" s="140">
        <v>12096</v>
      </c>
      <c r="I34" s="115">
        <v>-328</v>
      </c>
      <c r="J34" s="116">
        <v>-2.7116402116402116</v>
      </c>
    </row>
    <row r="35" spans="1:10" s="110" customFormat="1" ht="13.5" customHeight="1" x14ac:dyDescent="0.2">
      <c r="A35" s="118"/>
      <c r="B35" s="119" t="s">
        <v>117</v>
      </c>
      <c r="C35" s="113">
        <v>2.3464057706657822</v>
      </c>
      <c r="D35" s="115">
        <v>283</v>
      </c>
      <c r="E35" s="114">
        <v>281</v>
      </c>
      <c r="F35" s="114">
        <v>310</v>
      </c>
      <c r="G35" s="114">
        <v>325</v>
      </c>
      <c r="H35" s="140">
        <v>308</v>
      </c>
      <c r="I35" s="115">
        <v>-25</v>
      </c>
      <c r="J35" s="116">
        <v>-8.1168831168831161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8822</v>
      </c>
      <c r="E37" s="114">
        <v>9056</v>
      </c>
      <c r="F37" s="114">
        <v>9135</v>
      </c>
      <c r="G37" s="114">
        <v>9291</v>
      </c>
      <c r="H37" s="140">
        <v>9251</v>
      </c>
      <c r="I37" s="115">
        <v>-429</v>
      </c>
      <c r="J37" s="116">
        <v>-4.6373365041617118</v>
      </c>
    </row>
    <row r="38" spans="1:10" s="110" customFormat="1" ht="13.5" customHeight="1" x14ac:dyDescent="0.2">
      <c r="A38" s="118" t="s">
        <v>105</v>
      </c>
      <c r="B38" s="119" t="s">
        <v>106</v>
      </c>
      <c r="C38" s="113">
        <v>49.274540920426205</v>
      </c>
      <c r="D38" s="115">
        <v>4347</v>
      </c>
      <c r="E38" s="114">
        <v>4381</v>
      </c>
      <c r="F38" s="114">
        <v>4393</v>
      </c>
      <c r="G38" s="114">
        <v>4419</v>
      </c>
      <c r="H38" s="140">
        <v>4436</v>
      </c>
      <c r="I38" s="115">
        <v>-89</v>
      </c>
      <c r="J38" s="116">
        <v>-2.0063119927862938</v>
      </c>
    </row>
    <row r="39" spans="1:10" s="110" customFormat="1" ht="13.5" customHeight="1" x14ac:dyDescent="0.2">
      <c r="A39" s="120"/>
      <c r="B39" s="119" t="s">
        <v>107</v>
      </c>
      <c r="C39" s="113">
        <v>50.725459079573795</v>
      </c>
      <c r="D39" s="115">
        <v>4475</v>
      </c>
      <c r="E39" s="114">
        <v>4675</v>
      </c>
      <c r="F39" s="114">
        <v>4742</v>
      </c>
      <c r="G39" s="114">
        <v>4872</v>
      </c>
      <c r="H39" s="140">
        <v>4815</v>
      </c>
      <c r="I39" s="115">
        <v>-340</v>
      </c>
      <c r="J39" s="116">
        <v>-7.0612668743509861</v>
      </c>
    </row>
    <row r="40" spans="1:10" s="110" customFormat="1" ht="13.5" customHeight="1" x14ac:dyDescent="0.2">
      <c r="A40" s="118" t="s">
        <v>105</v>
      </c>
      <c r="B40" s="121" t="s">
        <v>108</v>
      </c>
      <c r="C40" s="113">
        <v>12.808886873724779</v>
      </c>
      <c r="D40" s="115">
        <v>1130</v>
      </c>
      <c r="E40" s="114">
        <v>1152</v>
      </c>
      <c r="F40" s="114">
        <v>1173</v>
      </c>
      <c r="G40" s="114">
        <v>1291</v>
      </c>
      <c r="H40" s="140">
        <v>1040</v>
      </c>
      <c r="I40" s="115">
        <v>90</v>
      </c>
      <c r="J40" s="116">
        <v>8.6538461538461533</v>
      </c>
    </row>
    <row r="41" spans="1:10" s="110" customFormat="1" ht="13.5" customHeight="1" x14ac:dyDescent="0.2">
      <c r="A41" s="118"/>
      <c r="B41" s="121" t="s">
        <v>109</v>
      </c>
      <c r="C41" s="113">
        <v>25.583767853094535</v>
      </c>
      <c r="D41" s="115">
        <v>2257</v>
      </c>
      <c r="E41" s="114">
        <v>2389</v>
      </c>
      <c r="F41" s="114">
        <v>2330</v>
      </c>
      <c r="G41" s="114">
        <v>2395</v>
      </c>
      <c r="H41" s="140">
        <v>2686</v>
      </c>
      <c r="I41" s="115">
        <v>-429</v>
      </c>
      <c r="J41" s="116">
        <v>-15.971705137751304</v>
      </c>
    </row>
    <row r="42" spans="1:10" s="110" customFormat="1" ht="13.5" customHeight="1" x14ac:dyDescent="0.2">
      <c r="A42" s="118"/>
      <c r="B42" s="121" t="s">
        <v>110</v>
      </c>
      <c r="C42" s="113">
        <v>29.913851734300611</v>
      </c>
      <c r="D42" s="115">
        <v>2639</v>
      </c>
      <c r="E42" s="114">
        <v>2697</v>
      </c>
      <c r="F42" s="114">
        <v>2779</v>
      </c>
      <c r="G42" s="114">
        <v>2857</v>
      </c>
      <c r="H42" s="140">
        <v>2931</v>
      </c>
      <c r="I42" s="115">
        <v>-292</v>
      </c>
      <c r="J42" s="116">
        <v>-9.9624701467076076</v>
      </c>
    </row>
    <row r="43" spans="1:10" s="110" customFormat="1" ht="13.5" customHeight="1" x14ac:dyDescent="0.2">
      <c r="A43" s="120"/>
      <c r="B43" s="121" t="s">
        <v>111</v>
      </c>
      <c r="C43" s="113">
        <v>31.693493538880073</v>
      </c>
      <c r="D43" s="115">
        <v>2796</v>
      </c>
      <c r="E43" s="114">
        <v>2818</v>
      </c>
      <c r="F43" s="114">
        <v>2853</v>
      </c>
      <c r="G43" s="114">
        <v>2748</v>
      </c>
      <c r="H43" s="140">
        <v>2594</v>
      </c>
      <c r="I43" s="115">
        <v>202</v>
      </c>
      <c r="J43" s="116">
        <v>7.7872012336160372</v>
      </c>
    </row>
    <row r="44" spans="1:10" s="110" customFormat="1" ht="13.5" customHeight="1" x14ac:dyDescent="0.2">
      <c r="A44" s="120"/>
      <c r="B44" s="121" t="s">
        <v>112</v>
      </c>
      <c r="C44" s="113">
        <v>4.9081840852414418</v>
      </c>
      <c r="D44" s="115">
        <v>433</v>
      </c>
      <c r="E44" s="114">
        <v>442</v>
      </c>
      <c r="F44" s="114">
        <v>440</v>
      </c>
      <c r="G44" s="114">
        <v>345</v>
      </c>
      <c r="H44" s="140">
        <v>322</v>
      </c>
      <c r="I44" s="115">
        <v>111</v>
      </c>
      <c r="J44" s="116">
        <v>34.472049689440993</v>
      </c>
    </row>
    <row r="45" spans="1:10" s="110" customFormat="1" ht="13.5" customHeight="1" x14ac:dyDescent="0.2">
      <c r="A45" s="118" t="s">
        <v>113</v>
      </c>
      <c r="B45" s="122" t="s">
        <v>116</v>
      </c>
      <c r="C45" s="113">
        <v>97.302199047834961</v>
      </c>
      <c r="D45" s="115">
        <v>8584</v>
      </c>
      <c r="E45" s="114">
        <v>8824</v>
      </c>
      <c r="F45" s="114">
        <v>8883</v>
      </c>
      <c r="G45" s="114">
        <v>9031</v>
      </c>
      <c r="H45" s="140">
        <v>8995</v>
      </c>
      <c r="I45" s="115">
        <v>-411</v>
      </c>
      <c r="J45" s="116">
        <v>-4.5692051139521954</v>
      </c>
    </row>
    <row r="46" spans="1:10" s="110" customFormat="1" ht="13.5" customHeight="1" x14ac:dyDescent="0.2">
      <c r="A46" s="118"/>
      <c r="B46" s="119" t="s">
        <v>117</v>
      </c>
      <c r="C46" s="113">
        <v>2.5844479709816368</v>
      </c>
      <c r="D46" s="115">
        <v>228</v>
      </c>
      <c r="E46" s="114">
        <v>222</v>
      </c>
      <c r="F46" s="114">
        <v>240</v>
      </c>
      <c r="G46" s="114">
        <v>251</v>
      </c>
      <c r="H46" s="140">
        <v>242</v>
      </c>
      <c r="I46" s="115">
        <v>-14</v>
      </c>
      <c r="J46" s="116">
        <v>-5.785123966942149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3239</v>
      </c>
      <c r="E48" s="114">
        <v>3370</v>
      </c>
      <c r="F48" s="114">
        <v>3523</v>
      </c>
      <c r="G48" s="114">
        <v>3437</v>
      </c>
      <c r="H48" s="140">
        <v>3167</v>
      </c>
      <c r="I48" s="115">
        <v>72</v>
      </c>
      <c r="J48" s="116">
        <v>2.2734449005367856</v>
      </c>
    </row>
    <row r="49" spans="1:12" s="110" customFormat="1" ht="13.5" customHeight="1" x14ac:dyDescent="0.2">
      <c r="A49" s="118" t="s">
        <v>105</v>
      </c>
      <c r="B49" s="119" t="s">
        <v>106</v>
      </c>
      <c r="C49" s="113">
        <v>39.333127508490271</v>
      </c>
      <c r="D49" s="115">
        <v>1274</v>
      </c>
      <c r="E49" s="114">
        <v>1345</v>
      </c>
      <c r="F49" s="114">
        <v>1371</v>
      </c>
      <c r="G49" s="114">
        <v>1338</v>
      </c>
      <c r="H49" s="140">
        <v>1234</v>
      </c>
      <c r="I49" s="115">
        <v>40</v>
      </c>
      <c r="J49" s="116">
        <v>3.2414910858995136</v>
      </c>
    </row>
    <row r="50" spans="1:12" s="110" customFormat="1" ht="13.5" customHeight="1" x14ac:dyDescent="0.2">
      <c r="A50" s="120"/>
      <c r="B50" s="119" t="s">
        <v>107</v>
      </c>
      <c r="C50" s="113">
        <v>60.666872491509729</v>
      </c>
      <c r="D50" s="115">
        <v>1965</v>
      </c>
      <c r="E50" s="114">
        <v>2025</v>
      </c>
      <c r="F50" s="114">
        <v>2152</v>
      </c>
      <c r="G50" s="114">
        <v>2099</v>
      </c>
      <c r="H50" s="140">
        <v>1933</v>
      </c>
      <c r="I50" s="115">
        <v>32</v>
      </c>
      <c r="J50" s="116">
        <v>1.6554578375581996</v>
      </c>
    </row>
    <row r="51" spans="1:12" s="110" customFormat="1" ht="13.5" customHeight="1" x14ac:dyDescent="0.2">
      <c r="A51" s="118" t="s">
        <v>105</v>
      </c>
      <c r="B51" s="121" t="s">
        <v>108</v>
      </c>
      <c r="C51" s="113">
        <v>7.780179067613461</v>
      </c>
      <c r="D51" s="115">
        <v>252</v>
      </c>
      <c r="E51" s="114">
        <v>297</v>
      </c>
      <c r="F51" s="114">
        <v>324</v>
      </c>
      <c r="G51" s="114">
        <v>282</v>
      </c>
      <c r="H51" s="140">
        <v>258</v>
      </c>
      <c r="I51" s="115">
        <v>-6</v>
      </c>
      <c r="J51" s="116">
        <v>-2.3255813953488373</v>
      </c>
    </row>
    <row r="52" spans="1:12" s="110" customFormat="1" ht="13.5" customHeight="1" x14ac:dyDescent="0.2">
      <c r="A52" s="118"/>
      <c r="B52" s="121" t="s">
        <v>109</v>
      </c>
      <c r="C52" s="113">
        <v>67.613460944736033</v>
      </c>
      <c r="D52" s="115">
        <v>2190</v>
      </c>
      <c r="E52" s="114">
        <v>2268</v>
      </c>
      <c r="F52" s="114">
        <v>2360</v>
      </c>
      <c r="G52" s="114">
        <v>2356</v>
      </c>
      <c r="H52" s="140">
        <v>2161</v>
      </c>
      <c r="I52" s="115">
        <v>29</v>
      </c>
      <c r="J52" s="116">
        <v>1.3419713095788988</v>
      </c>
    </row>
    <row r="53" spans="1:12" s="110" customFormat="1" ht="13.5" customHeight="1" x14ac:dyDescent="0.2">
      <c r="A53" s="118"/>
      <c r="B53" s="121" t="s">
        <v>110</v>
      </c>
      <c r="C53" s="113">
        <v>23.155294844087681</v>
      </c>
      <c r="D53" s="115">
        <v>750</v>
      </c>
      <c r="E53" s="114">
        <v>750</v>
      </c>
      <c r="F53" s="114">
        <v>782</v>
      </c>
      <c r="G53" s="114">
        <v>750</v>
      </c>
      <c r="H53" s="140">
        <v>712</v>
      </c>
      <c r="I53" s="115">
        <v>38</v>
      </c>
      <c r="J53" s="116">
        <v>5.3370786516853936</v>
      </c>
    </row>
    <row r="54" spans="1:12" s="110" customFormat="1" ht="13.5" customHeight="1" x14ac:dyDescent="0.2">
      <c r="A54" s="120"/>
      <c r="B54" s="121" t="s">
        <v>111</v>
      </c>
      <c r="C54" s="113">
        <v>1.4510651435628281</v>
      </c>
      <c r="D54" s="115">
        <v>47</v>
      </c>
      <c r="E54" s="114">
        <v>55</v>
      </c>
      <c r="F54" s="114">
        <v>57</v>
      </c>
      <c r="G54" s="114">
        <v>49</v>
      </c>
      <c r="H54" s="140">
        <v>36</v>
      </c>
      <c r="I54" s="115">
        <v>11</v>
      </c>
      <c r="J54" s="116">
        <v>30.555555555555557</v>
      </c>
    </row>
    <row r="55" spans="1:12" s="110" customFormat="1" ht="13.5" customHeight="1" x14ac:dyDescent="0.2">
      <c r="A55" s="120"/>
      <c r="B55" s="121" t="s">
        <v>112</v>
      </c>
      <c r="C55" s="113">
        <v>0.37048471750540291</v>
      </c>
      <c r="D55" s="115">
        <v>12</v>
      </c>
      <c r="E55" s="114">
        <v>16</v>
      </c>
      <c r="F55" s="114">
        <v>15</v>
      </c>
      <c r="G55" s="114">
        <v>11</v>
      </c>
      <c r="H55" s="140">
        <v>6</v>
      </c>
      <c r="I55" s="115">
        <v>6</v>
      </c>
      <c r="J55" s="116">
        <v>100</v>
      </c>
    </row>
    <row r="56" spans="1:12" s="110" customFormat="1" ht="13.5" customHeight="1" x14ac:dyDescent="0.2">
      <c r="A56" s="118" t="s">
        <v>113</v>
      </c>
      <c r="B56" s="122" t="s">
        <v>116</v>
      </c>
      <c r="C56" s="113">
        <v>98.30194504476691</v>
      </c>
      <c r="D56" s="115">
        <v>3184</v>
      </c>
      <c r="E56" s="114">
        <v>3311</v>
      </c>
      <c r="F56" s="114">
        <v>3453</v>
      </c>
      <c r="G56" s="114">
        <v>3363</v>
      </c>
      <c r="H56" s="140">
        <v>3101</v>
      </c>
      <c r="I56" s="115">
        <v>83</v>
      </c>
      <c r="J56" s="116">
        <v>2.6765559496936473</v>
      </c>
    </row>
    <row r="57" spans="1:12" s="110" customFormat="1" ht="13.5" customHeight="1" x14ac:dyDescent="0.2">
      <c r="A57" s="142"/>
      <c r="B57" s="124" t="s">
        <v>117</v>
      </c>
      <c r="C57" s="125">
        <v>1.6980549552330966</v>
      </c>
      <c r="D57" s="143">
        <v>55</v>
      </c>
      <c r="E57" s="144">
        <v>59</v>
      </c>
      <c r="F57" s="144">
        <v>70</v>
      </c>
      <c r="G57" s="144">
        <v>74</v>
      </c>
      <c r="H57" s="145">
        <v>66</v>
      </c>
      <c r="I57" s="143">
        <v>-11</v>
      </c>
      <c r="J57" s="146">
        <v>-16.666666666666668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92638</v>
      </c>
      <c r="E12" s="236">
        <v>93472</v>
      </c>
      <c r="F12" s="114">
        <v>95569</v>
      </c>
      <c r="G12" s="114">
        <v>94162</v>
      </c>
      <c r="H12" s="140">
        <v>92628</v>
      </c>
      <c r="I12" s="115">
        <v>10</v>
      </c>
      <c r="J12" s="116">
        <v>1.0795871658677722E-2</v>
      </c>
    </row>
    <row r="13" spans="1:15" s="110" customFormat="1" ht="12" customHeight="1" x14ac:dyDescent="0.2">
      <c r="A13" s="118" t="s">
        <v>105</v>
      </c>
      <c r="B13" s="119" t="s">
        <v>106</v>
      </c>
      <c r="C13" s="113">
        <v>49.907165526026034</v>
      </c>
      <c r="D13" s="115">
        <v>46233</v>
      </c>
      <c r="E13" s="114">
        <v>46546</v>
      </c>
      <c r="F13" s="114">
        <v>47676</v>
      </c>
      <c r="G13" s="114">
        <v>46808</v>
      </c>
      <c r="H13" s="140">
        <v>45871</v>
      </c>
      <c r="I13" s="115">
        <v>362</v>
      </c>
      <c r="J13" s="116">
        <v>0.78916962786945999</v>
      </c>
    </row>
    <row r="14" spans="1:15" s="110" customFormat="1" ht="12" customHeight="1" x14ac:dyDescent="0.2">
      <c r="A14" s="118"/>
      <c r="B14" s="119" t="s">
        <v>107</v>
      </c>
      <c r="C14" s="113">
        <v>50.092834473973966</v>
      </c>
      <c r="D14" s="115">
        <v>46405</v>
      </c>
      <c r="E14" s="114">
        <v>46926</v>
      </c>
      <c r="F14" s="114">
        <v>47893</v>
      </c>
      <c r="G14" s="114">
        <v>47354</v>
      </c>
      <c r="H14" s="140">
        <v>46757</v>
      </c>
      <c r="I14" s="115">
        <v>-352</v>
      </c>
      <c r="J14" s="116">
        <v>-0.75282845349359451</v>
      </c>
    </row>
    <row r="15" spans="1:15" s="110" customFormat="1" ht="12" customHeight="1" x14ac:dyDescent="0.2">
      <c r="A15" s="118" t="s">
        <v>105</v>
      </c>
      <c r="B15" s="121" t="s">
        <v>108</v>
      </c>
      <c r="C15" s="113">
        <v>8.1510827090394873</v>
      </c>
      <c r="D15" s="115">
        <v>7551</v>
      </c>
      <c r="E15" s="114">
        <v>7841</v>
      </c>
      <c r="F15" s="114">
        <v>8084</v>
      </c>
      <c r="G15" s="114">
        <v>7025</v>
      </c>
      <c r="H15" s="140">
        <v>7038</v>
      </c>
      <c r="I15" s="115">
        <v>513</v>
      </c>
      <c r="J15" s="116">
        <v>7.289002557544757</v>
      </c>
    </row>
    <row r="16" spans="1:15" s="110" customFormat="1" ht="12" customHeight="1" x14ac:dyDescent="0.2">
      <c r="A16" s="118"/>
      <c r="B16" s="121" t="s">
        <v>109</v>
      </c>
      <c r="C16" s="113">
        <v>64.728297243032017</v>
      </c>
      <c r="D16" s="115">
        <v>59963</v>
      </c>
      <c r="E16" s="114">
        <v>60441</v>
      </c>
      <c r="F16" s="114">
        <v>61969</v>
      </c>
      <c r="G16" s="114">
        <v>62067</v>
      </c>
      <c r="H16" s="140">
        <v>61256</v>
      </c>
      <c r="I16" s="115">
        <v>-1293</v>
      </c>
      <c r="J16" s="116">
        <v>-2.1108136345827346</v>
      </c>
    </row>
    <row r="17" spans="1:10" s="110" customFormat="1" ht="12" customHeight="1" x14ac:dyDescent="0.2">
      <c r="A17" s="118"/>
      <c r="B17" s="121" t="s">
        <v>110</v>
      </c>
      <c r="C17" s="113">
        <v>26.230056780155014</v>
      </c>
      <c r="D17" s="115">
        <v>24299</v>
      </c>
      <c r="E17" s="114">
        <v>24338</v>
      </c>
      <c r="F17" s="114">
        <v>24681</v>
      </c>
      <c r="G17" s="114">
        <v>24259</v>
      </c>
      <c r="H17" s="140">
        <v>23564</v>
      </c>
      <c r="I17" s="115">
        <v>735</v>
      </c>
      <c r="J17" s="116">
        <v>3.1191648277032762</v>
      </c>
    </row>
    <row r="18" spans="1:10" s="110" customFormat="1" ht="12" customHeight="1" x14ac:dyDescent="0.2">
      <c r="A18" s="120"/>
      <c r="B18" s="121" t="s">
        <v>111</v>
      </c>
      <c r="C18" s="113">
        <v>0.89056326777348394</v>
      </c>
      <c r="D18" s="115">
        <v>825</v>
      </c>
      <c r="E18" s="114">
        <v>852</v>
      </c>
      <c r="F18" s="114">
        <v>835</v>
      </c>
      <c r="G18" s="114">
        <v>811</v>
      </c>
      <c r="H18" s="140">
        <v>770</v>
      </c>
      <c r="I18" s="115">
        <v>55</v>
      </c>
      <c r="J18" s="116">
        <v>7.1428571428571432</v>
      </c>
    </row>
    <row r="19" spans="1:10" s="110" customFormat="1" ht="12" customHeight="1" x14ac:dyDescent="0.2">
      <c r="A19" s="120"/>
      <c r="B19" s="121" t="s">
        <v>112</v>
      </c>
      <c r="C19" s="113">
        <v>0.27742395129428526</v>
      </c>
      <c r="D19" s="115">
        <v>257</v>
      </c>
      <c r="E19" s="114">
        <v>254</v>
      </c>
      <c r="F19" s="114">
        <v>251</v>
      </c>
      <c r="G19" s="114">
        <v>218</v>
      </c>
      <c r="H19" s="140">
        <v>219</v>
      </c>
      <c r="I19" s="115">
        <v>38</v>
      </c>
      <c r="J19" s="116">
        <v>17.351598173515981</v>
      </c>
    </row>
    <row r="20" spans="1:10" s="110" customFormat="1" ht="12" customHeight="1" x14ac:dyDescent="0.2">
      <c r="A20" s="118" t="s">
        <v>113</v>
      </c>
      <c r="B20" s="119" t="s">
        <v>181</v>
      </c>
      <c r="C20" s="113">
        <v>68.534510675964512</v>
      </c>
      <c r="D20" s="115">
        <v>63489</v>
      </c>
      <c r="E20" s="114">
        <v>64008</v>
      </c>
      <c r="F20" s="114">
        <v>65564</v>
      </c>
      <c r="G20" s="114">
        <v>64604</v>
      </c>
      <c r="H20" s="140">
        <v>63917</v>
      </c>
      <c r="I20" s="115">
        <v>-428</v>
      </c>
      <c r="J20" s="116">
        <v>-0.66961841137725486</v>
      </c>
    </row>
    <row r="21" spans="1:10" s="110" customFormat="1" ht="12" customHeight="1" x14ac:dyDescent="0.2">
      <c r="A21" s="118"/>
      <c r="B21" s="119" t="s">
        <v>182</v>
      </c>
      <c r="C21" s="113">
        <v>31.465489324035492</v>
      </c>
      <c r="D21" s="115">
        <v>29149</v>
      </c>
      <c r="E21" s="114">
        <v>29464</v>
      </c>
      <c r="F21" s="114">
        <v>30005</v>
      </c>
      <c r="G21" s="114">
        <v>29558</v>
      </c>
      <c r="H21" s="140">
        <v>28711</v>
      </c>
      <c r="I21" s="115">
        <v>438</v>
      </c>
      <c r="J21" s="116">
        <v>1.5255476994880011</v>
      </c>
    </row>
    <row r="22" spans="1:10" s="110" customFormat="1" ht="12" customHeight="1" x14ac:dyDescent="0.2">
      <c r="A22" s="118" t="s">
        <v>113</v>
      </c>
      <c r="B22" s="119" t="s">
        <v>116</v>
      </c>
      <c r="C22" s="113">
        <v>97.41466784688788</v>
      </c>
      <c r="D22" s="115">
        <v>90243</v>
      </c>
      <c r="E22" s="114">
        <v>91071</v>
      </c>
      <c r="F22" s="114">
        <v>93079</v>
      </c>
      <c r="G22" s="114">
        <v>91624</v>
      </c>
      <c r="H22" s="140">
        <v>90255</v>
      </c>
      <c r="I22" s="115">
        <v>-12</v>
      </c>
      <c r="J22" s="116">
        <v>-1.3295662290177829E-2</v>
      </c>
    </row>
    <row r="23" spans="1:10" s="110" customFormat="1" ht="12" customHeight="1" x14ac:dyDescent="0.2">
      <c r="A23" s="118"/>
      <c r="B23" s="119" t="s">
        <v>117</v>
      </c>
      <c r="C23" s="113">
        <v>2.5669811524428421</v>
      </c>
      <c r="D23" s="115">
        <v>2378</v>
      </c>
      <c r="E23" s="114">
        <v>2385</v>
      </c>
      <c r="F23" s="114">
        <v>2473</v>
      </c>
      <c r="G23" s="114">
        <v>2519</v>
      </c>
      <c r="H23" s="140">
        <v>2357</v>
      </c>
      <c r="I23" s="115">
        <v>21</v>
      </c>
      <c r="J23" s="116">
        <v>0.89096308867204077</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2595763</v>
      </c>
      <c r="E25" s="236">
        <v>2601084</v>
      </c>
      <c r="F25" s="236">
        <v>2621479</v>
      </c>
      <c r="G25" s="236">
        <v>2575092</v>
      </c>
      <c r="H25" s="241">
        <v>2557830</v>
      </c>
      <c r="I25" s="235">
        <v>37933</v>
      </c>
      <c r="J25" s="116">
        <v>1.4830148993482757</v>
      </c>
    </row>
    <row r="26" spans="1:10" s="110" customFormat="1" ht="12" customHeight="1" x14ac:dyDescent="0.2">
      <c r="A26" s="118" t="s">
        <v>105</v>
      </c>
      <c r="B26" s="119" t="s">
        <v>106</v>
      </c>
      <c r="C26" s="113">
        <v>52.120243643198549</v>
      </c>
      <c r="D26" s="115">
        <v>1352918</v>
      </c>
      <c r="E26" s="114">
        <v>1355495</v>
      </c>
      <c r="F26" s="114">
        <v>1369250</v>
      </c>
      <c r="G26" s="114">
        <v>1343408</v>
      </c>
      <c r="H26" s="140">
        <v>1331957</v>
      </c>
      <c r="I26" s="115">
        <v>20961</v>
      </c>
      <c r="J26" s="116">
        <v>1.5736994512585616</v>
      </c>
    </row>
    <row r="27" spans="1:10" s="110" customFormat="1" ht="12" customHeight="1" x14ac:dyDescent="0.2">
      <c r="A27" s="118"/>
      <c r="B27" s="119" t="s">
        <v>107</v>
      </c>
      <c r="C27" s="113">
        <v>47.879756356801451</v>
      </c>
      <c r="D27" s="115">
        <v>1242845</v>
      </c>
      <c r="E27" s="114">
        <v>1245589</v>
      </c>
      <c r="F27" s="114">
        <v>1252229</v>
      </c>
      <c r="G27" s="114">
        <v>1231684</v>
      </c>
      <c r="H27" s="140">
        <v>1225873</v>
      </c>
      <c r="I27" s="115">
        <v>16972</v>
      </c>
      <c r="J27" s="116">
        <v>1.3844827318980024</v>
      </c>
    </row>
    <row r="28" spans="1:10" s="110" customFormat="1" ht="12" customHeight="1" x14ac:dyDescent="0.2">
      <c r="A28" s="118" t="s">
        <v>105</v>
      </c>
      <c r="B28" s="121" t="s">
        <v>108</v>
      </c>
      <c r="C28" s="113">
        <v>9.5068001200417758</v>
      </c>
      <c r="D28" s="115">
        <v>246774</v>
      </c>
      <c r="E28" s="114">
        <v>254612</v>
      </c>
      <c r="F28" s="114">
        <v>261616</v>
      </c>
      <c r="G28" s="114">
        <v>235599</v>
      </c>
      <c r="H28" s="140">
        <v>241547</v>
      </c>
      <c r="I28" s="115">
        <v>5227</v>
      </c>
      <c r="J28" s="116">
        <v>2.1639680890261523</v>
      </c>
    </row>
    <row r="29" spans="1:10" s="110" customFormat="1" ht="12" customHeight="1" x14ac:dyDescent="0.2">
      <c r="A29" s="118"/>
      <c r="B29" s="121" t="s">
        <v>109</v>
      </c>
      <c r="C29" s="113">
        <v>69.034075915251123</v>
      </c>
      <c r="D29" s="115">
        <v>1791961</v>
      </c>
      <c r="E29" s="114">
        <v>1794355</v>
      </c>
      <c r="F29" s="114">
        <v>1810538</v>
      </c>
      <c r="G29" s="114">
        <v>1801488</v>
      </c>
      <c r="H29" s="140">
        <v>1790947</v>
      </c>
      <c r="I29" s="115">
        <v>1014</v>
      </c>
      <c r="J29" s="116">
        <v>5.6618090875944403E-2</v>
      </c>
    </row>
    <row r="30" spans="1:10" s="110" customFormat="1" ht="12" customHeight="1" x14ac:dyDescent="0.2">
      <c r="A30" s="118"/>
      <c r="B30" s="121" t="s">
        <v>110</v>
      </c>
      <c r="C30" s="113">
        <v>20.250230856977314</v>
      </c>
      <c r="D30" s="115">
        <v>525648</v>
      </c>
      <c r="E30" s="114">
        <v>520514</v>
      </c>
      <c r="F30" s="114">
        <v>518198</v>
      </c>
      <c r="G30" s="114">
        <v>508369</v>
      </c>
      <c r="H30" s="140">
        <v>496846</v>
      </c>
      <c r="I30" s="115">
        <v>28802</v>
      </c>
      <c r="J30" s="116">
        <v>5.7969672695362346</v>
      </c>
    </row>
    <row r="31" spans="1:10" s="110" customFormat="1" ht="12" customHeight="1" x14ac:dyDescent="0.2">
      <c r="A31" s="120"/>
      <c r="B31" s="121" t="s">
        <v>111</v>
      </c>
      <c r="C31" s="113">
        <v>1.2088931077297889</v>
      </c>
      <c r="D31" s="115">
        <v>31380</v>
      </c>
      <c r="E31" s="114">
        <v>31602</v>
      </c>
      <c r="F31" s="114">
        <v>31127</v>
      </c>
      <c r="G31" s="114">
        <v>29636</v>
      </c>
      <c r="H31" s="140">
        <v>28490</v>
      </c>
      <c r="I31" s="115">
        <v>2890</v>
      </c>
      <c r="J31" s="116">
        <v>10.143910143910144</v>
      </c>
    </row>
    <row r="32" spans="1:10" s="110" customFormat="1" ht="12" customHeight="1" x14ac:dyDescent="0.2">
      <c r="A32" s="120"/>
      <c r="B32" s="121" t="s">
        <v>112</v>
      </c>
      <c r="C32" s="113">
        <v>0.34760492387016845</v>
      </c>
      <c r="D32" s="115">
        <v>9023</v>
      </c>
      <c r="E32" s="114">
        <v>8902</v>
      </c>
      <c r="F32" s="114">
        <v>9086</v>
      </c>
      <c r="G32" s="114">
        <v>7812</v>
      </c>
      <c r="H32" s="140">
        <v>7298</v>
      </c>
      <c r="I32" s="115">
        <v>1725</v>
      </c>
      <c r="J32" s="116">
        <v>23.636612770622087</v>
      </c>
    </row>
    <row r="33" spans="1:10" s="110" customFormat="1" ht="12" customHeight="1" x14ac:dyDescent="0.2">
      <c r="A33" s="118" t="s">
        <v>113</v>
      </c>
      <c r="B33" s="119" t="s">
        <v>181</v>
      </c>
      <c r="C33" s="113">
        <v>69.682979532414933</v>
      </c>
      <c r="D33" s="115">
        <v>1808805</v>
      </c>
      <c r="E33" s="114">
        <v>1813688</v>
      </c>
      <c r="F33" s="114">
        <v>1833906</v>
      </c>
      <c r="G33" s="114">
        <v>1799518</v>
      </c>
      <c r="H33" s="140">
        <v>1793983</v>
      </c>
      <c r="I33" s="115">
        <v>14822</v>
      </c>
      <c r="J33" s="116">
        <v>0.82620626839830702</v>
      </c>
    </row>
    <row r="34" spans="1:10" s="110" customFormat="1" ht="12" customHeight="1" x14ac:dyDescent="0.2">
      <c r="A34" s="118"/>
      <c r="B34" s="119" t="s">
        <v>182</v>
      </c>
      <c r="C34" s="113">
        <v>30.31702046758506</v>
      </c>
      <c r="D34" s="115">
        <v>786958</v>
      </c>
      <c r="E34" s="114">
        <v>787396</v>
      </c>
      <c r="F34" s="114">
        <v>787573</v>
      </c>
      <c r="G34" s="114">
        <v>775574</v>
      </c>
      <c r="H34" s="140">
        <v>763847</v>
      </c>
      <c r="I34" s="115">
        <v>23111</v>
      </c>
      <c r="J34" s="116">
        <v>3.025605913226078</v>
      </c>
    </row>
    <row r="35" spans="1:10" s="110" customFormat="1" ht="12" customHeight="1" x14ac:dyDescent="0.2">
      <c r="A35" s="118" t="s">
        <v>113</v>
      </c>
      <c r="B35" s="119" t="s">
        <v>116</v>
      </c>
      <c r="C35" s="113">
        <v>90.839109733823932</v>
      </c>
      <c r="D35" s="115">
        <v>2357968</v>
      </c>
      <c r="E35" s="114">
        <v>2367790</v>
      </c>
      <c r="F35" s="114">
        <v>2385681</v>
      </c>
      <c r="G35" s="114">
        <v>2343983</v>
      </c>
      <c r="H35" s="140">
        <v>2335804</v>
      </c>
      <c r="I35" s="115">
        <v>22164</v>
      </c>
      <c r="J35" s="116">
        <v>0.94888098487715578</v>
      </c>
    </row>
    <row r="36" spans="1:10" s="110" customFormat="1" ht="12" customHeight="1" x14ac:dyDescent="0.2">
      <c r="A36" s="118"/>
      <c r="B36" s="119" t="s">
        <v>117</v>
      </c>
      <c r="C36" s="113">
        <v>9.0876170128012461</v>
      </c>
      <c r="D36" s="115">
        <v>235893</v>
      </c>
      <c r="E36" s="114">
        <v>231413</v>
      </c>
      <c r="F36" s="114">
        <v>233936</v>
      </c>
      <c r="G36" s="114">
        <v>229172</v>
      </c>
      <c r="H36" s="140">
        <v>220158</v>
      </c>
      <c r="I36" s="115">
        <v>15735</v>
      </c>
      <c r="J36" s="116">
        <v>7.1471397814297006</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96595</v>
      </c>
      <c r="E64" s="236">
        <v>97327</v>
      </c>
      <c r="F64" s="236">
        <v>99292</v>
      </c>
      <c r="G64" s="236">
        <v>97822</v>
      </c>
      <c r="H64" s="140">
        <v>96467</v>
      </c>
      <c r="I64" s="115">
        <v>128</v>
      </c>
      <c r="J64" s="116">
        <v>0.13268786217048317</v>
      </c>
    </row>
    <row r="65" spans="1:12" s="110" customFormat="1" ht="12" customHeight="1" x14ac:dyDescent="0.2">
      <c r="A65" s="118" t="s">
        <v>105</v>
      </c>
      <c r="B65" s="119" t="s">
        <v>106</v>
      </c>
      <c r="C65" s="113">
        <v>50.619597287644289</v>
      </c>
      <c r="D65" s="235">
        <v>48896</v>
      </c>
      <c r="E65" s="236">
        <v>49220</v>
      </c>
      <c r="F65" s="236">
        <v>50397</v>
      </c>
      <c r="G65" s="236">
        <v>49606</v>
      </c>
      <c r="H65" s="140">
        <v>48832</v>
      </c>
      <c r="I65" s="115">
        <v>64</v>
      </c>
      <c r="J65" s="116">
        <v>0.13106159895150721</v>
      </c>
    </row>
    <row r="66" spans="1:12" s="110" customFormat="1" ht="12" customHeight="1" x14ac:dyDescent="0.2">
      <c r="A66" s="118"/>
      <c r="B66" s="119" t="s">
        <v>107</v>
      </c>
      <c r="C66" s="113">
        <v>49.380402712355711</v>
      </c>
      <c r="D66" s="235">
        <v>47699</v>
      </c>
      <c r="E66" s="236">
        <v>48107</v>
      </c>
      <c r="F66" s="236">
        <v>48895</v>
      </c>
      <c r="G66" s="236">
        <v>48216</v>
      </c>
      <c r="H66" s="140">
        <v>47635</v>
      </c>
      <c r="I66" s="115">
        <v>64</v>
      </c>
      <c r="J66" s="116">
        <v>0.13435499107798887</v>
      </c>
    </row>
    <row r="67" spans="1:12" s="110" customFormat="1" ht="12" customHeight="1" x14ac:dyDescent="0.2">
      <c r="A67" s="118" t="s">
        <v>105</v>
      </c>
      <c r="B67" s="121" t="s">
        <v>108</v>
      </c>
      <c r="C67" s="113">
        <v>8.0977276256535013</v>
      </c>
      <c r="D67" s="235">
        <v>7822</v>
      </c>
      <c r="E67" s="236">
        <v>8126</v>
      </c>
      <c r="F67" s="236">
        <v>8413</v>
      </c>
      <c r="G67" s="236">
        <v>7281</v>
      </c>
      <c r="H67" s="140">
        <v>7326</v>
      </c>
      <c r="I67" s="115">
        <v>496</v>
      </c>
      <c r="J67" s="116">
        <v>6.7704067704067707</v>
      </c>
    </row>
    <row r="68" spans="1:12" s="110" customFormat="1" ht="12" customHeight="1" x14ac:dyDescent="0.2">
      <c r="A68" s="118"/>
      <c r="B68" s="121" t="s">
        <v>109</v>
      </c>
      <c r="C68" s="113">
        <v>64.277654122884201</v>
      </c>
      <c r="D68" s="235">
        <v>62089</v>
      </c>
      <c r="E68" s="236">
        <v>62475</v>
      </c>
      <c r="F68" s="236">
        <v>63899</v>
      </c>
      <c r="G68" s="236">
        <v>63990</v>
      </c>
      <c r="H68" s="140">
        <v>63333</v>
      </c>
      <c r="I68" s="115">
        <v>-1244</v>
      </c>
      <c r="J68" s="116">
        <v>-1.9642208643203385</v>
      </c>
    </row>
    <row r="69" spans="1:12" s="110" customFormat="1" ht="12" customHeight="1" x14ac:dyDescent="0.2">
      <c r="A69" s="118"/>
      <c r="B69" s="121" t="s">
        <v>110</v>
      </c>
      <c r="C69" s="113">
        <v>26.732232517211035</v>
      </c>
      <c r="D69" s="235">
        <v>25822</v>
      </c>
      <c r="E69" s="236">
        <v>25835</v>
      </c>
      <c r="F69" s="236">
        <v>26099</v>
      </c>
      <c r="G69" s="236">
        <v>25705</v>
      </c>
      <c r="H69" s="140">
        <v>25005</v>
      </c>
      <c r="I69" s="115">
        <v>817</v>
      </c>
      <c r="J69" s="116">
        <v>3.2673465306938612</v>
      </c>
    </row>
    <row r="70" spans="1:12" s="110" customFormat="1" ht="12" customHeight="1" x14ac:dyDescent="0.2">
      <c r="A70" s="120"/>
      <c r="B70" s="121" t="s">
        <v>111</v>
      </c>
      <c r="C70" s="113">
        <v>0.89238573425125522</v>
      </c>
      <c r="D70" s="235">
        <v>862</v>
      </c>
      <c r="E70" s="236">
        <v>891</v>
      </c>
      <c r="F70" s="236">
        <v>881</v>
      </c>
      <c r="G70" s="236">
        <v>846</v>
      </c>
      <c r="H70" s="140">
        <v>803</v>
      </c>
      <c r="I70" s="115">
        <v>59</v>
      </c>
      <c r="J70" s="116">
        <v>7.3474470734744708</v>
      </c>
    </row>
    <row r="71" spans="1:12" s="110" customFormat="1" ht="12" customHeight="1" x14ac:dyDescent="0.2">
      <c r="A71" s="120"/>
      <c r="B71" s="121" t="s">
        <v>112</v>
      </c>
      <c r="C71" s="113">
        <v>0.27537657228635021</v>
      </c>
      <c r="D71" s="235">
        <v>266</v>
      </c>
      <c r="E71" s="236">
        <v>263</v>
      </c>
      <c r="F71" s="236">
        <v>267</v>
      </c>
      <c r="G71" s="236">
        <v>231</v>
      </c>
      <c r="H71" s="140">
        <v>237</v>
      </c>
      <c r="I71" s="115">
        <v>29</v>
      </c>
      <c r="J71" s="116">
        <v>12.236286919831224</v>
      </c>
    </row>
    <row r="72" spans="1:12" s="110" customFormat="1" ht="12" customHeight="1" x14ac:dyDescent="0.2">
      <c r="A72" s="118" t="s">
        <v>113</v>
      </c>
      <c r="B72" s="119" t="s">
        <v>181</v>
      </c>
      <c r="C72" s="113">
        <v>69.07396863191677</v>
      </c>
      <c r="D72" s="235">
        <v>66722</v>
      </c>
      <c r="E72" s="236">
        <v>67213</v>
      </c>
      <c r="F72" s="236">
        <v>68815</v>
      </c>
      <c r="G72" s="236">
        <v>67919</v>
      </c>
      <c r="H72" s="140">
        <v>67414</v>
      </c>
      <c r="I72" s="115">
        <v>-692</v>
      </c>
      <c r="J72" s="116">
        <v>-1.0264930133206753</v>
      </c>
    </row>
    <row r="73" spans="1:12" s="110" customFormat="1" ht="12" customHeight="1" x14ac:dyDescent="0.2">
      <c r="A73" s="118"/>
      <c r="B73" s="119" t="s">
        <v>182</v>
      </c>
      <c r="C73" s="113">
        <v>30.926031368083233</v>
      </c>
      <c r="D73" s="115">
        <v>29873</v>
      </c>
      <c r="E73" s="114">
        <v>30114</v>
      </c>
      <c r="F73" s="114">
        <v>30477</v>
      </c>
      <c r="G73" s="114">
        <v>29903</v>
      </c>
      <c r="H73" s="140">
        <v>29053</v>
      </c>
      <c r="I73" s="115">
        <v>820</v>
      </c>
      <c r="J73" s="116">
        <v>2.8224279764568201</v>
      </c>
    </row>
    <row r="74" spans="1:12" s="110" customFormat="1" ht="12" customHeight="1" x14ac:dyDescent="0.2">
      <c r="A74" s="118" t="s">
        <v>113</v>
      </c>
      <c r="B74" s="119" t="s">
        <v>116</v>
      </c>
      <c r="C74" s="113">
        <v>97.833221181220566</v>
      </c>
      <c r="D74" s="115">
        <v>94502</v>
      </c>
      <c r="E74" s="114">
        <v>95221</v>
      </c>
      <c r="F74" s="114">
        <v>97139</v>
      </c>
      <c r="G74" s="114">
        <v>95631</v>
      </c>
      <c r="H74" s="140">
        <v>94452</v>
      </c>
      <c r="I74" s="115">
        <v>50</v>
      </c>
      <c r="J74" s="116">
        <v>5.2936941515267011E-2</v>
      </c>
    </row>
    <row r="75" spans="1:12" s="110" customFormat="1" ht="12" customHeight="1" x14ac:dyDescent="0.2">
      <c r="A75" s="142"/>
      <c r="B75" s="124" t="s">
        <v>117</v>
      </c>
      <c r="C75" s="125">
        <v>2.1460738133443762</v>
      </c>
      <c r="D75" s="143">
        <v>2073</v>
      </c>
      <c r="E75" s="144">
        <v>2084</v>
      </c>
      <c r="F75" s="144">
        <v>2129</v>
      </c>
      <c r="G75" s="144">
        <v>2168</v>
      </c>
      <c r="H75" s="145">
        <v>1990</v>
      </c>
      <c r="I75" s="143">
        <v>83</v>
      </c>
      <c r="J75" s="146">
        <v>4.1708542713567835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92638</v>
      </c>
      <c r="G11" s="114">
        <v>93472</v>
      </c>
      <c r="H11" s="114">
        <v>95569</v>
      </c>
      <c r="I11" s="114">
        <v>94162</v>
      </c>
      <c r="J11" s="140">
        <v>92628</v>
      </c>
      <c r="K11" s="114">
        <v>10</v>
      </c>
      <c r="L11" s="116">
        <v>1.0795871658677722E-2</v>
      </c>
    </row>
    <row r="12" spans="1:17" s="110" customFormat="1" ht="24.95" customHeight="1" x14ac:dyDescent="0.2">
      <c r="A12" s="604" t="s">
        <v>185</v>
      </c>
      <c r="B12" s="605"/>
      <c r="C12" s="605"/>
      <c r="D12" s="606"/>
      <c r="E12" s="113">
        <v>49.907165526026034</v>
      </c>
      <c r="F12" s="115">
        <v>46233</v>
      </c>
      <c r="G12" s="114">
        <v>46546</v>
      </c>
      <c r="H12" s="114">
        <v>47676</v>
      </c>
      <c r="I12" s="114">
        <v>46808</v>
      </c>
      <c r="J12" s="140">
        <v>45871</v>
      </c>
      <c r="K12" s="114">
        <v>362</v>
      </c>
      <c r="L12" s="116">
        <v>0.78916962786945999</v>
      </c>
    </row>
    <row r="13" spans="1:17" s="110" customFormat="1" ht="15" customHeight="1" x14ac:dyDescent="0.2">
      <c r="A13" s="120"/>
      <c r="B13" s="612" t="s">
        <v>107</v>
      </c>
      <c r="C13" s="612"/>
      <c r="E13" s="113">
        <v>50.092834473973966</v>
      </c>
      <c r="F13" s="115">
        <v>46405</v>
      </c>
      <c r="G13" s="114">
        <v>46926</v>
      </c>
      <c r="H13" s="114">
        <v>47893</v>
      </c>
      <c r="I13" s="114">
        <v>47354</v>
      </c>
      <c r="J13" s="140">
        <v>46757</v>
      </c>
      <c r="K13" s="114">
        <v>-352</v>
      </c>
      <c r="L13" s="116">
        <v>-0.75282845349359451</v>
      </c>
    </row>
    <row r="14" spans="1:17" s="110" customFormat="1" ht="24.95" customHeight="1" x14ac:dyDescent="0.2">
      <c r="A14" s="604" t="s">
        <v>186</v>
      </c>
      <c r="B14" s="605"/>
      <c r="C14" s="605"/>
      <c r="D14" s="606"/>
      <c r="E14" s="113">
        <v>8.1510827090394873</v>
      </c>
      <c r="F14" s="115">
        <v>7551</v>
      </c>
      <c r="G14" s="114">
        <v>7841</v>
      </c>
      <c r="H14" s="114">
        <v>8084</v>
      </c>
      <c r="I14" s="114">
        <v>7025</v>
      </c>
      <c r="J14" s="140">
        <v>7038</v>
      </c>
      <c r="K14" s="114">
        <v>513</v>
      </c>
      <c r="L14" s="116">
        <v>7.289002557544757</v>
      </c>
    </row>
    <row r="15" spans="1:17" s="110" customFormat="1" ht="15" customHeight="1" x14ac:dyDescent="0.2">
      <c r="A15" s="120"/>
      <c r="B15" s="119"/>
      <c r="C15" s="258" t="s">
        <v>106</v>
      </c>
      <c r="E15" s="113">
        <v>57.727453317441402</v>
      </c>
      <c r="F15" s="115">
        <v>4359</v>
      </c>
      <c r="G15" s="114">
        <v>4527</v>
      </c>
      <c r="H15" s="114">
        <v>4689</v>
      </c>
      <c r="I15" s="114">
        <v>4115</v>
      </c>
      <c r="J15" s="140">
        <v>4095</v>
      </c>
      <c r="K15" s="114">
        <v>264</v>
      </c>
      <c r="L15" s="116">
        <v>6.4468864468864471</v>
      </c>
    </row>
    <row r="16" spans="1:17" s="110" customFormat="1" ht="15" customHeight="1" x14ac:dyDescent="0.2">
      <c r="A16" s="120"/>
      <c r="B16" s="119"/>
      <c r="C16" s="258" t="s">
        <v>107</v>
      </c>
      <c r="E16" s="113">
        <v>42.272546682558598</v>
      </c>
      <c r="F16" s="115">
        <v>3192</v>
      </c>
      <c r="G16" s="114">
        <v>3314</v>
      </c>
      <c r="H16" s="114">
        <v>3395</v>
      </c>
      <c r="I16" s="114">
        <v>2910</v>
      </c>
      <c r="J16" s="140">
        <v>2943</v>
      </c>
      <c r="K16" s="114">
        <v>249</v>
      </c>
      <c r="L16" s="116">
        <v>8.4607543323139645</v>
      </c>
    </row>
    <row r="17" spans="1:12" s="110" customFormat="1" ht="15" customHeight="1" x14ac:dyDescent="0.2">
      <c r="A17" s="120"/>
      <c r="B17" s="121" t="s">
        <v>109</v>
      </c>
      <c r="C17" s="258"/>
      <c r="E17" s="113">
        <v>64.728297243032017</v>
      </c>
      <c r="F17" s="115">
        <v>59963</v>
      </c>
      <c r="G17" s="114">
        <v>60441</v>
      </c>
      <c r="H17" s="114">
        <v>61969</v>
      </c>
      <c r="I17" s="114">
        <v>62067</v>
      </c>
      <c r="J17" s="140">
        <v>61256</v>
      </c>
      <c r="K17" s="114">
        <v>-1293</v>
      </c>
      <c r="L17" s="116">
        <v>-2.1108136345827346</v>
      </c>
    </row>
    <row r="18" spans="1:12" s="110" customFormat="1" ht="15" customHeight="1" x14ac:dyDescent="0.2">
      <c r="A18" s="120"/>
      <c r="B18" s="119"/>
      <c r="C18" s="258" t="s">
        <v>106</v>
      </c>
      <c r="E18" s="113">
        <v>49.92912295915815</v>
      </c>
      <c r="F18" s="115">
        <v>29939</v>
      </c>
      <c r="G18" s="114">
        <v>30064</v>
      </c>
      <c r="H18" s="114">
        <v>30913</v>
      </c>
      <c r="I18" s="114">
        <v>30897</v>
      </c>
      <c r="J18" s="140">
        <v>30365</v>
      </c>
      <c r="K18" s="114">
        <v>-426</v>
      </c>
      <c r="L18" s="116">
        <v>-1.4029310060925408</v>
      </c>
    </row>
    <row r="19" spans="1:12" s="110" customFormat="1" ht="15" customHeight="1" x14ac:dyDescent="0.2">
      <c r="A19" s="120"/>
      <c r="B19" s="119"/>
      <c r="C19" s="258" t="s">
        <v>107</v>
      </c>
      <c r="E19" s="113">
        <v>50.07087704084185</v>
      </c>
      <c r="F19" s="115">
        <v>30024</v>
      </c>
      <c r="G19" s="114">
        <v>30377</v>
      </c>
      <c r="H19" s="114">
        <v>31056</v>
      </c>
      <c r="I19" s="114">
        <v>31170</v>
      </c>
      <c r="J19" s="140">
        <v>30891</v>
      </c>
      <c r="K19" s="114">
        <v>-867</v>
      </c>
      <c r="L19" s="116">
        <v>-2.80664271146936</v>
      </c>
    </row>
    <row r="20" spans="1:12" s="110" customFormat="1" ht="15" customHeight="1" x14ac:dyDescent="0.2">
      <c r="A20" s="120"/>
      <c r="B20" s="121" t="s">
        <v>110</v>
      </c>
      <c r="C20" s="258"/>
      <c r="E20" s="113">
        <v>26.230056780155014</v>
      </c>
      <c r="F20" s="115">
        <v>24299</v>
      </c>
      <c r="G20" s="114">
        <v>24338</v>
      </c>
      <c r="H20" s="114">
        <v>24681</v>
      </c>
      <c r="I20" s="114">
        <v>24259</v>
      </c>
      <c r="J20" s="140">
        <v>23564</v>
      </c>
      <c r="K20" s="114">
        <v>735</v>
      </c>
      <c r="L20" s="116">
        <v>3.1191648277032762</v>
      </c>
    </row>
    <row r="21" spans="1:12" s="110" customFormat="1" ht="15" customHeight="1" x14ac:dyDescent="0.2">
      <c r="A21" s="120"/>
      <c r="B21" s="119"/>
      <c r="C21" s="258" t="s">
        <v>106</v>
      </c>
      <c r="E21" s="113">
        <v>46.952549487633235</v>
      </c>
      <c r="F21" s="115">
        <v>11409</v>
      </c>
      <c r="G21" s="114">
        <v>11411</v>
      </c>
      <c r="H21" s="114">
        <v>11538</v>
      </c>
      <c r="I21" s="114">
        <v>11277</v>
      </c>
      <c r="J21" s="140">
        <v>10925</v>
      </c>
      <c r="K21" s="114">
        <v>484</v>
      </c>
      <c r="L21" s="116">
        <v>4.4302059496567505</v>
      </c>
    </row>
    <row r="22" spans="1:12" s="110" customFormat="1" ht="15" customHeight="1" x14ac:dyDescent="0.2">
      <c r="A22" s="120"/>
      <c r="B22" s="119"/>
      <c r="C22" s="258" t="s">
        <v>107</v>
      </c>
      <c r="E22" s="113">
        <v>53.047450512366765</v>
      </c>
      <c r="F22" s="115">
        <v>12890</v>
      </c>
      <c r="G22" s="114">
        <v>12927</v>
      </c>
      <c r="H22" s="114">
        <v>13143</v>
      </c>
      <c r="I22" s="114">
        <v>12982</v>
      </c>
      <c r="J22" s="140">
        <v>12639</v>
      </c>
      <c r="K22" s="114">
        <v>251</v>
      </c>
      <c r="L22" s="116">
        <v>1.9859166073265291</v>
      </c>
    </row>
    <row r="23" spans="1:12" s="110" customFormat="1" ht="15" customHeight="1" x14ac:dyDescent="0.2">
      <c r="A23" s="120"/>
      <c r="B23" s="121" t="s">
        <v>111</v>
      </c>
      <c r="C23" s="258"/>
      <c r="E23" s="113">
        <v>0.89056326777348394</v>
      </c>
      <c r="F23" s="115">
        <v>825</v>
      </c>
      <c r="G23" s="114">
        <v>852</v>
      </c>
      <c r="H23" s="114">
        <v>835</v>
      </c>
      <c r="I23" s="114">
        <v>811</v>
      </c>
      <c r="J23" s="140">
        <v>770</v>
      </c>
      <c r="K23" s="114">
        <v>55</v>
      </c>
      <c r="L23" s="116">
        <v>7.1428571428571432</v>
      </c>
    </row>
    <row r="24" spans="1:12" s="110" customFormat="1" ht="15" customHeight="1" x14ac:dyDescent="0.2">
      <c r="A24" s="120"/>
      <c r="B24" s="119"/>
      <c r="C24" s="258" t="s">
        <v>106</v>
      </c>
      <c r="E24" s="113">
        <v>63.757575757575758</v>
      </c>
      <c r="F24" s="115">
        <v>526</v>
      </c>
      <c r="G24" s="114">
        <v>544</v>
      </c>
      <c r="H24" s="114">
        <v>536</v>
      </c>
      <c r="I24" s="114">
        <v>519</v>
      </c>
      <c r="J24" s="140">
        <v>486</v>
      </c>
      <c r="K24" s="114">
        <v>40</v>
      </c>
      <c r="L24" s="116">
        <v>8.2304526748971192</v>
      </c>
    </row>
    <row r="25" spans="1:12" s="110" customFormat="1" ht="15" customHeight="1" x14ac:dyDescent="0.2">
      <c r="A25" s="120"/>
      <c r="B25" s="119"/>
      <c r="C25" s="258" t="s">
        <v>107</v>
      </c>
      <c r="E25" s="113">
        <v>36.242424242424242</v>
      </c>
      <c r="F25" s="115">
        <v>299</v>
      </c>
      <c r="G25" s="114">
        <v>308</v>
      </c>
      <c r="H25" s="114">
        <v>299</v>
      </c>
      <c r="I25" s="114">
        <v>292</v>
      </c>
      <c r="J25" s="140">
        <v>284</v>
      </c>
      <c r="K25" s="114">
        <v>15</v>
      </c>
      <c r="L25" s="116">
        <v>5.28169014084507</v>
      </c>
    </row>
    <row r="26" spans="1:12" s="110" customFormat="1" ht="15" customHeight="1" x14ac:dyDescent="0.2">
      <c r="A26" s="120"/>
      <c r="C26" s="121" t="s">
        <v>187</v>
      </c>
      <c r="D26" s="110" t="s">
        <v>188</v>
      </c>
      <c r="E26" s="113">
        <v>0.27742395129428526</v>
      </c>
      <c r="F26" s="115">
        <v>257</v>
      </c>
      <c r="G26" s="114">
        <v>254</v>
      </c>
      <c r="H26" s="114">
        <v>251</v>
      </c>
      <c r="I26" s="114">
        <v>218</v>
      </c>
      <c r="J26" s="140">
        <v>219</v>
      </c>
      <c r="K26" s="114">
        <v>38</v>
      </c>
      <c r="L26" s="116">
        <v>17.351598173515981</v>
      </c>
    </row>
    <row r="27" spans="1:12" s="110" customFormat="1" ht="15" customHeight="1" x14ac:dyDescent="0.2">
      <c r="A27" s="120"/>
      <c r="B27" s="119"/>
      <c r="D27" s="259" t="s">
        <v>106</v>
      </c>
      <c r="E27" s="113">
        <v>56.420233463035018</v>
      </c>
      <c r="F27" s="115">
        <v>145</v>
      </c>
      <c r="G27" s="114">
        <v>137</v>
      </c>
      <c r="H27" s="114">
        <v>129</v>
      </c>
      <c r="I27" s="114">
        <v>111</v>
      </c>
      <c r="J27" s="140">
        <v>118</v>
      </c>
      <c r="K27" s="114">
        <v>27</v>
      </c>
      <c r="L27" s="116">
        <v>22.881355932203391</v>
      </c>
    </row>
    <row r="28" spans="1:12" s="110" customFormat="1" ht="15" customHeight="1" x14ac:dyDescent="0.2">
      <c r="A28" s="120"/>
      <c r="B28" s="119"/>
      <c r="D28" s="259" t="s">
        <v>107</v>
      </c>
      <c r="E28" s="113">
        <v>43.579766536964982</v>
      </c>
      <c r="F28" s="115">
        <v>112</v>
      </c>
      <c r="G28" s="114">
        <v>117</v>
      </c>
      <c r="H28" s="114">
        <v>122</v>
      </c>
      <c r="I28" s="114">
        <v>107</v>
      </c>
      <c r="J28" s="140">
        <v>101</v>
      </c>
      <c r="K28" s="114">
        <v>11</v>
      </c>
      <c r="L28" s="116">
        <v>10.891089108910892</v>
      </c>
    </row>
    <row r="29" spans="1:12" s="110" customFormat="1" ht="24.95" customHeight="1" x14ac:dyDescent="0.2">
      <c r="A29" s="604" t="s">
        <v>189</v>
      </c>
      <c r="B29" s="605"/>
      <c r="C29" s="605"/>
      <c r="D29" s="606"/>
      <c r="E29" s="113">
        <v>97.41466784688788</v>
      </c>
      <c r="F29" s="115">
        <v>90243</v>
      </c>
      <c r="G29" s="114">
        <v>91071</v>
      </c>
      <c r="H29" s="114">
        <v>93079</v>
      </c>
      <c r="I29" s="114">
        <v>91624</v>
      </c>
      <c r="J29" s="140">
        <v>90255</v>
      </c>
      <c r="K29" s="114">
        <v>-12</v>
      </c>
      <c r="L29" s="116">
        <v>-1.3295662290177829E-2</v>
      </c>
    </row>
    <row r="30" spans="1:12" s="110" customFormat="1" ht="15" customHeight="1" x14ac:dyDescent="0.2">
      <c r="A30" s="120"/>
      <c r="B30" s="119"/>
      <c r="C30" s="258" t="s">
        <v>106</v>
      </c>
      <c r="E30" s="113">
        <v>49.376682956018747</v>
      </c>
      <c r="F30" s="115">
        <v>44559</v>
      </c>
      <c r="G30" s="114">
        <v>44851</v>
      </c>
      <c r="H30" s="114">
        <v>45954</v>
      </c>
      <c r="I30" s="114">
        <v>45058</v>
      </c>
      <c r="J30" s="140">
        <v>44217</v>
      </c>
      <c r="K30" s="114">
        <v>342</v>
      </c>
      <c r="L30" s="116">
        <v>0.77345817219621416</v>
      </c>
    </row>
    <row r="31" spans="1:12" s="110" customFormat="1" ht="15" customHeight="1" x14ac:dyDescent="0.2">
      <c r="A31" s="120"/>
      <c r="B31" s="119"/>
      <c r="C31" s="258" t="s">
        <v>107</v>
      </c>
      <c r="E31" s="113">
        <v>50.623317043981253</v>
      </c>
      <c r="F31" s="115">
        <v>45684</v>
      </c>
      <c r="G31" s="114">
        <v>46220</v>
      </c>
      <c r="H31" s="114">
        <v>47125</v>
      </c>
      <c r="I31" s="114">
        <v>46566</v>
      </c>
      <c r="J31" s="140">
        <v>46038</v>
      </c>
      <c r="K31" s="114">
        <v>-354</v>
      </c>
      <c r="L31" s="116">
        <v>-0.76893001433598329</v>
      </c>
    </row>
    <row r="32" spans="1:12" s="110" customFormat="1" ht="15" customHeight="1" x14ac:dyDescent="0.2">
      <c r="A32" s="120"/>
      <c r="B32" s="119" t="s">
        <v>117</v>
      </c>
      <c r="C32" s="258"/>
      <c r="E32" s="113">
        <v>2.5669811524428421</v>
      </c>
      <c r="F32" s="115">
        <v>2378</v>
      </c>
      <c r="G32" s="114">
        <v>2385</v>
      </c>
      <c r="H32" s="114">
        <v>2473</v>
      </c>
      <c r="I32" s="114">
        <v>2519</v>
      </c>
      <c r="J32" s="140">
        <v>2357</v>
      </c>
      <c r="K32" s="114">
        <v>21</v>
      </c>
      <c r="L32" s="116">
        <v>0.89096308867204077</v>
      </c>
    </row>
    <row r="33" spans="1:12" s="110" customFormat="1" ht="15" customHeight="1" x14ac:dyDescent="0.2">
      <c r="A33" s="120"/>
      <c r="B33" s="119"/>
      <c r="C33" s="258" t="s">
        <v>106</v>
      </c>
      <c r="E33" s="113">
        <v>69.806560134566865</v>
      </c>
      <c r="F33" s="115">
        <v>1660</v>
      </c>
      <c r="G33" s="114">
        <v>1682</v>
      </c>
      <c r="H33" s="114">
        <v>1710</v>
      </c>
      <c r="I33" s="114">
        <v>1737</v>
      </c>
      <c r="J33" s="140">
        <v>1646</v>
      </c>
      <c r="K33" s="114">
        <v>14</v>
      </c>
      <c r="L33" s="116">
        <v>0.85054678007290396</v>
      </c>
    </row>
    <row r="34" spans="1:12" s="110" customFormat="1" ht="15" customHeight="1" x14ac:dyDescent="0.2">
      <c r="A34" s="120"/>
      <c r="B34" s="119"/>
      <c r="C34" s="258" t="s">
        <v>107</v>
      </c>
      <c r="E34" s="113">
        <v>30.193439865433138</v>
      </c>
      <c r="F34" s="115">
        <v>718</v>
      </c>
      <c r="G34" s="114">
        <v>703</v>
      </c>
      <c r="H34" s="114">
        <v>763</v>
      </c>
      <c r="I34" s="114">
        <v>782</v>
      </c>
      <c r="J34" s="140">
        <v>711</v>
      </c>
      <c r="K34" s="114">
        <v>7</v>
      </c>
      <c r="L34" s="116">
        <v>0.98452883263009849</v>
      </c>
    </row>
    <row r="35" spans="1:12" s="110" customFormat="1" ht="24.95" customHeight="1" x14ac:dyDescent="0.2">
      <c r="A35" s="604" t="s">
        <v>190</v>
      </c>
      <c r="B35" s="605"/>
      <c r="C35" s="605"/>
      <c r="D35" s="606"/>
      <c r="E35" s="113">
        <v>68.534510675964512</v>
      </c>
      <c r="F35" s="115">
        <v>63489</v>
      </c>
      <c r="G35" s="114">
        <v>64008</v>
      </c>
      <c r="H35" s="114">
        <v>65564</v>
      </c>
      <c r="I35" s="114">
        <v>64604</v>
      </c>
      <c r="J35" s="140">
        <v>63917</v>
      </c>
      <c r="K35" s="114">
        <v>-428</v>
      </c>
      <c r="L35" s="116">
        <v>-0.66961841137725486</v>
      </c>
    </row>
    <row r="36" spans="1:12" s="110" customFormat="1" ht="15" customHeight="1" x14ac:dyDescent="0.2">
      <c r="A36" s="120"/>
      <c r="B36" s="119"/>
      <c r="C36" s="258" t="s">
        <v>106</v>
      </c>
      <c r="E36" s="113">
        <v>63.546441115783836</v>
      </c>
      <c r="F36" s="115">
        <v>40345</v>
      </c>
      <c r="G36" s="114">
        <v>40535</v>
      </c>
      <c r="H36" s="114">
        <v>41548</v>
      </c>
      <c r="I36" s="114">
        <v>40830</v>
      </c>
      <c r="J36" s="140">
        <v>40254</v>
      </c>
      <c r="K36" s="114">
        <v>91</v>
      </c>
      <c r="L36" s="116">
        <v>0.2260644904854176</v>
      </c>
    </row>
    <row r="37" spans="1:12" s="110" customFormat="1" ht="15" customHeight="1" x14ac:dyDescent="0.2">
      <c r="A37" s="120"/>
      <c r="B37" s="119"/>
      <c r="C37" s="258" t="s">
        <v>107</v>
      </c>
      <c r="E37" s="113">
        <v>36.453558884216164</v>
      </c>
      <c r="F37" s="115">
        <v>23144</v>
      </c>
      <c r="G37" s="114">
        <v>23473</v>
      </c>
      <c r="H37" s="114">
        <v>24016</v>
      </c>
      <c r="I37" s="114">
        <v>23774</v>
      </c>
      <c r="J37" s="140">
        <v>23663</v>
      </c>
      <c r="K37" s="114">
        <v>-519</v>
      </c>
      <c r="L37" s="116">
        <v>-2.193297553142036</v>
      </c>
    </row>
    <row r="38" spans="1:12" s="110" customFormat="1" ht="15" customHeight="1" x14ac:dyDescent="0.2">
      <c r="A38" s="120"/>
      <c r="B38" s="119" t="s">
        <v>182</v>
      </c>
      <c r="C38" s="258"/>
      <c r="E38" s="113">
        <v>31.465489324035492</v>
      </c>
      <c r="F38" s="115">
        <v>29149</v>
      </c>
      <c r="G38" s="114">
        <v>29464</v>
      </c>
      <c r="H38" s="114">
        <v>30005</v>
      </c>
      <c r="I38" s="114">
        <v>29558</v>
      </c>
      <c r="J38" s="140">
        <v>28711</v>
      </c>
      <c r="K38" s="114">
        <v>438</v>
      </c>
      <c r="L38" s="116">
        <v>1.5255476994880011</v>
      </c>
    </row>
    <row r="39" spans="1:12" s="110" customFormat="1" ht="15" customHeight="1" x14ac:dyDescent="0.2">
      <c r="A39" s="120"/>
      <c r="B39" s="119"/>
      <c r="C39" s="258" t="s">
        <v>106</v>
      </c>
      <c r="E39" s="113">
        <v>20.199663796356649</v>
      </c>
      <c r="F39" s="115">
        <v>5888</v>
      </c>
      <c r="G39" s="114">
        <v>6011</v>
      </c>
      <c r="H39" s="114">
        <v>6128</v>
      </c>
      <c r="I39" s="114">
        <v>5978</v>
      </c>
      <c r="J39" s="140">
        <v>5617</v>
      </c>
      <c r="K39" s="114">
        <v>271</v>
      </c>
      <c r="L39" s="116">
        <v>4.824639487270785</v>
      </c>
    </row>
    <row r="40" spans="1:12" s="110" customFormat="1" ht="15" customHeight="1" x14ac:dyDescent="0.2">
      <c r="A40" s="120"/>
      <c r="B40" s="119"/>
      <c r="C40" s="258" t="s">
        <v>107</v>
      </c>
      <c r="E40" s="113">
        <v>79.800336203643354</v>
      </c>
      <c r="F40" s="115">
        <v>23261</v>
      </c>
      <c r="G40" s="114">
        <v>23453</v>
      </c>
      <c r="H40" s="114">
        <v>23877</v>
      </c>
      <c r="I40" s="114">
        <v>23580</v>
      </c>
      <c r="J40" s="140">
        <v>23094</v>
      </c>
      <c r="K40" s="114">
        <v>167</v>
      </c>
      <c r="L40" s="116">
        <v>0.72313154932016976</v>
      </c>
    </row>
    <row r="41" spans="1:12" s="110" customFormat="1" ht="24.75" customHeight="1" x14ac:dyDescent="0.2">
      <c r="A41" s="604" t="s">
        <v>518</v>
      </c>
      <c r="B41" s="605"/>
      <c r="C41" s="605"/>
      <c r="D41" s="606"/>
      <c r="E41" s="113">
        <v>3.9875644983699994</v>
      </c>
      <c r="F41" s="115">
        <v>3694</v>
      </c>
      <c r="G41" s="114">
        <v>3976</v>
      </c>
      <c r="H41" s="114">
        <v>4080</v>
      </c>
      <c r="I41" s="114">
        <v>3300</v>
      </c>
      <c r="J41" s="140">
        <v>3576</v>
      </c>
      <c r="K41" s="114">
        <v>118</v>
      </c>
      <c r="L41" s="116">
        <v>3.2997762863534676</v>
      </c>
    </row>
    <row r="42" spans="1:12" s="110" customFormat="1" ht="15" customHeight="1" x14ac:dyDescent="0.2">
      <c r="A42" s="120"/>
      <c r="B42" s="119"/>
      <c r="C42" s="258" t="s">
        <v>106</v>
      </c>
      <c r="E42" s="113">
        <v>59.366540335679481</v>
      </c>
      <c r="F42" s="115">
        <v>2193</v>
      </c>
      <c r="G42" s="114">
        <v>2388</v>
      </c>
      <c r="H42" s="114">
        <v>2433</v>
      </c>
      <c r="I42" s="114">
        <v>1987</v>
      </c>
      <c r="J42" s="140">
        <v>2129</v>
      </c>
      <c r="K42" s="114">
        <v>64</v>
      </c>
      <c r="L42" s="116">
        <v>3.006106153123532</v>
      </c>
    </row>
    <row r="43" spans="1:12" s="110" customFormat="1" ht="15" customHeight="1" x14ac:dyDescent="0.2">
      <c r="A43" s="123"/>
      <c r="B43" s="124"/>
      <c r="C43" s="260" t="s">
        <v>107</v>
      </c>
      <c r="D43" s="261"/>
      <c r="E43" s="125">
        <v>40.633459664320519</v>
      </c>
      <c r="F43" s="143">
        <v>1501</v>
      </c>
      <c r="G43" s="144">
        <v>1588</v>
      </c>
      <c r="H43" s="144">
        <v>1647</v>
      </c>
      <c r="I43" s="144">
        <v>1313</v>
      </c>
      <c r="J43" s="145">
        <v>1447</v>
      </c>
      <c r="K43" s="144">
        <v>54</v>
      </c>
      <c r="L43" s="146">
        <v>3.731859018659295</v>
      </c>
    </row>
    <row r="44" spans="1:12" s="110" customFormat="1" ht="45.75" customHeight="1" x14ac:dyDescent="0.2">
      <c r="A44" s="604" t="s">
        <v>191</v>
      </c>
      <c r="B44" s="605"/>
      <c r="C44" s="605"/>
      <c r="D44" s="606"/>
      <c r="E44" s="113">
        <v>1.7411861223256115</v>
      </c>
      <c r="F44" s="115">
        <v>1613</v>
      </c>
      <c r="G44" s="114">
        <v>1638</v>
      </c>
      <c r="H44" s="114">
        <v>1632</v>
      </c>
      <c r="I44" s="114">
        <v>1599</v>
      </c>
      <c r="J44" s="140">
        <v>1611</v>
      </c>
      <c r="K44" s="114">
        <v>2</v>
      </c>
      <c r="L44" s="116">
        <v>0.12414649286157665</v>
      </c>
    </row>
    <row r="45" spans="1:12" s="110" customFormat="1" ht="15" customHeight="1" x14ac:dyDescent="0.2">
      <c r="A45" s="120"/>
      <c r="B45" s="119"/>
      <c r="C45" s="258" t="s">
        <v>106</v>
      </c>
      <c r="E45" s="113">
        <v>59.330440173589587</v>
      </c>
      <c r="F45" s="115">
        <v>957</v>
      </c>
      <c r="G45" s="114">
        <v>973</v>
      </c>
      <c r="H45" s="114">
        <v>972</v>
      </c>
      <c r="I45" s="114">
        <v>951</v>
      </c>
      <c r="J45" s="140">
        <v>957</v>
      </c>
      <c r="K45" s="114">
        <v>0</v>
      </c>
      <c r="L45" s="116">
        <v>0</v>
      </c>
    </row>
    <row r="46" spans="1:12" s="110" customFormat="1" ht="15" customHeight="1" x14ac:dyDescent="0.2">
      <c r="A46" s="123"/>
      <c r="B46" s="124"/>
      <c r="C46" s="260" t="s">
        <v>107</v>
      </c>
      <c r="D46" s="261"/>
      <c r="E46" s="125">
        <v>40.669559826410413</v>
      </c>
      <c r="F46" s="143">
        <v>656</v>
      </c>
      <c r="G46" s="144">
        <v>665</v>
      </c>
      <c r="H46" s="144">
        <v>660</v>
      </c>
      <c r="I46" s="144">
        <v>648</v>
      </c>
      <c r="J46" s="145">
        <v>654</v>
      </c>
      <c r="K46" s="144">
        <v>2</v>
      </c>
      <c r="L46" s="146">
        <v>0.3058103975535168</v>
      </c>
    </row>
    <row r="47" spans="1:12" s="110" customFormat="1" ht="39" customHeight="1" x14ac:dyDescent="0.2">
      <c r="A47" s="604" t="s">
        <v>519</v>
      </c>
      <c r="B47" s="607"/>
      <c r="C47" s="607"/>
      <c r="D47" s="608"/>
      <c r="E47" s="113">
        <v>0.57859625639586343</v>
      </c>
      <c r="F47" s="115">
        <v>536</v>
      </c>
      <c r="G47" s="114">
        <v>543</v>
      </c>
      <c r="H47" s="114">
        <v>554</v>
      </c>
      <c r="I47" s="114">
        <v>566</v>
      </c>
      <c r="J47" s="140">
        <v>508</v>
      </c>
      <c r="K47" s="114">
        <v>28</v>
      </c>
      <c r="L47" s="116">
        <v>5.5118110236220472</v>
      </c>
    </row>
    <row r="48" spans="1:12" s="110" customFormat="1" ht="15" customHeight="1" x14ac:dyDescent="0.2">
      <c r="A48" s="120"/>
      <c r="B48" s="119"/>
      <c r="C48" s="258" t="s">
        <v>106</v>
      </c>
      <c r="E48" s="113">
        <v>48.694029850746269</v>
      </c>
      <c r="F48" s="115">
        <v>261</v>
      </c>
      <c r="G48" s="114">
        <v>271</v>
      </c>
      <c r="H48" s="114">
        <v>285</v>
      </c>
      <c r="I48" s="114">
        <v>316</v>
      </c>
      <c r="J48" s="140">
        <v>288</v>
      </c>
      <c r="K48" s="114">
        <v>-27</v>
      </c>
      <c r="L48" s="116">
        <v>-9.375</v>
      </c>
    </row>
    <row r="49" spans="1:12" s="110" customFormat="1" ht="15" customHeight="1" x14ac:dyDescent="0.2">
      <c r="A49" s="123"/>
      <c r="B49" s="124"/>
      <c r="C49" s="260" t="s">
        <v>107</v>
      </c>
      <c r="D49" s="261"/>
      <c r="E49" s="125">
        <v>51.305970149253731</v>
      </c>
      <c r="F49" s="143">
        <v>275</v>
      </c>
      <c r="G49" s="144">
        <v>272</v>
      </c>
      <c r="H49" s="144">
        <v>269</v>
      </c>
      <c r="I49" s="144">
        <v>250</v>
      </c>
      <c r="J49" s="145">
        <v>220</v>
      </c>
      <c r="K49" s="144">
        <v>55</v>
      </c>
      <c r="L49" s="146">
        <v>25</v>
      </c>
    </row>
    <row r="50" spans="1:12" s="110" customFormat="1" ht="24.95" customHeight="1" x14ac:dyDescent="0.2">
      <c r="A50" s="609" t="s">
        <v>192</v>
      </c>
      <c r="B50" s="610"/>
      <c r="C50" s="610"/>
      <c r="D50" s="611"/>
      <c r="E50" s="262">
        <v>7.5401023338154971</v>
      </c>
      <c r="F50" s="263">
        <v>6985</v>
      </c>
      <c r="G50" s="264">
        <v>7356</v>
      </c>
      <c r="H50" s="264">
        <v>7555</v>
      </c>
      <c r="I50" s="264">
        <v>6558</v>
      </c>
      <c r="J50" s="265">
        <v>6535</v>
      </c>
      <c r="K50" s="263">
        <v>450</v>
      </c>
      <c r="L50" s="266">
        <v>6.8859984697781176</v>
      </c>
    </row>
    <row r="51" spans="1:12" s="110" customFormat="1" ht="15" customHeight="1" x14ac:dyDescent="0.2">
      <c r="A51" s="120"/>
      <c r="B51" s="119"/>
      <c r="C51" s="258" t="s">
        <v>106</v>
      </c>
      <c r="E51" s="113">
        <v>58.969219756621328</v>
      </c>
      <c r="F51" s="115">
        <v>4119</v>
      </c>
      <c r="G51" s="114">
        <v>4332</v>
      </c>
      <c r="H51" s="114">
        <v>4480</v>
      </c>
      <c r="I51" s="114">
        <v>3933</v>
      </c>
      <c r="J51" s="140">
        <v>3917</v>
      </c>
      <c r="K51" s="114">
        <v>202</v>
      </c>
      <c r="L51" s="116">
        <v>5.157007914220066</v>
      </c>
    </row>
    <row r="52" spans="1:12" s="110" customFormat="1" ht="15" customHeight="1" x14ac:dyDescent="0.2">
      <c r="A52" s="120"/>
      <c r="B52" s="119"/>
      <c r="C52" s="258" t="s">
        <v>107</v>
      </c>
      <c r="E52" s="113">
        <v>41.030780243378672</v>
      </c>
      <c r="F52" s="115">
        <v>2866</v>
      </c>
      <c r="G52" s="114">
        <v>3024</v>
      </c>
      <c r="H52" s="114">
        <v>3075</v>
      </c>
      <c r="I52" s="114">
        <v>2625</v>
      </c>
      <c r="J52" s="140">
        <v>2618</v>
      </c>
      <c r="K52" s="114">
        <v>248</v>
      </c>
      <c r="L52" s="116">
        <v>9.4728800611153545</v>
      </c>
    </row>
    <row r="53" spans="1:12" s="110" customFormat="1" ht="15" customHeight="1" x14ac:dyDescent="0.2">
      <c r="A53" s="120"/>
      <c r="B53" s="119"/>
      <c r="C53" s="258" t="s">
        <v>187</v>
      </c>
      <c r="D53" s="110" t="s">
        <v>193</v>
      </c>
      <c r="E53" s="113">
        <v>40.15748031496063</v>
      </c>
      <c r="F53" s="115">
        <v>2805</v>
      </c>
      <c r="G53" s="114">
        <v>3183</v>
      </c>
      <c r="H53" s="114">
        <v>3330</v>
      </c>
      <c r="I53" s="114">
        <v>2458</v>
      </c>
      <c r="J53" s="140">
        <v>2727</v>
      </c>
      <c r="K53" s="114">
        <v>78</v>
      </c>
      <c r="L53" s="116">
        <v>2.8602860286028604</v>
      </c>
    </row>
    <row r="54" spans="1:12" s="110" customFormat="1" ht="15" customHeight="1" x14ac:dyDescent="0.2">
      <c r="A54" s="120"/>
      <c r="B54" s="119"/>
      <c r="D54" s="267" t="s">
        <v>194</v>
      </c>
      <c r="E54" s="113">
        <v>60.819964349376114</v>
      </c>
      <c r="F54" s="115">
        <v>1706</v>
      </c>
      <c r="G54" s="114">
        <v>1921</v>
      </c>
      <c r="H54" s="114">
        <v>2010</v>
      </c>
      <c r="I54" s="114">
        <v>1540</v>
      </c>
      <c r="J54" s="140">
        <v>1673</v>
      </c>
      <c r="K54" s="114">
        <v>33</v>
      </c>
      <c r="L54" s="116">
        <v>1.972504482964734</v>
      </c>
    </row>
    <row r="55" spans="1:12" s="110" customFormat="1" ht="15" customHeight="1" x14ac:dyDescent="0.2">
      <c r="A55" s="120"/>
      <c r="B55" s="119"/>
      <c r="D55" s="267" t="s">
        <v>195</v>
      </c>
      <c r="E55" s="113">
        <v>39.180035650623886</v>
      </c>
      <c r="F55" s="115">
        <v>1099</v>
      </c>
      <c r="G55" s="114">
        <v>1262</v>
      </c>
      <c r="H55" s="114">
        <v>1320</v>
      </c>
      <c r="I55" s="114">
        <v>918</v>
      </c>
      <c r="J55" s="140">
        <v>1054</v>
      </c>
      <c r="K55" s="114">
        <v>45</v>
      </c>
      <c r="L55" s="116">
        <v>4.269449715370019</v>
      </c>
    </row>
    <row r="56" spans="1:12" s="110" customFormat="1" ht="15" customHeight="1" x14ac:dyDescent="0.2">
      <c r="A56" s="120"/>
      <c r="B56" s="119" t="s">
        <v>196</v>
      </c>
      <c r="C56" s="258"/>
      <c r="E56" s="113">
        <v>73.858459811308535</v>
      </c>
      <c r="F56" s="115">
        <v>68421</v>
      </c>
      <c r="G56" s="114">
        <v>68721</v>
      </c>
      <c r="H56" s="114">
        <v>70297</v>
      </c>
      <c r="I56" s="114">
        <v>69918</v>
      </c>
      <c r="J56" s="140">
        <v>68513</v>
      </c>
      <c r="K56" s="114">
        <v>-92</v>
      </c>
      <c r="L56" s="116">
        <v>-0.13428108534146804</v>
      </c>
    </row>
    <row r="57" spans="1:12" s="110" customFormat="1" ht="15" customHeight="1" x14ac:dyDescent="0.2">
      <c r="A57" s="120"/>
      <c r="B57" s="119"/>
      <c r="C57" s="258" t="s">
        <v>106</v>
      </c>
      <c r="E57" s="113">
        <v>49.550576577366598</v>
      </c>
      <c r="F57" s="115">
        <v>33903</v>
      </c>
      <c r="G57" s="114">
        <v>33927</v>
      </c>
      <c r="H57" s="114">
        <v>34783</v>
      </c>
      <c r="I57" s="114">
        <v>34519</v>
      </c>
      <c r="J57" s="140">
        <v>33668</v>
      </c>
      <c r="K57" s="114">
        <v>235</v>
      </c>
      <c r="L57" s="116">
        <v>0.69799215872638709</v>
      </c>
    </row>
    <row r="58" spans="1:12" s="110" customFormat="1" ht="15" customHeight="1" x14ac:dyDescent="0.2">
      <c r="A58" s="120"/>
      <c r="B58" s="119"/>
      <c r="C58" s="258" t="s">
        <v>107</v>
      </c>
      <c r="E58" s="113">
        <v>50.449423422633402</v>
      </c>
      <c r="F58" s="115">
        <v>34518</v>
      </c>
      <c r="G58" s="114">
        <v>34794</v>
      </c>
      <c r="H58" s="114">
        <v>35514</v>
      </c>
      <c r="I58" s="114">
        <v>35399</v>
      </c>
      <c r="J58" s="140">
        <v>34845</v>
      </c>
      <c r="K58" s="114">
        <v>-327</v>
      </c>
      <c r="L58" s="116">
        <v>-0.93844167025398195</v>
      </c>
    </row>
    <row r="59" spans="1:12" s="110" customFormat="1" ht="15" customHeight="1" x14ac:dyDescent="0.2">
      <c r="A59" s="120"/>
      <c r="B59" s="119"/>
      <c r="C59" s="258" t="s">
        <v>105</v>
      </c>
      <c r="D59" s="110" t="s">
        <v>197</v>
      </c>
      <c r="E59" s="113">
        <v>91.891378377983372</v>
      </c>
      <c r="F59" s="115">
        <v>62873</v>
      </c>
      <c r="G59" s="114">
        <v>63081</v>
      </c>
      <c r="H59" s="114">
        <v>64557</v>
      </c>
      <c r="I59" s="114">
        <v>64212</v>
      </c>
      <c r="J59" s="140">
        <v>62828</v>
      </c>
      <c r="K59" s="114">
        <v>45</v>
      </c>
      <c r="L59" s="116">
        <v>7.1624116635894824E-2</v>
      </c>
    </row>
    <row r="60" spans="1:12" s="110" customFormat="1" ht="15" customHeight="1" x14ac:dyDescent="0.2">
      <c r="A60" s="120"/>
      <c r="B60" s="119"/>
      <c r="C60" s="258"/>
      <c r="D60" s="267" t="s">
        <v>198</v>
      </c>
      <c r="E60" s="113">
        <v>49.852878023953046</v>
      </c>
      <c r="F60" s="115">
        <v>31344</v>
      </c>
      <c r="G60" s="114">
        <v>31318</v>
      </c>
      <c r="H60" s="114">
        <v>32135</v>
      </c>
      <c r="I60" s="114">
        <v>31883</v>
      </c>
      <c r="J60" s="140">
        <v>31062</v>
      </c>
      <c r="K60" s="114">
        <v>282</v>
      </c>
      <c r="L60" s="116">
        <v>0.90786169596291288</v>
      </c>
    </row>
    <row r="61" spans="1:12" s="110" customFormat="1" ht="15" customHeight="1" x14ac:dyDescent="0.2">
      <c r="A61" s="120"/>
      <c r="B61" s="119"/>
      <c r="C61" s="258"/>
      <c r="D61" s="267" t="s">
        <v>199</v>
      </c>
      <c r="E61" s="113">
        <v>50.147121976046954</v>
      </c>
      <c r="F61" s="115">
        <v>31529</v>
      </c>
      <c r="G61" s="114">
        <v>31763</v>
      </c>
      <c r="H61" s="114">
        <v>32422</v>
      </c>
      <c r="I61" s="114">
        <v>32329</v>
      </c>
      <c r="J61" s="140">
        <v>31766</v>
      </c>
      <c r="K61" s="114">
        <v>-237</v>
      </c>
      <c r="L61" s="116">
        <v>-0.74608071523012021</v>
      </c>
    </row>
    <row r="62" spans="1:12" s="110" customFormat="1" ht="15" customHeight="1" x14ac:dyDescent="0.2">
      <c r="A62" s="120"/>
      <c r="B62" s="119"/>
      <c r="C62" s="258"/>
      <c r="D62" s="258" t="s">
        <v>200</v>
      </c>
      <c r="E62" s="113">
        <v>8.1086216220166332</v>
      </c>
      <c r="F62" s="115">
        <v>5548</v>
      </c>
      <c r="G62" s="114">
        <v>5640</v>
      </c>
      <c r="H62" s="114">
        <v>5740</v>
      </c>
      <c r="I62" s="114">
        <v>5706</v>
      </c>
      <c r="J62" s="140">
        <v>5685</v>
      </c>
      <c r="K62" s="114">
        <v>-137</v>
      </c>
      <c r="L62" s="116">
        <v>-2.4098504837291115</v>
      </c>
    </row>
    <row r="63" spans="1:12" s="110" customFormat="1" ht="15" customHeight="1" x14ac:dyDescent="0.2">
      <c r="A63" s="120"/>
      <c r="B63" s="119"/>
      <c r="C63" s="258"/>
      <c r="D63" s="267" t="s">
        <v>198</v>
      </c>
      <c r="E63" s="113">
        <v>46.124729632299925</v>
      </c>
      <c r="F63" s="115">
        <v>2559</v>
      </c>
      <c r="G63" s="114">
        <v>2609</v>
      </c>
      <c r="H63" s="114">
        <v>2648</v>
      </c>
      <c r="I63" s="114">
        <v>2636</v>
      </c>
      <c r="J63" s="140">
        <v>2606</v>
      </c>
      <c r="K63" s="114">
        <v>-47</v>
      </c>
      <c r="L63" s="116">
        <v>-1.8035303146584805</v>
      </c>
    </row>
    <row r="64" spans="1:12" s="110" customFormat="1" ht="15" customHeight="1" x14ac:dyDescent="0.2">
      <c r="A64" s="120"/>
      <c r="B64" s="119"/>
      <c r="C64" s="258"/>
      <c r="D64" s="267" t="s">
        <v>199</v>
      </c>
      <c r="E64" s="113">
        <v>53.875270367700075</v>
      </c>
      <c r="F64" s="115">
        <v>2989</v>
      </c>
      <c r="G64" s="114">
        <v>3031</v>
      </c>
      <c r="H64" s="114">
        <v>3092</v>
      </c>
      <c r="I64" s="114">
        <v>3070</v>
      </c>
      <c r="J64" s="140">
        <v>3079</v>
      </c>
      <c r="K64" s="114">
        <v>-90</v>
      </c>
      <c r="L64" s="116">
        <v>-2.9230269568041574</v>
      </c>
    </row>
    <row r="65" spans="1:12" s="110" customFormat="1" ht="15" customHeight="1" x14ac:dyDescent="0.2">
      <c r="A65" s="120"/>
      <c r="B65" s="119" t="s">
        <v>201</v>
      </c>
      <c r="C65" s="258"/>
      <c r="E65" s="113">
        <v>11.251322351518816</v>
      </c>
      <c r="F65" s="115">
        <v>10423</v>
      </c>
      <c r="G65" s="114">
        <v>10451</v>
      </c>
      <c r="H65" s="114">
        <v>10482</v>
      </c>
      <c r="I65" s="114">
        <v>10473</v>
      </c>
      <c r="J65" s="140">
        <v>10480</v>
      </c>
      <c r="K65" s="114">
        <v>-57</v>
      </c>
      <c r="L65" s="116">
        <v>-0.54389312977099236</v>
      </c>
    </row>
    <row r="66" spans="1:12" s="110" customFormat="1" ht="15" customHeight="1" x14ac:dyDescent="0.2">
      <c r="A66" s="120"/>
      <c r="B66" s="119"/>
      <c r="C66" s="258" t="s">
        <v>106</v>
      </c>
      <c r="E66" s="113">
        <v>42.895519524129327</v>
      </c>
      <c r="F66" s="115">
        <v>4471</v>
      </c>
      <c r="G66" s="114">
        <v>4469</v>
      </c>
      <c r="H66" s="114">
        <v>4472</v>
      </c>
      <c r="I66" s="114">
        <v>4448</v>
      </c>
      <c r="J66" s="140">
        <v>4436</v>
      </c>
      <c r="K66" s="114">
        <v>35</v>
      </c>
      <c r="L66" s="116">
        <v>0.78899909828674486</v>
      </c>
    </row>
    <row r="67" spans="1:12" s="110" customFormat="1" ht="15" customHeight="1" x14ac:dyDescent="0.2">
      <c r="A67" s="120"/>
      <c r="B67" s="119"/>
      <c r="C67" s="258" t="s">
        <v>107</v>
      </c>
      <c r="E67" s="113">
        <v>57.104480475870673</v>
      </c>
      <c r="F67" s="115">
        <v>5952</v>
      </c>
      <c r="G67" s="114">
        <v>5982</v>
      </c>
      <c r="H67" s="114">
        <v>6010</v>
      </c>
      <c r="I67" s="114">
        <v>6025</v>
      </c>
      <c r="J67" s="140">
        <v>6044</v>
      </c>
      <c r="K67" s="114">
        <v>-92</v>
      </c>
      <c r="L67" s="116">
        <v>-1.5221707478491064</v>
      </c>
    </row>
    <row r="68" spans="1:12" s="110" customFormat="1" ht="15" customHeight="1" x14ac:dyDescent="0.2">
      <c r="A68" s="120"/>
      <c r="B68" s="119"/>
      <c r="C68" s="258" t="s">
        <v>105</v>
      </c>
      <c r="D68" s="110" t="s">
        <v>202</v>
      </c>
      <c r="E68" s="113">
        <v>16.118200134318336</v>
      </c>
      <c r="F68" s="115">
        <v>1680</v>
      </c>
      <c r="G68" s="114">
        <v>1652</v>
      </c>
      <c r="H68" s="114">
        <v>1639</v>
      </c>
      <c r="I68" s="114">
        <v>1615</v>
      </c>
      <c r="J68" s="140">
        <v>1570</v>
      </c>
      <c r="K68" s="114">
        <v>110</v>
      </c>
      <c r="L68" s="116">
        <v>7.0063694267515926</v>
      </c>
    </row>
    <row r="69" spans="1:12" s="110" customFormat="1" ht="15" customHeight="1" x14ac:dyDescent="0.2">
      <c r="A69" s="120"/>
      <c r="B69" s="119"/>
      <c r="C69" s="258"/>
      <c r="D69" s="267" t="s">
        <v>198</v>
      </c>
      <c r="E69" s="113">
        <v>40.535714285714285</v>
      </c>
      <c r="F69" s="115">
        <v>681</v>
      </c>
      <c r="G69" s="114">
        <v>665</v>
      </c>
      <c r="H69" s="114">
        <v>651</v>
      </c>
      <c r="I69" s="114">
        <v>646</v>
      </c>
      <c r="J69" s="140">
        <v>631</v>
      </c>
      <c r="K69" s="114">
        <v>50</v>
      </c>
      <c r="L69" s="116">
        <v>7.9239302694136295</v>
      </c>
    </row>
    <row r="70" spans="1:12" s="110" customFormat="1" ht="15" customHeight="1" x14ac:dyDescent="0.2">
      <c r="A70" s="120"/>
      <c r="B70" s="119"/>
      <c r="C70" s="258"/>
      <c r="D70" s="267" t="s">
        <v>199</v>
      </c>
      <c r="E70" s="113">
        <v>59.464285714285715</v>
      </c>
      <c r="F70" s="115">
        <v>999</v>
      </c>
      <c r="G70" s="114">
        <v>987</v>
      </c>
      <c r="H70" s="114">
        <v>988</v>
      </c>
      <c r="I70" s="114">
        <v>969</v>
      </c>
      <c r="J70" s="140">
        <v>939</v>
      </c>
      <c r="K70" s="114">
        <v>60</v>
      </c>
      <c r="L70" s="116">
        <v>6.3897763578274764</v>
      </c>
    </row>
    <row r="71" spans="1:12" s="110" customFormat="1" ht="15" customHeight="1" x14ac:dyDescent="0.2">
      <c r="A71" s="120"/>
      <c r="B71" s="119"/>
      <c r="C71" s="258"/>
      <c r="D71" s="110" t="s">
        <v>203</v>
      </c>
      <c r="E71" s="113">
        <v>78.768108989734245</v>
      </c>
      <c r="F71" s="115">
        <v>8210</v>
      </c>
      <c r="G71" s="114">
        <v>8258</v>
      </c>
      <c r="H71" s="114">
        <v>8298</v>
      </c>
      <c r="I71" s="114">
        <v>8332</v>
      </c>
      <c r="J71" s="140">
        <v>8375</v>
      </c>
      <c r="K71" s="114">
        <v>-165</v>
      </c>
      <c r="L71" s="116">
        <v>-1.9701492537313432</v>
      </c>
    </row>
    <row r="72" spans="1:12" s="110" customFormat="1" ht="15" customHeight="1" x14ac:dyDescent="0.2">
      <c r="A72" s="120"/>
      <c r="B72" s="119"/>
      <c r="C72" s="258"/>
      <c r="D72" s="267" t="s">
        <v>198</v>
      </c>
      <c r="E72" s="113">
        <v>42.50913520097442</v>
      </c>
      <c r="F72" s="115">
        <v>3490</v>
      </c>
      <c r="G72" s="114">
        <v>3504</v>
      </c>
      <c r="H72" s="114">
        <v>3515</v>
      </c>
      <c r="I72" s="114">
        <v>3511</v>
      </c>
      <c r="J72" s="140">
        <v>3507</v>
      </c>
      <c r="K72" s="114">
        <v>-17</v>
      </c>
      <c r="L72" s="116">
        <v>-0.48474479612204163</v>
      </c>
    </row>
    <row r="73" spans="1:12" s="110" customFormat="1" ht="15" customHeight="1" x14ac:dyDescent="0.2">
      <c r="A73" s="120"/>
      <c r="B73" s="119"/>
      <c r="C73" s="258"/>
      <c r="D73" s="267" t="s">
        <v>199</v>
      </c>
      <c r="E73" s="113">
        <v>57.49086479902558</v>
      </c>
      <c r="F73" s="115">
        <v>4720</v>
      </c>
      <c r="G73" s="114">
        <v>4754</v>
      </c>
      <c r="H73" s="114">
        <v>4783</v>
      </c>
      <c r="I73" s="114">
        <v>4821</v>
      </c>
      <c r="J73" s="140">
        <v>4868</v>
      </c>
      <c r="K73" s="114">
        <v>-148</v>
      </c>
      <c r="L73" s="116">
        <v>-3.0402629416598193</v>
      </c>
    </row>
    <row r="74" spans="1:12" s="110" customFormat="1" ht="15" customHeight="1" x14ac:dyDescent="0.2">
      <c r="A74" s="120"/>
      <c r="B74" s="119"/>
      <c r="C74" s="258"/>
      <c r="D74" s="110" t="s">
        <v>204</v>
      </c>
      <c r="E74" s="113">
        <v>5.113690875947424</v>
      </c>
      <c r="F74" s="115">
        <v>533</v>
      </c>
      <c r="G74" s="114">
        <v>541</v>
      </c>
      <c r="H74" s="114">
        <v>545</v>
      </c>
      <c r="I74" s="114">
        <v>526</v>
      </c>
      <c r="J74" s="140">
        <v>535</v>
      </c>
      <c r="K74" s="114">
        <v>-2</v>
      </c>
      <c r="L74" s="116">
        <v>-0.37383177570093457</v>
      </c>
    </row>
    <row r="75" spans="1:12" s="110" customFormat="1" ht="15" customHeight="1" x14ac:dyDescent="0.2">
      <c r="A75" s="120"/>
      <c r="B75" s="119"/>
      <c r="C75" s="258"/>
      <c r="D75" s="267" t="s">
        <v>198</v>
      </c>
      <c r="E75" s="113">
        <v>56.285178236397748</v>
      </c>
      <c r="F75" s="115">
        <v>300</v>
      </c>
      <c r="G75" s="114">
        <v>300</v>
      </c>
      <c r="H75" s="114">
        <v>306</v>
      </c>
      <c r="I75" s="114">
        <v>291</v>
      </c>
      <c r="J75" s="140">
        <v>298</v>
      </c>
      <c r="K75" s="114">
        <v>2</v>
      </c>
      <c r="L75" s="116">
        <v>0.67114093959731547</v>
      </c>
    </row>
    <row r="76" spans="1:12" s="110" customFormat="1" ht="15" customHeight="1" x14ac:dyDescent="0.2">
      <c r="A76" s="120"/>
      <c r="B76" s="119"/>
      <c r="C76" s="258"/>
      <c r="D76" s="267" t="s">
        <v>199</v>
      </c>
      <c r="E76" s="113">
        <v>43.714821763602252</v>
      </c>
      <c r="F76" s="115">
        <v>233</v>
      </c>
      <c r="G76" s="114">
        <v>241</v>
      </c>
      <c r="H76" s="114">
        <v>239</v>
      </c>
      <c r="I76" s="114">
        <v>235</v>
      </c>
      <c r="J76" s="140">
        <v>237</v>
      </c>
      <c r="K76" s="114">
        <v>-4</v>
      </c>
      <c r="L76" s="116">
        <v>-1.6877637130801688</v>
      </c>
    </row>
    <row r="77" spans="1:12" s="110" customFormat="1" ht="15" customHeight="1" x14ac:dyDescent="0.2">
      <c r="A77" s="534"/>
      <c r="B77" s="119" t="s">
        <v>205</v>
      </c>
      <c r="C77" s="268"/>
      <c r="D77" s="182"/>
      <c r="E77" s="113">
        <v>7.3501155033571539</v>
      </c>
      <c r="F77" s="115">
        <v>6809</v>
      </c>
      <c r="G77" s="114">
        <v>6944</v>
      </c>
      <c r="H77" s="114">
        <v>7235</v>
      </c>
      <c r="I77" s="114">
        <v>7213</v>
      </c>
      <c r="J77" s="140">
        <v>7100</v>
      </c>
      <c r="K77" s="114">
        <v>-291</v>
      </c>
      <c r="L77" s="116">
        <v>-4.098591549295775</v>
      </c>
    </row>
    <row r="78" spans="1:12" s="110" customFormat="1" ht="15" customHeight="1" x14ac:dyDescent="0.2">
      <c r="A78" s="120"/>
      <c r="B78" s="119"/>
      <c r="C78" s="268" t="s">
        <v>106</v>
      </c>
      <c r="D78" s="182"/>
      <c r="E78" s="113">
        <v>54.927302100161548</v>
      </c>
      <c r="F78" s="115">
        <v>3740</v>
      </c>
      <c r="G78" s="114">
        <v>3818</v>
      </c>
      <c r="H78" s="114">
        <v>3941</v>
      </c>
      <c r="I78" s="114">
        <v>3908</v>
      </c>
      <c r="J78" s="140">
        <v>3850</v>
      </c>
      <c r="K78" s="114">
        <v>-110</v>
      </c>
      <c r="L78" s="116">
        <v>-2.8571428571428572</v>
      </c>
    </row>
    <row r="79" spans="1:12" s="110" customFormat="1" ht="15" customHeight="1" x14ac:dyDescent="0.2">
      <c r="A79" s="123"/>
      <c r="B79" s="124"/>
      <c r="C79" s="260" t="s">
        <v>107</v>
      </c>
      <c r="D79" s="261"/>
      <c r="E79" s="125">
        <v>45.072697899838452</v>
      </c>
      <c r="F79" s="143">
        <v>3069</v>
      </c>
      <c r="G79" s="144">
        <v>3126</v>
      </c>
      <c r="H79" s="144">
        <v>3294</v>
      </c>
      <c r="I79" s="144">
        <v>3305</v>
      </c>
      <c r="J79" s="145">
        <v>3250</v>
      </c>
      <c r="K79" s="144">
        <v>-181</v>
      </c>
      <c r="L79" s="146">
        <v>-5.569230769230769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92638</v>
      </c>
      <c r="E11" s="114">
        <v>93472</v>
      </c>
      <c r="F11" s="114">
        <v>95569</v>
      </c>
      <c r="G11" s="114">
        <v>94162</v>
      </c>
      <c r="H11" s="140">
        <v>92628</v>
      </c>
      <c r="I11" s="115">
        <v>10</v>
      </c>
      <c r="J11" s="116">
        <v>1.0795871658677722E-2</v>
      </c>
    </row>
    <row r="12" spans="1:15" s="110" customFormat="1" ht="24.95" customHeight="1" x14ac:dyDescent="0.2">
      <c r="A12" s="193" t="s">
        <v>132</v>
      </c>
      <c r="B12" s="194" t="s">
        <v>133</v>
      </c>
      <c r="C12" s="113">
        <v>3.0549018761199509</v>
      </c>
      <c r="D12" s="115">
        <v>2830</v>
      </c>
      <c r="E12" s="114">
        <v>2827</v>
      </c>
      <c r="F12" s="114">
        <v>3024</v>
      </c>
      <c r="G12" s="114">
        <v>2950</v>
      </c>
      <c r="H12" s="140">
        <v>2859</v>
      </c>
      <c r="I12" s="115">
        <v>-29</v>
      </c>
      <c r="J12" s="116">
        <v>-1.0143406785589366</v>
      </c>
    </row>
    <row r="13" spans="1:15" s="110" customFormat="1" ht="24.95" customHeight="1" x14ac:dyDescent="0.2">
      <c r="A13" s="193" t="s">
        <v>134</v>
      </c>
      <c r="B13" s="199" t="s">
        <v>214</v>
      </c>
      <c r="C13" s="113">
        <v>2.2776830242449102</v>
      </c>
      <c r="D13" s="115">
        <v>2110</v>
      </c>
      <c r="E13" s="114">
        <v>2099</v>
      </c>
      <c r="F13" s="114">
        <v>2096</v>
      </c>
      <c r="G13" s="114">
        <v>2064</v>
      </c>
      <c r="H13" s="140">
        <v>2067</v>
      </c>
      <c r="I13" s="115">
        <v>43</v>
      </c>
      <c r="J13" s="116">
        <v>2.0803096274794388</v>
      </c>
    </row>
    <row r="14" spans="1:15" s="287" customFormat="1" ht="24" customHeight="1" x14ac:dyDescent="0.2">
      <c r="A14" s="193" t="s">
        <v>215</v>
      </c>
      <c r="B14" s="199" t="s">
        <v>137</v>
      </c>
      <c r="C14" s="113">
        <v>11.415401886914657</v>
      </c>
      <c r="D14" s="115">
        <v>10575</v>
      </c>
      <c r="E14" s="114">
        <v>10757</v>
      </c>
      <c r="F14" s="114">
        <v>10651</v>
      </c>
      <c r="G14" s="114">
        <v>10475</v>
      </c>
      <c r="H14" s="140">
        <v>10654</v>
      </c>
      <c r="I14" s="115">
        <v>-79</v>
      </c>
      <c r="J14" s="116">
        <v>-0.74150553782616857</v>
      </c>
      <c r="K14" s="110"/>
      <c r="L14" s="110"/>
      <c r="M14" s="110"/>
      <c r="N14" s="110"/>
      <c r="O14" s="110"/>
    </row>
    <row r="15" spans="1:15" s="110" customFormat="1" ht="24.75" customHeight="1" x14ac:dyDescent="0.2">
      <c r="A15" s="193" t="s">
        <v>216</v>
      </c>
      <c r="B15" s="199" t="s">
        <v>217</v>
      </c>
      <c r="C15" s="113">
        <v>4.2326043308361578</v>
      </c>
      <c r="D15" s="115">
        <v>3921</v>
      </c>
      <c r="E15" s="114">
        <v>4055</v>
      </c>
      <c r="F15" s="114">
        <v>3903</v>
      </c>
      <c r="G15" s="114">
        <v>3882</v>
      </c>
      <c r="H15" s="140">
        <v>4130</v>
      </c>
      <c r="I15" s="115">
        <v>-209</v>
      </c>
      <c r="J15" s="116">
        <v>-5.0605326876513317</v>
      </c>
    </row>
    <row r="16" spans="1:15" s="287" customFormat="1" ht="24.95" customHeight="1" x14ac:dyDescent="0.2">
      <c r="A16" s="193" t="s">
        <v>218</v>
      </c>
      <c r="B16" s="199" t="s">
        <v>141</v>
      </c>
      <c r="C16" s="113">
        <v>5.2084457781903755</v>
      </c>
      <c r="D16" s="115">
        <v>4825</v>
      </c>
      <c r="E16" s="114">
        <v>4885</v>
      </c>
      <c r="F16" s="114">
        <v>4911</v>
      </c>
      <c r="G16" s="114">
        <v>4795</v>
      </c>
      <c r="H16" s="140">
        <v>4733</v>
      </c>
      <c r="I16" s="115">
        <v>92</v>
      </c>
      <c r="J16" s="116">
        <v>1.9437988590745827</v>
      </c>
      <c r="K16" s="110"/>
      <c r="L16" s="110"/>
      <c r="M16" s="110"/>
      <c r="N16" s="110"/>
      <c r="O16" s="110"/>
    </row>
    <row r="17" spans="1:15" s="110" customFormat="1" ht="24.95" customHeight="1" x14ac:dyDescent="0.2">
      <c r="A17" s="193" t="s">
        <v>219</v>
      </c>
      <c r="B17" s="199" t="s">
        <v>220</v>
      </c>
      <c r="C17" s="113">
        <v>1.9743517778881237</v>
      </c>
      <c r="D17" s="115">
        <v>1829</v>
      </c>
      <c r="E17" s="114">
        <v>1817</v>
      </c>
      <c r="F17" s="114">
        <v>1837</v>
      </c>
      <c r="G17" s="114">
        <v>1798</v>
      </c>
      <c r="H17" s="140">
        <v>1791</v>
      </c>
      <c r="I17" s="115">
        <v>38</v>
      </c>
      <c r="J17" s="116">
        <v>2.1217197096594083</v>
      </c>
    </row>
    <row r="18" spans="1:15" s="287" customFormat="1" ht="24.95" customHeight="1" x14ac:dyDescent="0.2">
      <c r="A18" s="201" t="s">
        <v>144</v>
      </c>
      <c r="B18" s="202" t="s">
        <v>145</v>
      </c>
      <c r="C18" s="113">
        <v>8.2536324186618888</v>
      </c>
      <c r="D18" s="115">
        <v>7646</v>
      </c>
      <c r="E18" s="114">
        <v>7622</v>
      </c>
      <c r="F18" s="114">
        <v>7820</v>
      </c>
      <c r="G18" s="114">
        <v>7654</v>
      </c>
      <c r="H18" s="140">
        <v>7492</v>
      </c>
      <c r="I18" s="115">
        <v>154</v>
      </c>
      <c r="J18" s="116">
        <v>2.0555258942872396</v>
      </c>
      <c r="K18" s="110"/>
      <c r="L18" s="110"/>
      <c r="M18" s="110"/>
      <c r="N18" s="110"/>
      <c r="O18" s="110"/>
    </row>
    <row r="19" spans="1:15" s="110" customFormat="1" ht="24.95" customHeight="1" x14ac:dyDescent="0.2">
      <c r="A19" s="193" t="s">
        <v>146</v>
      </c>
      <c r="B19" s="199" t="s">
        <v>147</v>
      </c>
      <c r="C19" s="113">
        <v>13.455601373086639</v>
      </c>
      <c r="D19" s="115">
        <v>12465</v>
      </c>
      <c r="E19" s="114">
        <v>12680</v>
      </c>
      <c r="F19" s="114">
        <v>13167</v>
      </c>
      <c r="G19" s="114">
        <v>13011</v>
      </c>
      <c r="H19" s="140">
        <v>12661</v>
      </c>
      <c r="I19" s="115">
        <v>-196</v>
      </c>
      <c r="J19" s="116">
        <v>-1.5480609746465523</v>
      </c>
    </row>
    <row r="20" spans="1:15" s="287" customFormat="1" ht="24.95" customHeight="1" x14ac:dyDescent="0.2">
      <c r="A20" s="193" t="s">
        <v>148</v>
      </c>
      <c r="B20" s="199" t="s">
        <v>149</v>
      </c>
      <c r="C20" s="113">
        <v>7.2637578531488156</v>
      </c>
      <c r="D20" s="115">
        <v>6729</v>
      </c>
      <c r="E20" s="114">
        <v>6857</v>
      </c>
      <c r="F20" s="114">
        <v>6945</v>
      </c>
      <c r="G20" s="114">
        <v>6718</v>
      </c>
      <c r="H20" s="140">
        <v>6707</v>
      </c>
      <c r="I20" s="115">
        <v>22</v>
      </c>
      <c r="J20" s="116">
        <v>0.32801550618756525</v>
      </c>
      <c r="K20" s="110"/>
      <c r="L20" s="110"/>
      <c r="M20" s="110"/>
      <c r="N20" s="110"/>
      <c r="O20" s="110"/>
    </row>
    <row r="21" spans="1:15" s="110" customFormat="1" ht="24.95" customHeight="1" x14ac:dyDescent="0.2">
      <c r="A21" s="201" t="s">
        <v>150</v>
      </c>
      <c r="B21" s="202" t="s">
        <v>151</v>
      </c>
      <c r="C21" s="113">
        <v>4.7464323495757679</v>
      </c>
      <c r="D21" s="115">
        <v>4397</v>
      </c>
      <c r="E21" s="114">
        <v>4512</v>
      </c>
      <c r="F21" s="114">
        <v>5070</v>
      </c>
      <c r="G21" s="114">
        <v>5083</v>
      </c>
      <c r="H21" s="140">
        <v>4260</v>
      </c>
      <c r="I21" s="115">
        <v>137</v>
      </c>
      <c r="J21" s="116">
        <v>3.215962441314554</v>
      </c>
    </row>
    <row r="22" spans="1:15" s="110" customFormat="1" ht="24.95" customHeight="1" x14ac:dyDescent="0.2">
      <c r="A22" s="201" t="s">
        <v>152</v>
      </c>
      <c r="B22" s="199" t="s">
        <v>153</v>
      </c>
      <c r="C22" s="113">
        <v>1.2619011636693365</v>
      </c>
      <c r="D22" s="115">
        <v>1169</v>
      </c>
      <c r="E22" s="114">
        <v>1188</v>
      </c>
      <c r="F22" s="114">
        <v>1209</v>
      </c>
      <c r="G22" s="114">
        <v>1190</v>
      </c>
      <c r="H22" s="140">
        <v>1181</v>
      </c>
      <c r="I22" s="115">
        <v>-12</v>
      </c>
      <c r="J22" s="116">
        <v>-1.0160880609652836</v>
      </c>
    </row>
    <row r="23" spans="1:15" s="110" customFormat="1" ht="24.95" customHeight="1" x14ac:dyDescent="0.2">
      <c r="A23" s="193" t="s">
        <v>154</v>
      </c>
      <c r="B23" s="199" t="s">
        <v>155</v>
      </c>
      <c r="C23" s="113">
        <v>1.3622919320365292</v>
      </c>
      <c r="D23" s="115">
        <v>1262</v>
      </c>
      <c r="E23" s="114">
        <v>1281</v>
      </c>
      <c r="F23" s="114">
        <v>1286</v>
      </c>
      <c r="G23" s="114">
        <v>1211</v>
      </c>
      <c r="H23" s="140">
        <v>1221</v>
      </c>
      <c r="I23" s="115">
        <v>41</v>
      </c>
      <c r="J23" s="116">
        <v>3.3579033579033579</v>
      </c>
    </row>
    <row r="24" spans="1:15" s="110" customFormat="1" ht="24.95" customHeight="1" x14ac:dyDescent="0.2">
      <c r="A24" s="193" t="s">
        <v>156</v>
      </c>
      <c r="B24" s="199" t="s">
        <v>221</v>
      </c>
      <c r="C24" s="113">
        <v>4.3675381592866858</v>
      </c>
      <c r="D24" s="115">
        <v>4046</v>
      </c>
      <c r="E24" s="114">
        <v>4130</v>
      </c>
      <c r="F24" s="114">
        <v>4204</v>
      </c>
      <c r="G24" s="114">
        <v>4205</v>
      </c>
      <c r="H24" s="140">
        <v>4015</v>
      </c>
      <c r="I24" s="115">
        <v>31</v>
      </c>
      <c r="J24" s="116">
        <v>0.77210460772104605</v>
      </c>
    </row>
    <row r="25" spans="1:15" s="110" customFormat="1" ht="24.95" customHeight="1" x14ac:dyDescent="0.2">
      <c r="A25" s="193" t="s">
        <v>222</v>
      </c>
      <c r="B25" s="204" t="s">
        <v>159</v>
      </c>
      <c r="C25" s="113">
        <v>6.5502277683024248</v>
      </c>
      <c r="D25" s="115">
        <v>6068</v>
      </c>
      <c r="E25" s="114">
        <v>6101</v>
      </c>
      <c r="F25" s="114">
        <v>6429</v>
      </c>
      <c r="G25" s="114">
        <v>6490</v>
      </c>
      <c r="H25" s="140">
        <v>6261</v>
      </c>
      <c r="I25" s="115">
        <v>-193</v>
      </c>
      <c r="J25" s="116">
        <v>-3.0825746685832933</v>
      </c>
    </row>
    <row r="26" spans="1:15" s="110" customFormat="1" ht="24.95" customHeight="1" x14ac:dyDescent="0.2">
      <c r="A26" s="201">
        <v>782.78300000000002</v>
      </c>
      <c r="B26" s="203" t="s">
        <v>160</v>
      </c>
      <c r="C26" s="113">
        <v>0.85170232517973188</v>
      </c>
      <c r="D26" s="115">
        <v>789</v>
      </c>
      <c r="E26" s="114">
        <v>878</v>
      </c>
      <c r="F26" s="114">
        <v>1054</v>
      </c>
      <c r="G26" s="114">
        <v>1021</v>
      </c>
      <c r="H26" s="140">
        <v>889</v>
      </c>
      <c r="I26" s="115">
        <v>-100</v>
      </c>
      <c r="J26" s="116">
        <v>-11.24859392575928</v>
      </c>
    </row>
    <row r="27" spans="1:15" s="110" customFormat="1" ht="24.95" customHeight="1" x14ac:dyDescent="0.2">
      <c r="A27" s="193" t="s">
        <v>161</v>
      </c>
      <c r="B27" s="199" t="s">
        <v>223</v>
      </c>
      <c r="C27" s="113">
        <v>7.4062479759925735</v>
      </c>
      <c r="D27" s="115">
        <v>6861</v>
      </c>
      <c r="E27" s="114">
        <v>6910</v>
      </c>
      <c r="F27" s="114">
        <v>6920</v>
      </c>
      <c r="G27" s="114">
        <v>6808</v>
      </c>
      <c r="H27" s="140">
        <v>6858</v>
      </c>
      <c r="I27" s="115">
        <v>3</v>
      </c>
      <c r="J27" s="116">
        <v>4.3744531933508309E-2</v>
      </c>
    </row>
    <row r="28" spans="1:15" s="110" customFormat="1" ht="24.95" customHeight="1" x14ac:dyDescent="0.2">
      <c r="A28" s="193" t="s">
        <v>163</v>
      </c>
      <c r="B28" s="199" t="s">
        <v>164</v>
      </c>
      <c r="C28" s="113">
        <v>5.0303331246356784</v>
      </c>
      <c r="D28" s="115">
        <v>4660</v>
      </c>
      <c r="E28" s="114">
        <v>4668</v>
      </c>
      <c r="F28" s="114">
        <v>4682</v>
      </c>
      <c r="G28" s="114">
        <v>4637</v>
      </c>
      <c r="H28" s="140">
        <v>4699</v>
      </c>
      <c r="I28" s="115">
        <v>-39</v>
      </c>
      <c r="J28" s="116">
        <v>-0.82996382208980635</v>
      </c>
    </row>
    <row r="29" spans="1:15" s="110" customFormat="1" ht="24.95" customHeight="1" x14ac:dyDescent="0.2">
      <c r="A29" s="193">
        <v>86</v>
      </c>
      <c r="B29" s="199" t="s">
        <v>165</v>
      </c>
      <c r="C29" s="113">
        <v>8.7048511410004537</v>
      </c>
      <c r="D29" s="115">
        <v>8064</v>
      </c>
      <c r="E29" s="114">
        <v>8056</v>
      </c>
      <c r="F29" s="114">
        <v>8073</v>
      </c>
      <c r="G29" s="114">
        <v>7805</v>
      </c>
      <c r="H29" s="140">
        <v>7831</v>
      </c>
      <c r="I29" s="115">
        <v>233</v>
      </c>
      <c r="J29" s="116">
        <v>2.9753543608734518</v>
      </c>
    </row>
    <row r="30" spans="1:15" s="110" customFormat="1" ht="24.95" customHeight="1" x14ac:dyDescent="0.2">
      <c r="A30" s="193">
        <v>87.88</v>
      </c>
      <c r="B30" s="204" t="s">
        <v>166</v>
      </c>
      <c r="C30" s="113">
        <v>10.109242427513548</v>
      </c>
      <c r="D30" s="115">
        <v>9365</v>
      </c>
      <c r="E30" s="114">
        <v>9290</v>
      </c>
      <c r="F30" s="114">
        <v>9278</v>
      </c>
      <c r="G30" s="114">
        <v>9167</v>
      </c>
      <c r="H30" s="140">
        <v>9361</v>
      </c>
      <c r="I30" s="115">
        <v>4</v>
      </c>
      <c r="J30" s="116">
        <v>4.2730477513086208E-2</v>
      </c>
    </row>
    <row r="31" spans="1:15" s="110" customFormat="1" ht="24.95" customHeight="1" x14ac:dyDescent="0.2">
      <c r="A31" s="193" t="s">
        <v>167</v>
      </c>
      <c r="B31" s="199" t="s">
        <v>168</v>
      </c>
      <c r="C31" s="113">
        <v>3.8882532006304107</v>
      </c>
      <c r="D31" s="115">
        <v>3602</v>
      </c>
      <c r="E31" s="114">
        <v>3616</v>
      </c>
      <c r="F31" s="114">
        <v>3661</v>
      </c>
      <c r="G31" s="114">
        <v>3673</v>
      </c>
      <c r="H31" s="140">
        <v>3612</v>
      </c>
      <c r="I31" s="115">
        <v>-10</v>
      </c>
      <c r="J31" s="116">
        <v>-0.27685492801771872</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3.0549018761199509</v>
      </c>
      <c r="D34" s="115">
        <v>2830</v>
      </c>
      <c r="E34" s="114">
        <v>2827</v>
      </c>
      <c r="F34" s="114">
        <v>3024</v>
      </c>
      <c r="G34" s="114">
        <v>2950</v>
      </c>
      <c r="H34" s="140">
        <v>2859</v>
      </c>
      <c r="I34" s="115">
        <v>-29</v>
      </c>
      <c r="J34" s="116">
        <v>-1.0143406785589366</v>
      </c>
    </row>
    <row r="35" spans="1:10" s="110" customFormat="1" ht="24.95" customHeight="1" x14ac:dyDescent="0.2">
      <c r="A35" s="292" t="s">
        <v>171</v>
      </c>
      <c r="B35" s="293" t="s">
        <v>172</v>
      </c>
      <c r="C35" s="113">
        <v>21.946717329821457</v>
      </c>
      <c r="D35" s="115">
        <v>20331</v>
      </c>
      <c r="E35" s="114">
        <v>20478</v>
      </c>
      <c r="F35" s="114">
        <v>20567</v>
      </c>
      <c r="G35" s="114">
        <v>20193</v>
      </c>
      <c r="H35" s="140">
        <v>20213</v>
      </c>
      <c r="I35" s="115">
        <v>118</v>
      </c>
      <c r="J35" s="116">
        <v>0.58378271409488947</v>
      </c>
    </row>
    <row r="36" spans="1:10" s="110" customFormat="1" ht="24.95" customHeight="1" x14ac:dyDescent="0.2">
      <c r="A36" s="294" t="s">
        <v>173</v>
      </c>
      <c r="B36" s="295" t="s">
        <v>174</v>
      </c>
      <c r="C36" s="125">
        <v>74.99838079405859</v>
      </c>
      <c r="D36" s="143">
        <v>69477</v>
      </c>
      <c r="E36" s="144">
        <v>70167</v>
      </c>
      <c r="F36" s="144">
        <v>71978</v>
      </c>
      <c r="G36" s="144">
        <v>71019</v>
      </c>
      <c r="H36" s="145">
        <v>69556</v>
      </c>
      <c r="I36" s="143">
        <v>-79</v>
      </c>
      <c r="J36" s="146">
        <v>-0.11357754902524585</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2020-09-28T06:21:18Z</dcterms:created>
  <dcterms:modified xsi:type="dcterms:W3CDTF">2020-09-28T10:31:36Z</dcterms:modified>
</cp:coreProperties>
</file>