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I75" i="24"/>
  <c r="G75" i="24"/>
  <c r="F75" i="24"/>
  <c r="E75" i="24"/>
  <c r="L74" i="24"/>
  <c r="H74" i="24" s="1"/>
  <c r="K74" i="24" s="1"/>
  <c r="G74" i="24"/>
  <c r="F74" i="24"/>
  <c r="E74" i="24"/>
  <c r="L73" i="24"/>
  <c r="H73" i="24" s="1"/>
  <c r="J73" i="24" s="1"/>
  <c r="G73" i="24"/>
  <c r="F73" i="24"/>
  <c r="E73" i="24"/>
  <c r="L72" i="24"/>
  <c r="H72" i="24" s="1"/>
  <c r="K72" i="24" s="1"/>
  <c r="I72" i="24"/>
  <c r="G72" i="24"/>
  <c r="F72" i="24"/>
  <c r="E72" i="24"/>
  <c r="L71" i="24"/>
  <c r="H71" i="24" s="1"/>
  <c r="K71" i="24" s="1"/>
  <c r="I71" i="24"/>
  <c r="G71" i="24"/>
  <c r="F71" i="24"/>
  <c r="E71" i="24"/>
  <c r="L70" i="24"/>
  <c r="H70" i="24" s="1"/>
  <c r="K70" i="24" s="1"/>
  <c r="G70" i="24"/>
  <c r="F70" i="24"/>
  <c r="E70" i="24"/>
  <c r="L69" i="24"/>
  <c r="H69" i="24" s="1"/>
  <c r="J69" i="24"/>
  <c r="G69" i="24"/>
  <c r="F69" i="24"/>
  <c r="E69" i="24"/>
  <c r="L68" i="24"/>
  <c r="H68" i="24" s="1"/>
  <c r="K68" i="24" s="1"/>
  <c r="I68" i="24"/>
  <c r="G68" i="24"/>
  <c r="F68" i="24"/>
  <c r="E68" i="24"/>
  <c r="L67" i="24"/>
  <c r="H67" i="24" s="1"/>
  <c r="K67" i="24" s="1"/>
  <c r="I67" i="24"/>
  <c r="G67" i="24"/>
  <c r="F67" i="24"/>
  <c r="E67" i="24"/>
  <c r="L66" i="24"/>
  <c r="H66" i="24" s="1"/>
  <c r="K66" i="24" s="1"/>
  <c r="G66" i="24"/>
  <c r="F66" i="24"/>
  <c r="E66" i="24"/>
  <c r="L65" i="24"/>
  <c r="H65" i="24" s="1"/>
  <c r="J65" i="24"/>
  <c r="G65" i="24"/>
  <c r="F65" i="24"/>
  <c r="E65" i="24"/>
  <c r="L64" i="24"/>
  <c r="H64" i="24" s="1"/>
  <c r="K64" i="24" s="1"/>
  <c r="I64" i="24"/>
  <c r="G64" i="24"/>
  <c r="F64" i="24"/>
  <c r="E64" i="24"/>
  <c r="L63" i="24"/>
  <c r="H63" i="24" s="1"/>
  <c r="K63" i="24" s="1"/>
  <c r="I63" i="24"/>
  <c r="G63" i="24"/>
  <c r="F63" i="24"/>
  <c r="E63" i="24"/>
  <c r="L62" i="24"/>
  <c r="H62" i="24" s="1"/>
  <c r="K62" i="24" s="1"/>
  <c r="G62" i="24"/>
  <c r="F62" i="24"/>
  <c r="E62" i="24"/>
  <c r="L61" i="24"/>
  <c r="H61" i="24" s="1"/>
  <c r="J61" i="24" s="1"/>
  <c r="G61" i="24"/>
  <c r="F61" i="24"/>
  <c r="E61" i="24"/>
  <c r="L60" i="24"/>
  <c r="H60" i="24" s="1"/>
  <c r="K60" i="24" s="1"/>
  <c r="I60" i="24"/>
  <c r="G60" i="24"/>
  <c r="F60" i="24"/>
  <c r="E60" i="24"/>
  <c r="L59" i="24"/>
  <c r="H59" i="24" s="1"/>
  <c r="K59" i="24" s="1"/>
  <c r="I59" i="24"/>
  <c r="G59" i="24"/>
  <c r="F59" i="24"/>
  <c r="E59" i="24"/>
  <c r="L58" i="24"/>
  <c r="H58" i="24" s="1"/>
  <c r="K58" i="24" s="1"/>
  <c r="G58" i="24"/>
  <c r="F58" i="24"/>
  <c r="E58" i="24"/>
  <c r="L57" i="24"/>
  <c r="H57" i="24" s="1"/>
  <c r="J57" i="24"/>
  <c r="G57" i="24"/>
  <c r="F57" i="24"/>
  <c r="E57" i="24"/>
  <c r="L56" i="24"/>
  <c r="H56" i="24" s="1"/>
  <c r="K56" i="24" s="1"/>
  <c r="I56" i="24"/>
  <c r="G56" i="24"/>
  <c r="F56" i="24"/>
  <c r="E56" i="24"/>
  <c r="L55" i="24"/>
  <c r="H55" i="24" s="1"/>
  <c r="K55" i="24" s="1"/>
  <c r="I55" i="24"/>
  <c r="G55" i="24"/>
  <c r="F55" i="24"/>
  <c r="E55" i="24"/>
  <c r="L54" i="24"/>
  <c r="H54" i="24" s="1"/>
  <c r="K54" i="24" s="1"/>
  <c r="G54" i="24"/>
  <c r="F54" i="24"/>
  <c r="E54" i="24"/>
  <c r="L53" i="24"/>
  <c r="H53" i="24" s="1"/>
  <c r="J53" i="24" s="1"/>
  <c r="G53" i="24"/>
  <c r="F53" i="24"/>
  <c r="E53" i="24"/>
  <c r="L52" i="24"/>
  <c r="H52" i="24" s="1"/>
  <c r="K52" i="24" s="1"/>
  <c r="I52" i="24"/>
  <c r="G52" i="24"/>
  <c r="F52" i="24"/>
  <c r="E52" i="24"/>
  <c r="L51" i="24"/>
  <c r="H51" i="24" s="1"/>
  <c r="K51" i="24" s="1"/>
  <c r="I51" i="24"/>
  <c r="G51" i="24"/>
  <c r="F51" i="24"/>
  <c r="E51" i="24"/>
  <c r="L44" i="24"/>
  <c r="K44" i="24"/>
  <c r="I44" i="24"/>
  <c r="G44" i="24"/>
  <c r="F44" i="24"/>
  <c r="D44" i="24"/>
  <c r="C44" i="24"/>
  <c r="M44" i="24" s="1"/>
  <c r="B44" i="24"/>
  <c r="J44" i="24" s="1"/>
  <c r="M43" i="24"/>
  <c r="K43" i="24"/>
  <c r="J43" i="24"/>
  <c r="C43" i="24"/>
  <c r="B43" i="24"/>
  <c r="L42" i="24"/>
  <c r="K42" i="24"/>
  <c r="I42" i="24"/>
  <c r="G42" i="24"/>
  <c r="F42" i="24"/>
  <c r="D42" i="24"/>
  <c r="C42" i="24"/>
  <c r="M42" i="24" s="1"/>
  <c r="B42" i="24"/>
  <c r="J42" i="24" s="1"/>
  <c r="M41" i="24"/>
  <c r="J41" i="24"/>
  <c r="E41" i="24"/>
  <c r="C41" i="24"/>
  <c r="B41" i="24"/>
  <c r="K41" i="24" s="1"/>
  <c r="L40" i="24"/>
  <c r="K40" i="24"/>
  <c r="I40" i="24"/>
  <c r="G40" i="24"/>
  <c r="F40" i="24"/>
  <c r="D40" i="24"/>
  <c r="C40" i="24"/>
  <c r="M40" i="24" s="1"/>
  <c r="B40" i="24"/>
  <c r="J40" i="24" s="1"/>
  <c r="M36" i="24"/>
  <c r="L36" i="24"/>
  <c r="K36" i="24"/>
  <c r="J36" i="24"/>
  <c r="I36" i="24"/>
  <c r="H36" i="24"/>
  <c r="G36" i="24"/>
  <c r="F36" i="24"/>
  <c r="E36" i="24"/>
  <c r="D36" i="24"/>
  <c r="L57" i="15"/>
  <c r="K57" i="15"/>
  <c r="C45" i="24"/>
  <c r="C38" i="24"/>
  <c r="C37" i="24"/>
  <c r="C35" i="24"/>
  <c r="C34" i="24"/>
  <c r="C33" i="24"/>
  <c r="C32" i="24"/>
  <c r="C31" i="24"/>
  <c r="I31" i="24" s="1"/>
  <c r="C30" i="24"/>
  <c r="C29" i="24"/>
  <c r="C28" i="24"/>
  <c r="C27" i="24"/>
  <c r="C26" i="24"/>
  <c r="C25" i="24"/>
  <c r="C24" i="24"/>
  <c r="E24" i="24" s="1"/>
  <c r="C23" i="24"/>
  <c r="C22" i="24"/>
  <c r="L22" i="24" s="1"/>
  <c r="C21" i="24"/>
  <c r="C20" i="24"/>
  <c r="M20" i="24" s="1"/>
  <c r="C19" i="24"/>
  <c r="C18" i="24"/>
  <c r="C17" i="24"/>
  <c r="C16" i="24"/>
  <c r="C15" i="24"/>
  <c r="I15" i="24" s="1"/>
  <c r="C9" i="24"/>
  <c r="C8" i="24"/>
  <c r="C7" i="24"/>
  <c r="B45" i="24"/>
  <c r="B38" i="24"/>
  <c r="B37" i="24"/>
  <c r="B35" i="24"/>
  <c r="B34" i="24"/>
  <c r="B33" i="24"/>
  <c r="B32" i="24"/>
  <c r="B31" i="24"/>
  <c r="B30" i="24"/>
  <c r="B29" i="24"/>
  <c r="B28" i="24"/>
  <c r="D28" i="24" s="1"/>
  <c r="B27" i="24"/>
  <c r="B26" i="24"/>
  <c r="B25" i="24"/>
  <c r="B24" i="24"/>
  <c r="B23" i="24"/>
  <c r="B22" i="24"/>
  <c r="B21" i="24"/>
  <c r="B20" i="24"/>
  <c r="B19" i="24"/>
  <c r="B18" i="24"/>
  <c r="B17" i="24"/>
  <c r="B16" i="24"/>
  <c r="B15" i="24"/>
  <c r="H15" i="24" s="1"/>
  <c r="B9" i="24"/>
  <c r="B8" i="24"/>
  <c r="D8" i="24" s="1"/>
  <c r="B7" i="24"/>
  <c r="G22" i="24" l="1"/>
  <c r="K20" i="24"/>
  <c r="J20" i="24"/>
  <c r="H20" i="24"/>
  <c r="F20" i="24"/>
  <c r="D20" i="24"/>
  <c r="F21" i="24"/>
  <c r="D21" i="24"/>
  <c r="J21" i="24"/>
  <c r="K21" i="24"/>
  <c r="H21" i="24"/>
  <c r="D38" i="24"/>
  <c r="K38" i="24"/>
  <c r="J38" i="24"/>
  <c r="H38" i="24"/>
  <c r="F38" i="24"/>
  <c r="G19" i="24"/>
  <c r="M19" i="24"/>
  <c r="E19" i="24"/>
  <c r="L19" i="24"/>
  <c r="I19" i="24"/>
  <c r="G9" i="24"/>
  <c r="M9" i="24"/>
  <c r="E9" i="24"/>
  <c r="L9" i="24"/>
  <c r="I9" i="24"/>
  <c r="K26" i="24"/>
  <c r="J26" i="24"/>
  <c r="H26" i="24"/>
  <c r="F26" i="24"/>
  <c r="D26" i="24"/>
  <c r="F29" i="24"/>
  <c r="D29" i="24"/>
  <c r="J29" i="24"/>
  <c r="H29" i="24"/>
  <c r="K29" i="24"/>
  <c r="F23" i="24"/>
  <c r="D23" i="24"/>
  <c r="J23" i="24"/>
  <c r="K23" i="24"/>
  <c r="H23" i="24"/>
  <c r="G17" i="24"/>
  <c r="M17" i="24"/>
  <c r="E17" i="24"/>
  <c r="L17" i="24"/>
  <c r="I17" i="24"/>
  <c r="I37" i="24"/>
  <c r="G37" i="24"/>
  <c r="L37" i="24"/>
  <c r="M37" i="24"/>
  <c r="E37" i="24"/>
  <c r="F7" i="24"/>
  <c r="D7" i="24"/>
  <c r="J7" i="24"/>
  <c r="H7" i="24"/>
  <c r="K7" i="24"/>
  <c r="F9" i="24"/>
  <c r="D9" i="24"/>
  <c r="J9" i="24"/>
  <c r="H9" i="24"/>
  <c r="K9" i="24"/>
  <c r="C14" i="24"/>
  <c r="C6" i="24"/>
  <c r="G33" i="24"/>
  <c r="M33" i="24"/>
  <c r="E33" i="24"/>
  <c r="L33" i="24"/>
  <c r="I33" i="24"/>
  <c r="F31" i="24"/>
  <c r="D31" i="24"/>
  <c r="J31" i="24"/>
  <c r="K31" i="24"/>
  <c r="H37" i="24"/>
  <c r="F37" i="24"/>
  <c r="D37" i="24"/>
  <c r="K37" i="24"/>
  <c r="J37" i="24"/>
  <c r="F19" i="24"/>
  <c r="D19" i="24"/>
  <c r="J19" i="24"/>
  <c r="K19" i="24"/>
  <c r="H19" i="24"/>
  <c r="K22" i="24"/>
  <c r="J22" i="24"/>
  <c r="H22" i="24"/>
  <c r="F22" i="24"/>
  <c r="D22" i="24"/>
  <c r="F25" i="24"/>
  <c r="D25" i="24"/>
  <c r="J25" i="24"/>
  <c r="K25" i="24"/>
  <c r="H25" i="24"/>
  <c r="G35" i="24"/>
  <c r="M35" i="24"/>
  <c r="E35" i="24"/>
  <c r="L35" i="24"/>
  <c r="I35" i="24"/>
  <c r="K65" i="24"/>
  <c r="I65" i="24"/>
  <c r="I32" i="24"/>
  <c r="M32" i="24"/>
  <c r="L32" i="24"/>
  <c r="G32" i="24"/>
  <c r="E32" i="24"/>
  <c r="B14" i="24"/>
  <c r="B6" i="24"/>
  <c r="F17" i="24"/>
  <c r="D17" i="24"/>
  <c r="J17" i="24"/>
  <c r="K17" i="24"/>
  <c r="G23" i="24"/>
  <c r="M23" i="24"/>
  <c r="E23" i="24"/>
  <c r="L23" i="24"/>
  <c r="I23" i="24"/>
  <c r="K57" i="24"/>
  <c r="I57" i="24"/>
  <c r="K34" i="24"/>
  <c r="J34" i="24"/>
  <c r="H34" i="24"/>
  <c r="F34" i="24"/>
  <c r="D34" i="24"/>
  <c r="I26" i="24"/>
  <c r="M26" i="24"/>
  <c r="L26" i="24"/>
  <c r="G26" i="24"/>
  <c r="G29" i="24"/>
  <c r="M29" i="24"/>
  <c r="E29" i="24"/>
  <c r="L29" i="24"/>
  <c r="K32" i="24"/>
  <c r="J32" i="24"/>
  <c r="H32" i="24"/>
  <c r="F32" i="24"/>
  <c r="D32" i="24"/>
  <c r="H31" i="24"/>
  <c r="K69" i="24"/>
  <c r="I69" i="24"/>
  <c r="K28" i="24"/>
  <c r="J28" i="24"/>
  <c r="H28" i="24"/>
  <c r="F28" i="24"/>
  <c r="I20" i="24"/>
  <c r="G20" i="24"/>
  <c r="E20" i="24"/>
  <c r="I45" i="24"/>
  <c r="G45" i="24"/>
  <c r="L45" i="24"/>
  <c r="M45" i="24"/>
  <c r="E45" i="24"/>
  <c r="I29" i="24"/>
  <c r="F35" i="24"/>
  <c r="D35" i="24"/>
  <c r="J35" i="24"/>
  <c r="K35" i="24"/>
  <c r="H35" i="24"/>
  <c r="H45" i="24"/>
  <c r="F45" i="24"/>
  <c r="D45" i="24"/>
  <c r="K45" i="24"/>
  <c r="J45" i="24"/>
  <c r="I18" i="24"/>
  <c r="L18" i="24"/>
  <c r="G18" i="24"/>
  <c r="E18" i="24"/>
  <c r="G21" i="24"/>
  <c r="M21" i="24"/>
  <c r="E21" i="24"/>
  <c r="L21" i="24"/>
  <c r="I21" i="24"/>
  <c r="I24" i="24"/>
  <c r="M24" i="24"/>
  <c r="L24" i="24"/>
  <c r="G27" i="24"/>
  <c r="M27" i="24"/>
  <c r="E27" i="24"/>
  <c r="L27" i="24"/>
  <c r="I27" i="24"/>
  <c r="I30" i="24"/>
  <c r="M30" i="24"/>
  <c r="L30" i="24"/>
  <c r="G30" i="24"/>
  <c r="E30" i="24"/>
  <c r="H17" i="24"/>
  <c r="G24" i="24"/>
  <c r="I8" i="24"/>
  <c r="M8" i="24"/>
  <c r="L8" i="24"/>
  <c r="G8" i="24"/>
  <c r="E8" i="24"/>
  <c r="K18" i="24"/>
  <c r="J18" i="24"/>
  <c r="H18" i="24"/>
  <c r="F18" i="24"/>
  <c r="D18" i="24"/>
  <c r="G15" i="24"/>
  <c r="M15" i="24"/>
  <c r="E15" i="24"/>
  <c r="L15" i="24"/>
  <c r="M18" i="24"/>
  <c r="B39" i="24"/>
  <c r="K61" i="24"/>
  <c r="I61" i="24"/>
  <c r="G7" i="24"/>
  <c r="M7" i="24"/>
  <c r="E7" i="24"/>
  <c r="L7" i="24"/>
  <c r="I7" i="24"/>
  <c r="F15" i="24"/>
  <c r="D15" i="24"/>
  <c r="J15" i="24"/>
  <c r="K15" i="24"/>
  <c r="K24" i="24"/>
  <c r="J24" i="24"/>
  <c r="H24" i="24"/>
  <c r="F24" i="24"/>
  <c r="D24" i="24"/>
  <c r="F27" i="24"/>
  <c r="D27" i="24"/>
  <c r="J27" i="24"/>
  <c r="H27" i="24"/>
  <c r="K30" i="24"/>
  <c r="J30" i="24"/>
  <c r="H30" i="24"/>
  <c r="F30" i="24"/>
  <c r="D30" i="24"/>
  <c r="F33" i="24"/>
  <c r="D33" i="24"/>
  <c r="J33" i="24"/>
  <c r="K33" i="24"/>
  <c r="I28" i="24"/>
  <c r="M28" i="24"/>
  <c r="L28" i="24"/>
  <c r="G28" i="24"/>
  <c r="E28" i="24"/>
  <c r="I34" i="24"/>
  <c r="L34" i="24"/>
  <c r="G34" i="24"/>
  <c r="E34" i="24"/>
  <c r="E26" i="24"/>
  <c r="H33" i="24"/>
  <c r="C39" i="24"/>
  <c r="K73" i="24"/>
  <c r="I73" i="24"/>
  <c r="K8" i="24"/>
  <c r="J8" i="24"/>
  <c r="H8" i="24"/>
  <c r="F8" i="24"/>
  <c r="K16" i="24"/>
  <c r="J16" i="24"/>
  <c r="H16" i="24"/>
  <c r="F16" i="24"/>
  <c r="D16" i="24"/>
  <c r="I16" i="24"/>
  <c r="M16" i="24"/>
  <c r="L16" i="24"/>
  <c r="G16" i="24"/>
  <c r="E16" i="24"/>
  <c r="I22" i="24"/>
  <c r="E22" i="24"/>
  <c r="M22" i="24"/>
  <c r="G25" i="24"/>
  <c r="M25" i="24"/>
  <c r="E25" i="24"/>
  <c r="L25" i="24"/>
  <c r="I25" i="24"/>
  <c r="G31" i="24"/>
  <c r="M31" i="24"/>
  <c r="E31" i="24"/>
  <c r="L31" i="24"/>
  <c r="L20" i="24"/>
  <c r="K27" i="24"/>
  <c r="M34" i="24"/>
  <c r="K53" i="24"/>
  <c r="I53" i="24"/>
  <c r="J52" i="24"/>
  <c r="J56" i="24"/>
  <c r="J60" i="24"/>
  <c r="J64" i="24"/>
  <c r="J68" i="24"/>
  <c r="J72" i="24"/>
  <c r="I77" i="24"/>
  <c r="H43" i="24"/>
  <c r="F43" i="24"/>
  <c r="D43" i="24"/>
  <c r="J51" i="24"/>
  <c r="J55" i="24"/>
  <c r="J59" i="24"/>
  <c r="J63" i="24"/>
  <c r="J67" i="24"/>
  <c r="J71" i="24"/>
  <c r="J75" i="24"/>
  <c r="M38" i="24"/>
  <c r="E38" i="24"/>
  <c r="L38" i="24"/>
  <c r="I43" i="24"/>
  <c r="G43" i="24"/>
  <c r="L43" i="24"/>
  <c r="I54" i="24"/>
  <c r="I58" i="24"/>
  <c r="I62" i="24"/>
  <c r="I66" i="24"/>
  <c r="I70" i="24"/>
  <c r="I74" i="24"/>
  <c r="K77" i="24"/>
  <c r="G38" i="24"/>
  <c r="H41" i="24"/>
  <c r="F41" i="24"/>
  <c r="D41" i="24"/>
  <c r="E43" i="24"/>
  <c r="J54" i="24"/>
  <c r="J58" i="24"/>
  <c r="J62" i="24"/>
  <c r="J66" i="24"/>
  <c r="J70" i="24"/>
  <c r="J74" i="24"/>
  <c r="I38" i="24"/>
  <c r="I41" i="24"/>
  <c r="G41" i="24"/>
  <c r="L41" i="24"/>
  <c r="H40" i="24"/>
  <c r="H42" i="24"/>
  <c r="H44" i="24"/>
  <c r="E40" i="24"/>
  <c r="E42" i="24"/>
  <c r="E44" i="24"/>
  <c r="H39" i="24" l="1"/>
  <c r="F39" i="24"/>
  <c r="D39" i="24"/>
  <c r="K39" i="24"/>
  <c r="J39" i="24"/>
  <c r="K14" i="24"/>
  <c r="J14" i="24"/>
  <c r="H14" i="24"/>
  <c r="F14" i="24"/>
  <c r="D14" i="24"/>
  <c r="I78" i="24"/>
  <c r="I79" i="24"/>
  <c r="K79" i="24"/>
  <c r="K78" i="24"/>
  <c r="I6" i="24"/>
  <c r="M6" i="24"/>
  <c r="L6" i="24"/>
  <c r="G6" i="24"/>
  <c r="E6" i="24"/>
  <c r="I14" i="24"/>
  <c r="M14" i="24"/>
  <c r="L14" i="24"/>
  <c r="G14" i="24"/>
  <c r="E14" i="24"/>
  <c r="J77" i="24"/>
  <c r="I39" i="24"/>
  <c r="G39" i="24"/>
  <c r="L39" i="24"/>
  <c r="M39" i="24"/>
  <c r="E39" i="24"/>
  <c r="K6" i="24"/>
  <c r="J6" i="24"/>
  <c r="H6" i="24"/>
  <c r="F6" i="24"/>
  <c r="D6" i="24"/>
  <c r="I82" i="24" l="1"/>
  <c r="J79" i="24"/>
  <c r="J78" i="24"/>
  <c r="I83" i="24" s="1"/>
  <c r="I81" i="24" l="1"/>
</calcChain>
</file>

<file path=xl/sharedStrings.xml><?xml version="1.0" encoding="utf-8"?>
<sst xmlns="http://schemas.openxmlformats.org/spreadsheetml/2006/main" count="1682" uniqueCount="520">
  <si>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</si>
  <si>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</si>
  <si>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</si>
  <si>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</si>
  <si>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</si>
  <si>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</si>
  <si>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</si>
  <si>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</si>
  <si>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</si>
  <si>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</si>
  <si>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</si>
  <si>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</si>
  <si>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</si>
  <si>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Braunschweig, Stadt (03101)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</si>
  <si>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</si>
  <si>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</si>
  <si>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</si>
  <si>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</si>
  <si>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</si>
  <si>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</si>
  <si>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</si>
  <si>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</si>
  <si>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</si>
  <si>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</si>
  <si>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</si>
  <si>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</si>
  <si>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</si>
  <si>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</si>
  <si>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</si>
  <si>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</si>
  <si>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</si>
  <si>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</si>
  <si>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</si>
  <si>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</si>
  <si>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</si>
  <si>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</si>
  <si>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</si>
  <si>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</si>
  <si>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</si>
  <si>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</si>
  <si>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</si>
  <si>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</si>
  <si>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</si>
  <si>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</si>
  <si>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</si>
  <si>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</si>
  <si>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</si>
  <si>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</si>
  <si>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</si>
  <si>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</si>
  <si>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</si>
  <si>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</si>
  <si>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</si>
  <si>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</si>
  <si>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</si>
  <si>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</si>
  <si>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</si>
  <si>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</si>
  <si>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</si>
  <si>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</si>
  <si>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</si>
  <si>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</si>
  <si>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</si>
  <si>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</si>
  <si>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</si>
  <si>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</si>
  <si>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</si>
  <si>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</si>
  <si>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</si>
  <si>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</si>
  <si>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</si>
  <si>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</si>
  <si>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</si>
  <si>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</si>
  <si>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</si>
  <si>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</si>
  <si>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</si>
  <si>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</si>
  <si>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</si>
  <si>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</si>
  <si>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</si>
  <si>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</si>
  <si>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</si>
  <si>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</si>
  <si>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</si>
  <si>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</si>
  <si>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</si>
  <si>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</si>
  <si>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</si>
  <si>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</si>
  <si>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</si>
  <si>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</si>
  <si>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Braunschweig, Stadt (03101);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</si>
  <si>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</si>
  <si>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</si>
  <si>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</si>
  <si>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</si>
  <si>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</si>
  <si>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</si>
  <si>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</si>
  <si>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</si>
  <si>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</si>
  <si>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</si>
  <si>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</si>
  <si>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</si>
  <si>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</si>
  <si>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</si>
  <si>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</si>
  <si>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</si>
  <si>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</si>
  <si>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</si>
  <si>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</si>
  <si>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</si>
  <si>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</si>
  <si>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</si>
  <si>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</si>
  <si>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</si>
  <si>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</si>
  <si>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</si>
  <si>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</si>
  <si>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</si>
  <si>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</si>
  <si>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</si>
  <si>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</si>
  <si>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</si>
  <si>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</si>
  <si>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</si>
  <si>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</si>
  <si>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</si>
  <si>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</si>
  <si>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</si>
  <si>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</si>
  <si>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</si>
  <si>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</si>
  <si>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</si>
  <si>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</si>
  <si>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</si>
  <si>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</si>
  <si>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</si>
  <si>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</si>
  <si>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</si>
  <si>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</si>
  <si>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</si>
  <si>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</si>
  <si>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</si>
  <si>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</si>
  <si>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</si>
  <si>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</si>
  <si>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</si>
  <si>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</si>
  <si>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</si>
  <si>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</si>
  <si>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</si>
  <si>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</si>
  <si>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</si>
  <si>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</si>
  <si>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</si>
  <si>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</si>
  <si>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</si>
  <si>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</si>
  <si>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</si>
  <si>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</si>
  <si>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</si>
  <si>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</si>
  <si>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</si>
  <si>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</si>
  <si>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</si>
  <si>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</si>
  <si>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</si>
  <si>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</si>
  <si>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</si>
  <si>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</si>
  <si>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</si>
  <si>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</si>
  <si>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</si>
  <si>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</si>
  <si>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</si>
  <si>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</si>
  <si>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</si>
  <si>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</si>
  <si>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</si>
  <si>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</si>
  <si>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</si>
  <si>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Braunschweig, Stadt (03101)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</si>
  <si>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</si>
  <si>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</si>
  <si>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</si>
  <si>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</si>
  <si>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</si>
  <si>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</si>
  <si>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</si>
  <si>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</si>
  <si>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</si>
  <si>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</si>
  <si>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</si>
  <si>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</si>
  <si>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</si>
  <si>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</si>
  <si>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</si>
  <si>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</si>
  <si>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</si>
  <si>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</si>
  <si>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</si>
  <si>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</si>
  <si>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</si>
  <si>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</si>
  <si>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</si>
  <si>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</si>
  <si>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</si>
  <si>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</si>
  <si>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</si>
  <si>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</si>
  <si>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</si>
  <si>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</si>
  <si>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</si>
  <si>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</si>
  <si>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</si>
  <si>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</si>
  <si>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</si>
  <si>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</si>
  <si>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</si>
  <si>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</si>
  <si>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</si>
  <si>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</si>
  <si>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</si>
  <si>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</si>
  <si>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</si>
  <si>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</si>
  <si>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</si>
  <si>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</si>
  <si>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</si>
  <si>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</si>
  <si>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</si>
  <si>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</si>
  <si>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</si>
  <si>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</si>
  <si>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</si>
  <si>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</si>
  <si>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</si>
  <si>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</si>
  <si>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</si>
  <si>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</si>
  <si>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</si>
  <si>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</si>
  <si>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</si>
  <si>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</si>
  <si>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</si>
  <si>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</si>
  <si>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</si>
  <si>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</si>
  <si>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</si>
  <si>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</si>
  <si>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</si>
  <si>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</si>
  <si>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</si>
  <si>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</si>
  <si>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</si>
  <si>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</si>
  <si>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</si>
  <si>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</si>
  <si>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</si>
  <si>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</si>
  <si>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</si>
  <si>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</si>
  <si>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</si>
  <si>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</si>
  <si>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</si>
  <si>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</si>
  <si>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</si>
  <si>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</si>
  <si>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</si>
  <si>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</si>
  <si>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</si>
  <si>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</si>
  <si>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</si>
  <si>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</si>
  <si>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</si>
  <si>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</si>
  <si>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</si>
  <si>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</si>
  <si>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</si>
  <si>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</si>
  <si>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</si>
  <si>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</si>
  <si>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</si>
  <si>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</si>
  <si>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</si>
  <si>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</si>
  <si>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</si>
  <si>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</si>
  <si>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</si>
  <si>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</si>
  <si>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</si>
  <si>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</si>
  <si>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</si>
  <si>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</si>
  <si>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</si>
  <si>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</si>
  <si>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</si>
  <si>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</si>
  <si>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</si>
  <si>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</si>
  <si>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</si>
  <si>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</si>
  <si>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</si>
  <si>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</si>
  <si>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</si>
  <si>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</si>
  <si>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</si>
  <si>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</si>
  <si>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</si>
  <si>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</si>
  <si>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</si>
  <si>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</si>
  <si>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</si>
  <si>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</si>
  <si>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</si>
  <si>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</si>
  <si>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</si>
  <si>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</si>
  <si>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</si>
  <si>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</si>
  <si>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</si>
  <si>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</si>
  <si>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</si>
  <si>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</si>
  <si>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</si>
  <si>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</si>
  <si>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</si>
  <si>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</si>
  <si>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</si>
  <si>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</si>
  <si>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</si>
  <si>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</si>
  <si>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</si>
  <si>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</si>
  <si>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</si>
  <si>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</si>
  <si>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</si>
  <si>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</si>
  <si>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</si>
  <si>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</si>
  <si>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</si>
  <si>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</si>
  <si>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</si>
  <si>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</si>
  <si>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</si>
  <si>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</si>
  <si>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</si>
  <si>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</si>
  <si>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</si>
  <si>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</si>
  <si>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</si>
  <si>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</si>
  <si>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</si>
  <si>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</si>
  <si>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</si>
  <si>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</si>
  <si>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</si>
  <si>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</si>
  <si>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</si>
  <si>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</si>
  <si>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</si>
  <si>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</si>
  <si>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</si>
  <si>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</si>
  <si>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</si>
  <si>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</si>
  <si>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</si>
  <si>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</si>
  <si>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</si>
  <si>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</si>
  <si>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</si>
  <si>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Braunschweig, Stadt (03101);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</si>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</sst>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{B775B9B6-3DB9-45C1-A354-3896FC82327D}</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D283-4A86-BBF4-3F1A26226BB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{7DCA80BD-AD53-46E8-9293-210BE08053D7}</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D283-4A86-BBF4-3F1A26226BB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{48E1F888-D4D1-4960-8866-ECF294A08B97}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283-4A86-BBF4-3F1A26226BB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{091B1B5C-F7E4-47D3-BFF4-9AB184E451E3}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283-4A86-BBF4-3F1A26226BB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0.73730346774865063</c:v>
                </c:pt>
                <c:pt idx="1">
                  <c:v>1.4040057212208159</c:v>
                </c:pt>
                <c:pt idx="2">
                  <c:v>1.1186464311118853</c:v>
                </c:pt>
                <c:pt idx="3">
                  <c:v>1.0875687030768</c:v>
                </c:pt>
              </c:numCache>
            </c:numRef>
          </c:val>
          <c:extLst>
            <c:ext xmlns:c16="http://schemas.microsoft.com/office/drawing/2014/chart" uri="{C3380CC4-5D6E-409C-BE32-E72D297353CC}">
              <c16:uniqueId val="{00000004-D283-4A86-BBF4-3F1A26226BB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{C63C6589-2951-449C-92F7-42ED2BD3D939}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283-4A86-BBF4-3F1A26226BB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{D237C3DE-36EF-4E04-9CB0-210CB41F71EE}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283-4A86-BBF4-3F1A26226BB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{FCDA2085-7F0E-4B9B-A22C-13899927C430}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283-4A86-BBF4-3F1A26226BB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{51F8784C-3157-475E-846E-A69BA21E0322}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283-4A86-BBF4-3F1A26226B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83-4A86-BBF4-3F1A26226BB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83-4A86-BBF4-3F1A26226BB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{04C15ACB-AE77-46F9-B447-77519966A90B}</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BA61-41B4-90E1-3426B422E417}"/>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{B582D240-53D2-4B80-83DD-EE659496C6D8}</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A61-41B4-90E1-3426B422E41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{F0A080EA-7A9F-43F2-8CDD-B7A23E5E5295}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A61-41B4-90E1-3426B422E41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{D92AD61D-BB7A-43EE-B313-81CF9F825EBA}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A61-41B4-90E1-3426B422E4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-3.3029982936540181</c:v>
                </c:pt>
                <c:pt idx="1">
                  <c:v>-2.8801937126160149</c:v>
                </c:pt>
                <c:pt idx="2">
                  <c:v>-2.7637010795899166</c:v>
                </c:pt>
                <c:pt idx="3">
                  <c:v>-2.8655893304673015</c:v>
                </c:pt>
              </c:numCache>
            </c:numRef>
          </c:val>
          <c:extLst>
            <c:ext xmlns:c16="http://schemas.microsoft.com/office/drawing/2014/chart" uri="{C3380CC4-5D6E-409C-BE32-E72D297353CC}">
              <c16:uniqueId val="{00000004-BA61-41B4-90E1-3426B422E41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{43CC3CE9-59B9-4441-A9B1-28325014BC51}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A61-41B4-90E1-3426B422E41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{DD7C964A-AB95-4828-8F0C-A156AC2031A3}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A61-41B4-90E1-3426B422E41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{80DA380C-8314-43E2-AC3D-DA648513B240}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A61-41B4-90E1-3426B422E41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{82097D5D-A0CD-4FAA-A4C4-AC379F9C5E00}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A61-41B4-90E1-3426B422E4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A61-41B4-90E1-3426B422E41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A61-41B4-90E1-3426B422E41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{40F2E2F8-2440-4291-A95E-B25212334786}</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942A-48F3-8B80-1990C9866E2B}"/>
                </c:ext>
              </c:extLst>
            </c:dLbl>
            <c:dLbl>
              <c:idx val="1"/>
              <c:tx>
                <c:strRef>
                  <c:f>Daten_Diagramme!$D$15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{8B6E31E1-5526-4FCA-AF35-47096A3C9A55}</c15:txfldGUID>
                      <c15:f>Daten_Diagramme!$D$15</c15:f>
                      <c15:dlblFieldTableCache>
                        <c:ptCount val="1"/>
                        <c:pt idx="0">
                          <c:v>10.1</c:v>
                        </c:pt>
                      </c15:dlblFieldTableCache>
                    </c15:dlblFTEntry>
                  </c15:dlblFieldTable>
                  <c15:showDataLabelsRange val="0"/>
                </c:ext>
                <c:ext xmlns:c16="http://schemas.microsoft.com/office/drawing/2014/chart" uri="{C3380CC4-5D6E-409C-BE32-E72D297353CC}">
                  <c16:uniqueId val="{00000001-942A-48F3-8B80-1990C9866E2B}"/>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{4C72967C-7B27-4A2D-A93B-08B075AC3D98}</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942A-48F3-8B80-1990C9866E2B}"/>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{AC6205B5-A9CD-4B49-9F78-63EE190A3DDC}</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942A-48F3-8B80-1990C9866E2B}"/>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{744D3E48-FB7D-410D-BB35-8F3C788AD407}</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942A-48F3-8B80-1990C9866E2B}"/>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{1C416EA3-EC29-4AC0-A34F-1EF4F77CC0D8}</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942A-48F3-8B80-1990C9866E2B}"/>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{29F87638-D472-48EA-8ACF-337659888421}</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942A-48F3-8B80-1990C9866E2B}"/>
                </c:ext>
              </c:extLst>
            </c:dLbl>
            <c:dLbl>
              <c:idx val="7"/>
              <c:tx>
                <c:strRef>
                  <c:f>Daten_Diagramme!$D$21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{E310D024-D49E-42E0-AC70-9988E44B6645}</c15:txfldGUID>
                      <c15:f>Daten_Diagramme!$D$21</c15:f>
                      <c15:dlblFieldTableCache>
                        <c:ptCount val="1"/>
                        <c:pt idx="0">
                          <c:v>4.0</c:v>
                        </c:pt>
                      </c15:dlblFieldTableCache>
                    </c15:dlblFTEntry>
                  </c15:dlblFieldTable>
                  <c15:showDataLabelsRange val="0"/>
                </c:ext>
                <c:ext xmlns:c16="http://schemas.microsoft.com/office/drawing/2014/chart" uri="{C3380CC4-5D6E-409C-BE32-E72D297353CC}">
                  <c16:uniqueId val="{00000007-942A-48F3-8B80-1990C9866E2B}"/>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{15A320B6-E75E-481E-A929-C70DBB24BDB5}</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942A-48F3-8B80-1990C9866E2B}"/>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{BB5F39DC-555F-466D-9CD9-EDF26EDE243D}</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942A-48F3-8B80-1990C9866E2B}"/>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{E30392C9-7AA6-4F12-8817-B26FF5C32738}</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942A-48F3-8B80-1990C9866E2B}"/>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{16C3EF2B-D835-4EA4-93A5-6DEC73A3548D}</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942A-48F3-8B80-1990C9866E2B}"/>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{870BEB86-8BCC-43BC-B283-AA2988336864}</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942A-48F3-8B80-1990C9866E2B}"/>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{25912319-319E-42F3-8025-50ECC3082B64}</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942A-48F3-8B80-1990C9866E2B}"/>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{11FD8BB9-585F-4B0B-BD03-56CF311BB89C}</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942A-48F3-8B80-1990C9866E2B}"/>
                </c:ext>
              </c:extLst>
            </c:dLbl>
            <c:dLbl>
              <c:idx val="15"/>
              <c:tx>
                <c:strRef>
                  <c:f>Daten_Diagramme!$D$29</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{B7733243-F84A-4C3A-8D0F-D11DB812DB9A}</c15:txfldGUID>
                      <c15:f>Daten_Diagramme!$D$29</c15:f>
                      <c15:dlblFieldTableCache>
                        <c:ptCount val="1"/>
                        <c:pt idx="0">
                          <c:v>-17.3</c:v>
                        </c:pt>
                      </c15:dlblFieldTableCache>
                    </c15:dlblFTEntry>
                  </c15:dlblFieldTable>
                  <c15:showDataLabelsRange val="0"/>
                </c:ext>
                <c:ext xmlns:c16="http://schemas.microsoft.com/office/drawing/2014/chart" uri="{C3380CC4-5D6E-409C-BE32-E72D297353CC}">
                  <c16:uniqueId val="{0000000F-942A-48F3-8B80-1990C9866E2B}"/>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{92668648-49F7-4D8F-9A89-EBDDFEA32E1F}</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942A-48F3-8B80-1990C9866E2B}"/>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{B07F611B-3C43-4466-A8DC-72C668080F56}</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942A-48F3-8B80-1990C9866E2B}"/>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{A38B82B9-281B-4830-93CB-94E4173633FB}</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942A-48F3-8B80-1990C9866E2B}"/>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{19CB3653-9693-4B1E-B265-2C69CAA41B7C}</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942A-48F3-8B80-1990C9866E2B}"/>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{637C5FE1-BA99-4AA2-9BA4-08736B4EA9B6}</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942A-48F3-8B80-1990C9866E2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{A995348E-93EC-4F39-8DD6-2AF361EA863A}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42A-48F3-8B80-1990C9866E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{8E4386EB-9637-48E1-B8B7-2140C29801A2}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42A-48F3-8B80-1990C9866E2B}"/>
                </c:ext>
              </c:extLst>
            </c:dLbl>
            <c:dLbl>
              <c:idx val="23"/>
              <c:tx>
                <c:strRef>
                  <c:f>Daten_Diagramme!$D$37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{D04D122D-2AC8-4632-AD53-6703C484D62C}</c15:txfldGUID>
                      <c15:f>Daten_Diagramme!$D$37</c15:f>
                      <c15:dlblFieldTableCache>
                        <c:ptCount val="1"/>
                        <c:pt idx="0">
                          <c:v>10.1</c:v>
                        </c:pt>
                      </c15:dlblFieldTableCache>
                    </c15:dlblFTEntry>
                  </c15:dlblFieldTable>
                  <c15:showDataLabelsRange val="0"/>
                </c:ext>
                <c:ext xmlns:c16="http://schemas.microsoft.com/office/drawing/2014/chart" uri="{C3380CC4-5D6E-409C-BE32-E72D297353CC}">
                  <c16:uniqueId val="{00000017-942A-48F3-8B80-1990C9866E2B}"/>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{7592C9FE-A880-4546-A1F4-F0ABA64411CC}</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942A-48F3-8B80-1990C9866E2B}"/>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{D27915A1-F29F-4609-A832-773861061371}</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942A-48F3-8B80-1990C9866E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{C50A680A-0955-4A81-8F5D-A8F1265312C3}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42A-48F3-8B80-1990C9866E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{EAA08B4C-911A-46B8-8030-13101C65ED23}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42A-48F3-8B80-1990C9866E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{7E6283C4-B0D4-47A8-BF1B-7705A5707D93}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42A-48F3-8B80-1990C9866E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{C50D794D-217F-482B-A030-ACFF0D88A366}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42A-48F3-8B80-1990C9866E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{E79A5ED9-E41E-4C0B-9A36-8D50A4376336}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42A-48F3-8B80-1990C9866E2B}"/>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{5606EFEB-1051-46DA-A02A-D8946227D41F}</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942A-48F3-8B80-1990C9866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0.73730346774865063</c:v>
                </c:pt>
                <c:pt idx="1">
                  <c:v>10.144927536231885</c:v>
                </c:pt>
                <c:pt idx="2">
                  <c:v>-0.45090180360721444</c:v>
                </c:pt>
                <c:pt idx="3">
                  <c:v>0.93687896280874416</c:v>
                </c:pt>
                <c:pt idx="4">
                  <c:v>2.4796921761436512</c:v>
                </c:pt>
                <c:pt idx="5">
                  <c:v>0.75447420750965022</c:v>
                </c:pt>
                <c:pt idx="6">
                  <c:v>0.64820271066588098</c:v>
                </c:pt>
                <c:pt idx="7">
                  <c:v>3.9882830103650293</c:v>
                </c:pt>
                <c:pt idx="8">
                  <c:v>-1.285019680481593</c:v>
                </c:pt>
                <c:pt idx="9">
                  <c:v>-3.7358490566037736</c:v>
                </c:pt>
                <c:pt idx="10">
                  <c:v>-0.31527658354829463</c:v>
                </c:pt>
                <c:pt idx="11">
                  <c:v>4.6544933762978875</c:v>
                </c:pt>
                <c:pt idx="12">
                  <c:v>0.41360294117647056</c:v>
                </c:pt>
                <c:pt idx="13">
                  <c:v>2.1865443425076454</c:v>
                </c:pt>
                <c:pt idx="14">
                  <c:v>2.485752394810234</c:v>
                </c:pt>
                <c:pt idx="15">
                  <c:v>-17.314230208839241</c:v>
                </c:pt>
                <c:pt idx="16">
                  <c:v>2.1063858152246366</c:v>
                </c:pt>
                <c:pt idx="17">
                  <c:v>3.3258840541606416</c:v>
                </c:pt>
                <c:pt idx="18">
                  <c:v>1.972669164646242</c:v>
                </c:pt>
                <c:pt idx="19">
                  <c:v>2.2255192878338277</c:v>
                </c:pt>
                <c:pt idx="20">
                  <c:v>1.4982164090368608</c:v>
                </c:pt>
                <c:pt idx="21">
                  <c:v>0</c:v>
                </c:pt>
                <c:pt idx="23">
                  <c:v>10.144927536231885</c:v>
                </c:pt>
                <c:pt idx="24">
                  <c:v>1.3276262333139872</c:v>
                </c:pt>
                <c:pt idx="25">
                  <c:v>0.57532332021864196</c:v>
                </c:pt>
              </c:numCache>
            </c:numRef>
          </c:val>
          <c:extLst>
            <c:ext xmlns:c16="http://schemas.microsoft.com/office/drawing/2014/chart" uri="{C3380CC4-5D6E-409C-BE32-E72D297353CC}">
              <c16:uniqueId val="{00000020-942A-48F3-8B80-1990C9866E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{B941537D-F6BE-46DF-91A4-156E7B96B3E7}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42A-48F3-8B80-1990C9866E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{191992C5-C1AE-4C5C-A362-C4BD026160F6}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42A-48F3-8B80-1990C9866E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{ACBB9275-0695-4055-8F0A-7DC642F25B1C}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42A-48F3-8B80-1990C9866E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{7CC61EBA-DC2B-45F3-80D6-7887D6BC2F9B}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42A-48F3-8B80-1990C9866E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{5C25F915-0319-4F74-84CB-116887FBF147}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42A-48F3-8B80-1990C9866E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{8CE1EE03-7FD7-419B-A32E-CB9BD9B07BA0}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42A-48F3-8B80-1990C9866E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{02728340-CECE-4293-A7D5-3E295EF3669F}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42A-48F3-8B80-1990C9866E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{16608F7A-99F7-4A49-B2FF-3D28EFAB7AF0}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42A-48F3-8B80-1990C9866E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{990E8041-22D1-4177-BF13-A2226F03F514}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42A-48F3-8B80-1990C9866E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{3868BDDF-060F-4460-BA80-72A5003FD61D}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42A-48F3-8B80-1990C9866E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{B59629F4-637B-4785-9184-1F3A3DCE0592}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42A-48F3-8B80-1990C9866E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{A0EA1797-96C6-497E-A5BA-B780A6B03938}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42A-48F3-8B80-1990C9866E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{60056DEA-36D5-49BB-B537-288BC517DFCD}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42A-48F3-8B80-1990C9866E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{2C782532-C835-47E6-A92E-7A06733D4C33}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42A-48F3-8B80-1990C9866E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{368CFB22-978D-42D6-910A-1F02272AF021}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42A-48F3-8B80-1990C9866E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{6B913AFE-6C8B-43AD-A0F2-58F88F2DBF91}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42A-48F3-8B80-1990C9866E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{EDEE5CCC-D1D2-41B1-BA4E-A39E070A7001}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42A-48F3-8B80-1990C9866E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{456EA82F-D90F-4C7B-8122-1693573466A8}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42A-48F3-8B80-1990C9866E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{EEB3FC48-8DEC-4F48-90C3-A007F1F27F0E}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42A-48F3-8B80-1990C9866E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{32BAA652-9AF5-4BA1-B006-4C1C14807406}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42A-48F3-8B80-1990C9866E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{57C4D1FF-DEAE-49FA-8727-480EF6D3B4D5}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42A-48F3-8B80-1990C9866E2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{0170527E-B159-473A-A320-522B7DF2EB9E}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42A-48F3-8B80-1990C9866E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{3E829DE0-C33E-443E-89AF-BCD41970C664}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42A-48F3-8B80-1990C9866E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{E37D7678-6442-4515-B29C-84BEB3E900B6}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42A-48F3-8B80-1990C9866E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{93B0B883-5E59-47C4-AFB2-4B2D22C751AD}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42A-48F3-8B80-1990C9866E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{DFB28D82-F0BA-4E60-843B-C2C5EFB45583}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42A-48F3-8B80-1990C9866E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{41EAC685-FF98-41DD-9FA8-FA6CA7819661}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42A-48F3-8B80-1990C9866E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{F8A80E06-70DB-4BCF-B6CC-5662E6226974}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42A-48F3-8B80-1990C9866E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{5305DD67-7B83-46C9-AECE-B57DE2C61D37}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42A-48F3-8B80-1990C9866E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{DA1ADA3E-648A-43C9-88B1-5AEF36AA9163}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42A-48F3-8B80-1990C9866E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{99B351D0-F674-4E61-96AD-4A34B94DE5A4}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42A-48F3-8B80-1990C9866E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{E900FF05-DA48-4710-BEB5-F5115B7A477A}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42A-48F3-8B80-1990C9866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42A-48F3-8B80-1990C9866E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42A-48F3-8B80-1990C9866E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{70042FB1-12DF-4AA2-BCE8-53323213BA3A}</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3A9E-4A3F-9021-1C683DD78B4D}"/>
                </c:ext>
              </c:extLst>
            </c:dLbl>
            <c:dLbl>
              <c:idx val="1"/>
              <c:tx>
                <c:strRef>
                  <c:f>Daten_Diagramme!$E$15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{21B2D6D0-5AD4-47D0-B33D-09106C9FA75A}</c15:txfldGUID>
                      <c15:f>Daten_Diagramme!$E$15</c15:f>
                      <c15:dlblFieldTableCache>
                        <c:ptCount val="1"/>
                        <c:pt idx="0">
                          <c:v>-6.8</c:v>
                        </c:pt>
                      </c15:dlblFieldTableCache>
                    </c15:dlblFTEntry>
                  </c15:dlblFieldTable>
                  <c15:showDataLabelsRange val="0"/>
                </c:ext>
                <c:ext xmlns:c16="http://schemas.microsoft.com/office/drawing/2014/chart" uri="{C3380CC4-5D6E-409C-BE32-E72D297353CC}">
                  <c16:uniqueId val="{00000001-3A9E-4A3F-9021-1C683DD78B4D}"/>
                </c:ext>
              </c:extLst>
            </c:dLbl>
            <c:dLbl>
              <c:idx val="2"/>
              <c:tx>
                <c:strRef>
                  <c:f>Daten_Diagramme!$E$16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{0AD62FC4-2036-494B-AB5E-A9E88E4CC091}</c15:txfldGUID>
                      <c15:f>Daten_Diagramme!$E$16</c15:f>
                      <c15:dlblFieldTableCache>
                        <c:ptCount val="1"/>
                        <c:pt idx="0">
                          <c:v>-8.3</c:v>
                        </c:pt>
                      </c15:dlblFieldTableCache>
                    </c15:dlblFTEntry>
                  </c15:dlblFieldTable>
                  <c15:showDataLabelsRange val="0"/>
                </c:ext>
                <c:ext xmlns:c16="http://schemas.microsoft.com/office/drawing/2014/chart" uri="{C3380CC4-5D6E-409C-BE32-E72D297353CC}">
                  <c16:uniqueId val="{00000002-3A9E-4A3F-9021-1C683DD78B4D}"/>
                </c:ext>
              </c:extLst>
            </c:dLbl>
            <c:dLbl>
              <c:idx val="3"/>
              <c:tx>
                <c:strRef>
                  <c:f>Daten_Diagramme!$E$17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{51732862-1D5D-4FD1-BB21-86279DB5E19F}</c15:txfldGUID>
                      <c15:f>Daten_Diagramme!$E$17</c15:f>
                      <c15:dlblFieldTableCache>
                        <c:ptCount val="1"/>
                        <c:pt idx="0">
                          <c:v>-6.1</c:v>
                        </c:pt>
                      </c15:dlblFieldTableCache>
                    </c15:dlblFTEntry>
                  </c15:dlblFieldTable>
                  <c15:showDataLabelsRange val="0"/>
                </c:ext>
                <c:ext xmlns:c16="http://schemas.microsoft.com/office/drawing/2014/chart" uri="{C3380CC4-5D6E-409C-BE32-E72D297353CC}">
                  <c16:uniqueId val="{00000003-3A9E-4A3F-9021-1C683DD78B4D}"/>
                </c:ext>
              </c:extLst>
            </c:dLbl>
            <c:dLbl>
              <c:idx val="4"/>
              <c:tx>
                <c:strRef>
                  <c:f>Daten_Diagramme!$E$18</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{F52E84CE-4FEE-420C-BD80-2C65191084BA}</c15:txfldGUID>
                      <c15:f>Daten_Diagramme!$E$18</c15:f>
                      <c15:dlblFieldTableCache>
                        <c:ptCount val="1"/>
                        <c:pt idx="0">
                          <c:v>-17.6</c:v>
                        </c:pt>
                      </c15:dlblFieldTableCache>
                    </c15:dlblFTEntry>
                  </c15:dlblFieldTable>
                  <c15:showDataLabelsRange val="0"/>
                </c:ext>
                <c:ext xmlns:c16="http://schemas.microsoft.com/office/drawing/2014/chart" uri="{C3380CC4-5D6E-409C-BE32-E72D297353CC}">
                  <c16:uniqueId val="{00000004-3A9E-4A3F-9021-1C683DD78B4D}"/>
                </c:ext>
              </c:extLst>
            </c:dLbl>
            <c:dLbl>
              <c:idx val="5"/>
              <c:tx>
                <c:strRef>
                  <c:f>Daten_Diagramme!$E$19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{3520FE36-7D00-440B-9420-AA42E22D4EDC}</c15:txfldGUID>
                      <c15:f>Daten_Diagramme!$E$19</c15:f>
                      <c15:dlblFieldTableCache>
                        <c:ptCount val="1"/>
                        <c:pt idx="0">
                          <c:v>2.1</c:v>
                        </c:pt>
                      </c15:dlblFieldTableCache>
                    </c15:dlblFTEntry>
                  </c15:dlblFieldTable>
                  <c15:showDataLabelsRange val="0"/>
                </c:ext>
                <c:ext xmlns:c16="http://schemas.microsoft.com/office/drawing/2014/chart" uri="{C3380CC4-5D6E-409C-BE32-E72D297353CC}">
                  <c16:uniqueId val="{00000005-3A9E-4A3F-9021-1C683DD78B4D}"/>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{7F20D687-D198-498E-8642-16B20BA39AED}</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3A9E-4A3F-9021-1C683DD78B4D}"/>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{9F744A1A-F222-4EC0-8C40-3C422F23C4C7}</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3A9E-4A3F-9021-1C683DD78B4D}"/>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{CD464623-6A06-4AED-BD29-418851508ADB}</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3A9E-4A3F-9021-1C683DD78B4D}"/>
                </c:ext>
              </c:extLst>
            </c:dLbl>
            <c:dLbl>
              <c:idx val="9"/>
              <c:tx>
                <c:strRef>
                  <c:f>Daten_Diagramme!$E$23</c:f>
                  <c:strCache>
                    <c:ptCount val="1"/>
                    <c:pt idx="0">
                      <c:v>-42.2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{CB4299BC-474C-4C2D-9443-0B91F2F5F655}</c15:txfldGUID>
                      <c15:f>Daten_Diagramme!$E$23</c15:f>
                      <c15:dlblFieldTableCache>
                        <c:ptCount val="1"/>
                        <c:pt idx="0">
                          <c:v>-42.2</c:v>
                        </c:pt>
                      </c15:dlblFieldTableCache>
                    </c15:dlblFTEntry>
                  </c15:dlblFieldTable>
                  <c15:showDataLabelsRange val="0"/>
                </c:ext>
                <c:ext xmlns:c16="http://schemas.microsoft.com/office/drawing/2014/chart" uri="{C3380CC4-5D6E-409C-BE32-E72D297353CC}">
                  <c16:uniqueId val="{00000009-3A9E-4A3F-9021-1C683DD78B4D}"/>
                </c:ext>
              </c:extLst>
            </c:dLbl>
            <c:dLbl>
              <c:idx val="10"/>
              <c:tx>
                <c:strRef>
                  <c:f>Daten_Diagramme!$E$24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{1513608D-0744-422B-BF0F-B90949FF2579}</c15:txfldGUID>
                      <c15:f>Daten_Diagramme!$E$24</c15:f>
                      <c15:dlblFieldTableCache>
                        <c:ptCount val="1"/>
                        <c:pt idx="0">
                          <c:v>-4.9</c:v>
                        </c:pt>
                      </c15:dlblFieldTableCache>
                    </c15:dlblFTEntry>
                  </c15:dlblFieldTable>
                  <c15:showDataLabelsRange val="0"/>
                </c:ext>
                <c:ext xmlns:c16="http://schemas.microsoft.com/office/drawing/2014/chart" uri="{C3380CC4-5D6E-409C-BE32-E72D297353CC}">
                  <c16:uniqueId val="{0000000A-3A9E-4A3F-9021-1C683DD78B4D}"/>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{8EFA9560-8621-40C6-B9A3-772BF215E26A}</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3A9E-4A3F-9021-1C683DD78B4D}"/>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{E1642B50-79CD-4429-BE2A-DBAEA0F0907A}</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3A9E-4A3F-9021-1C683DD78B4D}"/>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{E66062A9-AAAE-44BF-833A-0C1A6E15D40D}</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3A9E-4A3F-9021-1C683DD78B4D}"/>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{FB695BD8-6925-4310-9A38-F0372CA032A1}</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3A9E-4A3F-9021-1C683DD78B4D}"/>
                </c:ext>
              </c:extLst>
            </c:dLbl>
            <c:dLbl>
              <c:idx val="15"/>
              <c:tx>
                <c:strRef>
                  <c:f>Daten_Diagramme!$E$29</c:f>
                  <c:strCache>
                    <c:ptCount val="1"/>
                    <c:pt idx="0">
                      <c:v>-26.6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{C87EFEE8-3B9C-4688-B5D9-DAC0C7BBD884}</c15:txfldGUID>
                      <c15:f>Daten_Diagramme!$E$29</c15:f>
                      <c15:dlblFieldTableCache>
                        <c:ptCount val="1"/>
                        <c:pt idx="0">
                          <c:v>-26.6</c:v>
                        </c:pt>
                      </c15:dlblFieldTableCache>
                    </c15:dlblFTEntry>
                  </c15:dlblFieldTable>
                  <c15:showDataLabelsRange val="0"/>
                </c:ext>
                <c:ext xmlns:c16="http://schemas.microsoft.com/office/drawing/2014/chart" uri="{C3380CC4-5D6E-409C-BE32-E72D297353CC}">
                  <c16:uniqueId val="{0000000F-3A9E-4A3F-9021-1C683DD78B4D}"/>
                </c:ext>
              </c:extLst>
            </c:dLbl>
            <c:dLbl>
              <c:idx val="16"/>
              <c:tx>
                <c:strRef>
                  <c:f>Daten_Diagramme!$E$30</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{32D578B9-F620-462B-BBBB-CDDDC16D6268}</c15:txfldGUID>
                      <c15:f>Daten_Diagramme!$E$30</c15:f>
                      <c15:dlblFieldTableCache>
                        <c:ptCount val="1"/>
                        <c:pt idx="0">
                          <c:v>-9.2</c:v>
                        </c:pt>
                      </c15:dlblFieldTableCache>
                    </c15:dlblFTEntry>
                  </c15:dlblFieldTable>
                  <c15:showDataLabelsRange val="0"/>
                </c:ext>
                <c:ext xmlns:c16="http://schemas.microsoft.com/office/drawing/2014/chart" uri="{C3380CC4-5D6E-409C-BE32-E72D297353CC}">
                  <c16:uniqueId val="{00000010-3A9E-4A3F-9021-1C683DD78B4D}"/>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{CBA370AA-F8C2-42F4-A0E6-DE0E46EFFE6D}</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3A9E-4A3F-9021-1C683DD78B4D}"/>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{1468AB02-4C8A-4172-BF00-A0688D10E827}</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3A9E-4A3F-9021-1C683DD78B4D}"/>
                </c:ext>
              </c:extLst>
            </c:dLbl>
            <c:dLbl>
              <c:idx val="19"/>
              <c:tx>
                <c:strRef>
                  <c:f>Daten_Diagramme!$E$33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{9B377F20-58B7-46B3-9F28-A2AD6A6CB0DC}</c15:txfldGUID>
                      <c15:f>Daten_Diagramme!$E$33</c15:f>
                      <c15:dlblFieldTableCache>
                        <c:ptCount val="1"/>
                        <c:pt idx="0">
                          <c:v>-6.9</c:v>
                        </c:pt>
                      </c15:dlblFieldTableCache>
                    </c15:dlblFTEntry>
                  </c15:dlblFieldTable>
                  <c15:showDataLabelsRange val="0"/>
                </c:ext>
                <c:ext xmlns:c16="http://schemas.microsoft.com/office/drawing/2014/chart" uri="{C3380CC4-5D6E-409C-BE32-E72D297353CC}">
                  <c16:uniqueId val="{00000013-3A9E-4A3F-9021-1C683DD78B4D}"/>
                </c:ext>
              </c:extLst>
            </c:dLbl>
            <c:dLbl>
              <c:idx val="20"/>
              <c:tx>
                <c:strRef>
                  <c:f>Daten_Diagramme!$E$34</c:f>
                  <c:strCache>
                    <c:ptCount val="1"/>
                    <c:pt idx="0">
                      <c:v>18.4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{52DF0E7C-1ED5-4F16-9D96-D03309BC6BF1}</c15:txfldGUID>
                      <c15:f>Daten_Diagramme!$E$34</c15:f>
                      <c15:dlblFieldTableCache>
                        <c:ptCount val="1"/>
                        <c:pt idx="0">
                          <c:v>18.4</c:v>
                        </c:pt>
                      </c15:dlblFieldTableCache>
                    </c15:dlblFTEntry>
                  </c15:dlblFieldTable>
                  <c15:showDataLabelsRange val="0"/>
                </c:ext>
                <c:ext xmlns:c16="http://schemas.microsoft.com/office/drawing/2014/chart" uri="{C3380CC4-5D6E-409C-BE32-E72D297353CC}">
                  <c16:uniqueId val="{00000014-3A9E-4A3F-9021-1C683DD78B4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{05BAF851-EE8D-4C70-92BF-6DC3A5759BA8}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A9E-4A3F-9021-1C683DD78B4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{C3EA6A63-9463-4F76-BA15-083869398B4B}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A9E-4A3F-9021-1C683DD78B4D}"/>
                </c:ext>
              </c:extLst>
            </c:dLbl>
            <c:dLbl>
              <c:idx val="23"/>
              <c:tx>
                <c:strRef>
                  <c:f>Daten_Diagramme!$E$37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{9BA85EEA-2458-4FBF-9935-B483220B65CC}</c15:txfldGUID>
                      <c15:f>Daten_Diagramme!$E$37</c15:f>
                      <c15:dlblFieldTableCache>
                        <c:ptCount val="1"/>
                        <c:pt idx="0">
                          <c:v>-6.8</c:v>
                        </c:pt>
                      </c15:dlblFieldTableCache>
                    </c15:dlblFTEntry>
                  </c15:dlblFieldTable>
                  <c15:showDataLabelsRange val="0"/>
                </c:ext>
                <c:ext xmlns:c16="http://schemas.microsoft.com/office/drawing/2014/chart" uri="{C3380CC4-5D6E-409C-BE32-E72D297353CC}">
                  <c16:uniqueId val="{00000017-3A9E-4A3F-9021-1C683DD78B4D}"/>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{0482C04F-0790-4D21-8002-431AE7D0C511}</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3A9E-4A3F-9021-1C683DD78B4D}"/>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{2A21C66A-CDD2-43E4-8341-9638D1423EF9}</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3A9E-4A3F-9021-1C683DD78B4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{C99538A4-AFC3-4429-B503-26E51AD7CDA2}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A9E-4A3F-9021-1C683DD78B4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{6F9DDB9B-1647-45B2-945E-067002187259}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A9E-4A3F-9021-1C683DD78B4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{08D900E4-9376-4EC9-B86E-EECBFDDCE4A3}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A9E-4A3F-9021-1C683DD78B4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{A74554C7-5223-49A5-978B-E237494A7F88}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A9E-4A3F-9021-1C683DD78B4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{BAFD82B6-F951-4377-92B6-44D96F134CF3}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A9E-4A3F-9021-1C683DD78B4D}"/>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{69F213ED-E60E-4CE1-A45E-5EAF332FB57E}</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3A9E-4A3F-9021-1C683DD78B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-3.3029982936540181</c:v>
                </c:pt>
                <c:pt idx="1">
                  <c:v>-6.7796610169491522</c:v>
                </c:pt>
                <c:pt idx="2">
                  <c:v>-8.3333333333333339</c:v>
                </c:pt>
                <c:pt idx="3">
                  <c:v>-6.119951040391677</c:v>
                </c:pt>
                <c:pt idx="4">
                  <c:v>-17.557251908396946</c:v>
                </c:pt>
                <c:pt idx="5">
                  <c:v>2.0565552699228791</c:v>
                </c:pt>
                <c:pt idx="6">
                  <c:v>-7.2289156626506026</c:v>
                </c:pt>
                <c:pt idx="7">
                  <c:v>-2.3529411764705883</c:v>
                </c:pt>
                <c:pt idx="8">
                  <c:v>-3.2472939217318899</c:v>
                </c:pt>
                <c:pt idx="9">
                  <c:v>-42.159853569249542</c:v>
                </c:pt>
                <c:pt idx="10">
                  <c:v>-4.8543689320388346</c:v>
                </c:pt>
                <c:pt idx="11">
                  <c:v>-0.58139534883720934</c:v>
                </c:pt>
                <c:pt idx="12">
                  <c:v>-3.2432432432432434</c:v>
                </c:pt>
                <c:pt idx="13">
                  <c:v>-0.75039494470774093</c:v>
                </c:pt>
                <c:pt idx="14">
                  <c:v>-2.3865231633130555</c:v>
                </c:pt>
                <c:pt idx="15">
                  <c:v>-26.609442060085836</c:v>
                </c:pt>
                <c:pt idx="16">
                  <c:v>-9.1743119266055047</c:v>
                </c:pt>
                <c:pt idx="17">
                  <c:v>-1.482213438735178</c:v>
                </c:pt>
                <c:pt idx="18">
                  <c:v>-1.6884113584036837</c:v>
                </c:pt>
                <c:pt idx="19">
                  <c:v>-6.8932038834951452</c:v>
                </c:pt>
                <c:pt idx="20">
                  <c:v>18.416523235800344</c:v>
                </c:pt>
                <c:pt idx="21">
                  <c:v>0</c:v>
                </c:pt>
                <c:pt idx="23">
                  <c:v>-6.7796610169491522</c:v>
                </c:pt>
                <c:pt idx="24">
                  <c:v>-4.8305695746214852</c:v>
                </c:pt>
                <c:pt idx="25">
                  <c:v>-3.2026933701657461</c:v>
                </c:pt>
              </c:numCache>
            </c:numRef>
          </c:val>
          <c:extLst>
            <c:ext xmlns:c16="http://schemas.microsoft.com/office/drawing/2014/chart" uri="{C3380CC4-5D6E-409C-BE32-E72D297353CC}">
              <c16:uniqueId val="{00000020-3A9E-4A3F-9021-1C683DD78B4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{3FD4EAD4-3BC2-4BE6-A1D1-0D7AC27CB8D7}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A9E-4A3F-9021-1C683DD78B4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{26714F9A-717D-4E7F-8950-694512C99C50}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A9E-4A3F-9021-1C683DD78B4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{FFA377B0-D1A8-41AE-800A-4CC8F5901071}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A9E-4A3F-9021-1C683DD78B4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{C22C7DAD-0A99-49CC-99C1-7058E6333E83}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A9E-4A3F-9021-1C683DD78B4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{507DF212-8D6D-44CF-A5F4-B11803EB71CB}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A9E-4A3F-9021-1C683DD78B4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{6F41E836-BFF3-47D1-B9F3-2355C82F84EB}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A9E-4A3F-9021-1C683DD78B4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{CB09C79E-8ACD-42BE-8BBC-B34219F5CFBA}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A9E-4A3F-9021-1C683DD78B4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{5B4240F6-459A-407B-832C-EFA1A0205CC3}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A9E-4A3F-9021-1C683DD78B4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{89005964-0F76-4104-A05C-FB9F6A7ED5F1}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A9E-4A3F-9021-1C683DD78B4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{BA25F8BB-F76A-4019-8A58-83BEEBBDC24A}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A9E-4A3F-9021-1C683DD78B4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{978C42B3-15D9-43C3-9E37-BAD47CC8D2B6}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A9E-4A3F-9021-1C683DD78B4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{2873704E-24A9-4F06-ACEE-8398234044B7}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A9E-4A3F-9021-1C683DD78B4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{960DE943-2C1E-435D-95AA-8799CF16D20E}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A9E-4A3F-9021-1C683DD78B4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{5D0610F1-F3A8-469A-B8D6-61EF9C1C53DB}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A9E-4A3F-9021-1C683DD78B4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{0D27F30B-A61F-47F9-BFCA-73069AC1914D}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A9E-4A3F-9021-1C683DD78B4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{6EC04A82-72B8-409A-97A2-7D068232861F}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A9E-4A3F-9021-1C683DD78B4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{D6050C8B-3B4E-4DE6-856C-D41B1003D25A}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A9E-4A3F-9021-1C683DD78B4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{82FB7FF0-C7AD-42C3-B0B8-BE8609B834B0}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A9E-4A3F-9021-1C683DD78B4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{14A7BFF4-12FC-4324-88F7-E73CD7176AE6}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A9E-4A3F-9021-1C683DD78B4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{5863B86B-E55C-46BF-81FE-64AB941738EC}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A9E-4A3F-9021-1C683DD78B4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{321AA14E-ED5B-4317-B519-CC5600D32EE2}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A9E-4A3F-9021-1C683DD78B4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{205318E9-B86F-49BE-BEE4-FA0D30080955}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A9E-4A3F-9021-1C683DD78B4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{9A49BEB0-D5C6-4F7C-A9E2-D1803F66D675}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A9E-4A3F-9021-1C683DD78B4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{0E443A76-7157-4245-9426-77947015FD8C}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A9E-4A3F-9021-1C683DD78B4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{BF47E1A3-4BE0-4354-9B1A-5180809D0A88}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A9E-4A3F-9021-1C683DD78B4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{243528FF-F84C-4391-A2A0-F4278C1263B2}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A9E-4A3F-9021-1C683DD78B4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{8C1D5179-83EB-4A7C-A730-5009F177E04B}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A9E-4A3F-9021-1C683DD78B4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{7C5346C0-A594-412A-9BFC-1C7DEB79F3AF}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A9E-4A3F-9021-1C683DD78B4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{9C668807-2F6B-4ADC-A0C0-9D1136C2F505}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A9E-4A3F-9021-1C683DD78B4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{AF2EB87A-4729-4749-A32A-17C8288A4C52}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A9E-4A3F-9021-1C683DD78B4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{FA42536C-5A06-49A6-A9D6-5741CF6C60DD}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A9E-4A3F-9021-1C683DD78B4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{7AD1C9B2-E463-4333-8877-561FB4265031}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A9E-4A3F-9021-1C683DD78B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A9E-4A3F-9021-1C683DD78B4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A9E-4A3F-9021-1C683DD78B4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{12D2E861-0D2E-438E-A97F-63DF06D68D01}</c15:txfldGUID>
                      <c15:f>Diagramm!$I$46</c15:f>
                      <c15:dlblFieldTableCache>
                        <c:ptCount val="1"/>
                      </c15:dlblFieldTableCache>
                    </c15:dlblFTEntry>
                  </c15:dlblFieldTable>
                  <c15:showDataLabelsRange val="0"/>
                </c:ext>
                <c:ext xmlns:c16="http://schemas.microsoft.com/office/drawing/2014/chart" uri="{C3380CC4-5D6E-409C-BE32-E72D297353CC}">
                  <c16:uniqueId val="{00000000-4B0F-4763-BA46-CD00C0D13A8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{70DE101C-9F48-4CB7-8712-160E793415B7}</c15:txfldGUID>
                      <c15:f>Diagramm!$I$47</c15:f>
                      <c15:dlblFieldTableCache>
                        <c:ptCount val="1"/>
                      </c15:dlblFieldTableCache>
                    </c15:dlblFTEntry>
                  </c15:dlblFieldTable>
                  <c15:showDataLabelsRange val="0"/>
                </c:ext>
                <c:ext xmlns:c16="http://schemas.microsoft.com/office/drawing/2014/chart" uri="{C3380CC4-5D6E-409C-BE32-E72D297353CC}">
                  <c16:uniqueId val="{00000001-4B0F-4763-BA46-CD00C0D13A8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{D41CCC60-4A15-48F5-BA71-E502FDBB94AF}</c15:txfldGUID>
                      <c15:f>Diagramm!$I$48</c15:f>
                      <c15:dlblFieldTableCache>
                        <c:ptCount val="1"/>
                      </c15:dlblFieldTableCache>
                    </c15:dlblFTEntry>
                  </c15:dlblFieldTable>
                  <c15:showDataLabelsRange val="0"/>
                </c:ext>
                <c:ext xmlns:c16="http://schemas.microsoft.com/office/drawing/2014/chart" uri="{C3380CC4-5D6E-409C-BE32-E72D297353CC}">
                  <c16:uniqueId val="{00000002-4B0F-4763-BA46-CD00C0D13A8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{BCD83906-E8CC-4D54-A18E-28FECA07BA2A}</c15:txfldGUID>
                      <c15:f>Diagramm!$I$49</c15:f>
                      <c15:dlblFieldTableCache>
                        <c:ptCount val="1"/>
                      </c15:dlblFieldTableCache>
                    </c15:dlblFTEntry>
                  </c15:dlblFieldTable>
                  <c15:showDataLabelsRange val="0"/>
                </c:ext>
                <c:ext xmlns:c16="http://schemas.microsoft.com/office/drawing/2014/chart" uri="{C3380CC4-5D6E-409C-BE32-E72D297353CC}">
                  <c16:uniqueId val="{00000003-4B0F-4763-BA46-CD00C0D13A8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{5E889F06-5971-4B79-BC3C-86DADAF1B0C2}</c15:txfldGUID>
                      <c15:f>Diagramm!$I$50</c15:f>
                      <c15:dlblFieldTableCache>
                        <c:ptCount val="1"/>
                      </c15:dlblFieldTableCache>
                    </c15:dlblFTEntry>
                  </c15:dlblFieldTable>
                  <c15:showDataLabelsRange val="0"/>
                </c:ext>
                <c:ext xmlns:c16="http://schemas.microsoft.com/office/drawing/2014/chart" uri="{C3380CC4-5D6E-409C-BE32-E72D297353CC}">
                  <c16:uniqueId val="{00000004-4B0F-4763-BA46-CD00C0D13A8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{FEDC6CB9-F785-4D6E-8E41-45C8FDFCAE54}</c15:txfldGUID>
                      <c15:f>Diagramm!$I$51</c15:f>
                      <c15:dlblFieldTableCache>
                        <c:ptCount val="1"/>
                      </c15:dlblFieldTableCache>
                    </c15:dlblFTEntry>
                  </c15:dlblFieldTable>
                  <c15:showDataLabelsRange val="0"/>
                </c:ext>
                <c:ext xmlns:c16="http://schemas.microsoft.com/office/drawing/2014/chart" uri="{C3380CC4-5D6E-409C-BE32-E72D297353CC}">
                  <c16:uniqueId val="{00000005-4B0F-4763-BA46-CD00C0D13A8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{EA1EE60B-DE2B-4570-A4E2-1B78FAD51729}</c15:txfldGUID>
                      <c15:f>Diagramm!$I$52</c15:f>
                      <c15:dlblFieldTableCache>
                        <c:ptCount val="1"/>
                      </c15:dlblFieldTableCache>
                    </c15:dlblFTEntry>
                  </c15:dlblFieldTable>
                  <c15:showDataLabelsRange val="0"/>
                </c:ext>
                <c:ext xmlns:c16="http://schemas.microsoft.com/office/drawing/2014/chart" uri="{C3380CC4-5D6E-409C-BE32-E72D297353CC}">
                  <c16:uniqueId val="{00000006-4B0F-4763-BA46-CD00C0D13A8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{1EF36485-7723-4479-ADCF-9BC59B0A82E9}</c15:txfldGUID>
                      <c15:f>Diagramm!$I$53</c15:f>
                      <c15:dlblFieldTableCache>
                        <c:ptCount val="1"/>
                      </c15:dlblFieldTableCache>
                    </c15:dlblFTEntry>
                  </c15:dlblFieldTable>
                  <c15:showDataLabelsRange val="0"/>
                </c:ext>
                <c:ext xmlns:c16="http://schemas.microsoft.com/office/drawing/2014/chart" uri="{C3380CC4-5D6E-409C-BE32-E72D297353CC}">
                  <c16:uniqueId val="{00000007-4B0F-4763-BA46-CD00C0D13A8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{5E3F81FF-B1FC-4D72-8A22-A9B4F43B5F51}</c15:txfldGUID>
                      <c15:f>Diagramm!$I$54</c15:f>
                      <c15:dlblFieldTableCache>
                        <c:ptCount val="1"/>
                      </c15:dlblFieldTableCache>
                    </c15:dlblFTEntry>
                  </c15:dlblFieldTable>
                  <c15:showDataLabelsRange val="0"/>
                </c:ext>
                <c:ext xmlns:c16="http://schemas.microsoft.com/office/drawing/2014/chart" uri="{C3380CC4-5D6E-409C-BE32-E72D297353CC}">
                  <c16:uniqueId val="{00000008-4B0F-4763-BA46-CD00C0D13A8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{E3916B39-41CC-4B6C-8DF7-79227EEE5A37}</c15:txfldGUID>
                      <c15:f>Diagramm!$I$55</c15:f>
                      <c15:dlblFieldTableCache>
                        <c:ptCount val="1"/>
                      </c15:dlblFieldTableCache>
                    </c15:dlblFTEntry>
                  </c15:dlblFieldTable>
                  <c15:showDataLabelsRange val="0"/>
                </c:ext>
                <c:ext xmlns:c16="http://schemas.microsoft.com/office/drawing/2014/chart" uri="{C3380CC4-5D6E-409C-BE32-E72D297353CC}">
                  <c16:uniqueId val="{00000009-4B0F-4763-BA46-CD00C0D13A8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{AB0EBB18-D6C1-407E-B3B4-49E48CB57650}</c15:txfldGUID>
                      <c15:f>Diagramm!$I$56</c15:f>
                      <c15:dlblFieldTableCache>
                        <c:ptCount val="1"/>
                      </c15:dlblFieldTableCache>
                    </c15:dlblFTEntry>
                  </c15:dlblFieldTable>
                  <c15:showDataLabelsRange val="0"/>
                </c:ext>
                <c:ext xmlns:c16="http://schemas.microsoft.com/office/drawing/2014/chart" uri="{C3380CC4-5D6E-409C-BE32-E72D297353CC}">
                  <c16:uniqueId val="{0000000A-4B0F-4763-BA46-CD00C0D13A8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{31FCF432-36D8-453C-B61E-3B88E1A456A7}</c15:txfldGUID>
                      <c15:f>Diagramm!$I$57</c15:f>
                      <c15:dlblFieldTableCache>
                        <c:ptCount val="1"/>
                      </c15:dlblFieldTableCache>
                    </c15:dlblFTEntry>
                  </c15:dlblFieldTable>
                  <c15:showDataLabelsRange val="0"/>
                </c:ext>
                <c:ext xmlns:c16="http://schemas.microsoft.com/office/drawing/2014/chart" uri="{C3380CC4-5D6E-409C-BE32-E72D297353CC}">
                  <c16:uniqueId val="{0000000B-4B0F-4763-BA46-CD00C0D13A8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{7D607C92-807F-4A0C-A66A-321D3B2C032D}</c15:txfldGUID>
                      <c15:f>Diagramm!$I$58</c15:f>
                      <c15:dlblFieldTableCache>
                        <c:ptCount val="1"/>
                      </c15:dlblFieldTableCache>
                    </c15:dlblFTEntry>
                  </c15:dlblFieldTable>
                  <c15:showDataLabelsRange val="0"/>
                </c:ext>
                <c:ext xmlns:c16="http://schemas.microsoft.com/office/drawing/2014/chart" uri="{C3380CC4-5D6E-409C-BE32-E72D297353CC}">
                  <c16:uniqueId val="{0000000C-4B0F-4763-BA46-CD00C0D13A8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{CF23A816-74DE-4B00-AF7A-31FF38F9C5FD}</c15:txfldGUID>
                      <c15:f>Diagramm!$I$59</c15:f>
                      <c15:dlblFieldTableCache>
                        <c:ptCount val="1"/>
                      </c15:dlblFieldTableCache>
                    </c15:dlblFTEntry>
                  </c15:dlblFieldTable>
                  <c15:showDataLabelsRange val="0"/>
                </c:ext>
                <c:ext xmlns:c16="http://schemas.microsoft.com/office/drawing/2014/chart" uri="{C3380CC4-5D6E-409C-BE32-E72D297353CC}">
                  <c16:uniqueId val="{0000000D-4B0F-4763-BA46-CD00C0D13A8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{ECE7AE95-2955-47BD-A65E-5683C3FB1CEB}</c15:txfldGUID>
                      <c15:f>Diagramm!$I$60</c15:f>
                      <c15:dlblFieldTableCache>
                        <c:ptCount val="1"/>
                      </c15:dlblFieldTableCache>
                    </c15:dlblFTEntry>
                  </c15:dlblFieldTable>
                  <c15:showDataLabelsRange val="0"/>
                </c:ext>
                <c:ext xmlns:c16="http://schemas.microsoft.com/office/drawing/2014/chart" uri="{C3380CC4-5D6E-409C-BE32-E72D297353CC}">
                  <c16:uniqueId val="{0000000E-4B0F-4763-BA46-CD00C0D13A8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{B2C070CC-AAC5-4679-83D9-1F0C76789DED}</c15:txfldGUID>
                      <c15:f>Diagramm!$I$61</c15:f>
                      <c15:dlblFieldTableCache>
                        <c:ptCount val="1"/>
                      </c15:dlblFieldTableCache>
                    </c15:dlblFTEntry>
                  </c15:dlblFieldTable>
                  <c15:showDataLabelsRange val="0"/>
                </c:ext>
                <c:ext xmlns:c16="http://schemas.microsoft.com/office/drawing/2014/chart" uri="{C3380CC4-5D6E-409C-BE32-E72D297353CC}">
                  <c16:uniqueId val="{0000000F-4B0F-4763-BA46-CD00C0D13A8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{09EDFB78-F4D6-4E7B-8878-A35241144B54}</c15:txfldGUID>
                      <c15:f>Diagramm!$I$62</c15:f>
                      <c15:dlblFieldTableCache>
                        <c:ptCount val="1"/>
                      </c15:dlblFieldTableCache>
                    </c15:dlblFTEntry>
                  </c15:dlblFieldTable>
                  <c15:showDataLabelsRange val="0"/>
                </c:ext>
                <c:ext xmlns:c16="http://schemas.microsoft.com/office/drawing/2014/chart" uri="{C3380CC4-5D6E-409C-BE32-E72D297353CC}">
                  <c16:uniqueId val="{00000010-4B0F-4763-BA46-CD00C0D13A8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{D59FD10D-1FEF-43EC-8837-4C945EA305E9}</c15:txfldGUID>
                      <c15:f>Diagramm!$I$63</c15:f>
                      <c15:dlblFieldTableCache>
                        <c:ptCount val="1"/>
                      </c15:dlblFieldTableCache>
                    </c15:dlblFTEntry>
                  </c15:dlblFieldTable>
                  <c15:showDataLabelsRange val="0"/>
                </c:ext>
                <c:ext xmlns:c16="http://schemas.microsoft.com/office/drawing/2014/chart" uri="{C3380CC4-5D6E-409C-BE32-E72D297353CC}">
                  <c16:uniqueId val="{00000011-4B0F-4763-BA46-CD00C0D13A8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{2E7C866E-0701-46E4-9806-01231A58D15D}</c15:txfldGUID>
                      <c15:f>Diagramm!$I$64</c15:f>
                      <c15:dlblFieldTableCache>
                        <c:ptCount val="1"/>
                      </c15:dlblFieldTableCache>
                    </c15:dlblFTEntry>
                  </c15:dlblFieldTable>
                  <c15:showDataLabelsRange val="0"/>
                </c:ext>
                <c:ext xmlns:c16="http://schemas.microsoft.com/office/drawing/2014/chart" uri="{C3380CC4-5D6E-409C-BE32-E72D297353CC}">
                  <c16:uniqueId val="{00000012-4B0F-4763-BA46-CD00C0D13A8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{1BF48556-CC58-4578-9174-4E0EFBCBCA90}</c15:txfldGUID>
                      <c15:f>Diagramm!$I$65</c15:f>
                      <c15:dlblFieldTableCache>
                        <c:ptCount val="1"/>
                      </c15:dlblFieldTableCache>
                    </c15:dlblFTEntry>
                  </c15:dlblFieldTable>
                  <c15:showDataLabelsRange val="0"/>
                </c:ext>
                <c:ext xmlns:c16="http://schemas.microsoft.com/office/drawing/2014/chart" uri="{C3380CC4-5D6E-409C-BE32-E72D297353CC}">
                  <c16:uniqueId val="{00000013-4B0F-4763-BA46-CD00C0D13A8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{39D12A77-2370-491A-B04E-7A8457350C1C}</c15:txfldGUID>
                      <c15:f>Diagramm!$I$66</c15:f>
                      <c15:dlblFieldTableCache>
                        <c:ptCount val="1"/>
                      </c15:dlblFieldTableCache>
                    </c15:dlblFTEntry>
                  </c15:dlblFieldTable>
                  <c15:showDataLabelsRange val="0"/>
                </c:ext>
                <c:ext xmlns:c16="http://schemas.microsoft.com/office/drawing/2014/chart" uri="{C3380CC4-5D6E-409C-BE32-E72D297353CC}">
                  <c16:uniqueId val="{00000014-4B0F-4763-BA46-CD00C0D13A8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{2B19906B-93F4-4A0B-B13B-7CA1BA49C92C}</c15:txfldGUID>
                      <c15:f>Diagramm!$I$67</c15:f>
                      <c15:dlblFieldTableCache>
                        <c:ptCount val="1"/>
                      </c15:dlblFieldTableCache>
                    </c15:dlblFTEntry>
                  </c15:dlblFieldTable>
                  <c15:showDataLabelsRange val="0"/>
                </c:ext>
                <c:ext xmlns:c16="http://schemas.microsoft.com/office/drawing/2014/chart" uri="{C3380CC4-5D6E-409C-BE32-E72D297353CC}">
                  <c16:uniqueId val="{00000015-4B0F-4763-BA46-CD00C0D13A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B0F-4763-BA46-CD00C0D13A8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{61F86FF2-6738-4083-991A-10744539F545}</c15:txfldGUID>
                      <c15:f>Diagramm!$K$46</c15:f>
                      <c15:dlblFieldTableCache>
                        <c:ptCount val="1"/>
                      </c15:dlblFieldTableCache>
                    </c15:dlblFTEntry>
                  </c15:dlblFieldTable>
                  <c15:showDataLabelsRange val="0"/>
                </c:ext>
                <c:ext xmlns:c16="http://schemas.microsoft.com/office/drawing/2014/chart" uri="{C3380CC4-5D6E-409C-BE32-E72D297353CC}">
                  <c16:uniqueId val="{00000017-4B0F-4763-BA46-CD00C0D13A8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{277B3084-91DA-4545-8F4B-608038B135A2}</c15:txfldGUID>
                      <c15:f>Diagramm!$K$47</c15:f>
                      <c15:dlblFieldTableCache>
                        <c:ptCount val="1"/>
                      </c15:dlblFieldTableCache>
                    </c15:dlblFTEntry>
                  </c15:dlblFieldTable>
                  <c15:showDataLabelsRange val="0"/>
                </c:ext>
                <c:ext xmlns:c16="http://schemas.microsoft.com/office/drawing/2014/chart" uri="{C3380CC4-5D6E-409C-BE32-E72D297353CC}">
                  <c16:uniqueId val="{00000018-4B0F-4763-BA46-CD00C0D13A8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{AF2A07D3-DFD2-4AC9-87EF-09A7A524FC46}</c15:txfldGUID>
                      <c15:f>Diagramm!$K$48</c15:f>
                      <c15:dlblFieldTableCache>
                        <c:ptCount val="1"/>
                      </c15:dlblFieldTableCache>
                    </c15:dlblFTEntry>
                  </c15:dlblFieldTable>
                  <c15:showDataLabelsRange val="0"/>
                </c:ext>
                <c:ext xmlns:c16="http://schemas.microsoft.com/office/drawing/2014/chart" uri="{C3380CC4-5D6E-409C-BE32-E72D297353CC}">
                  <c16:uniqueId val="{00000019-4B0F-4763-BA46-CD00C0D13A8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{72ECC3A7-85E3-4E8B-AE5A-3ED310FDF75E}</c15:txfldGUID>
                      <c15:f>Diagramm!$K$49</c15:f>
                      <c15:dlblFieldTableCache>
                        <c:ptCount val="1"/>
                      </c15:dlblFieldTableCache>
                    </c15:dlblFTEntry>
                  </c15:dlblFieldTable>
                  <c15:showDataLabelsRange val="0"/>
                </c:ext>
                <c:ext xmlns:c16="http://schemas.microsoft.com/office/drawing/2014/chart" uri="{C3380CC4-5D6E-409C-BE32-E72D297353CC}">
                  <c16:uniqueId val="{0000001A-4B0F-4763-BA46-CD00C0D13A8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{B0FE3356-ABCE-48F9-8718-6EAAAA94E889}</c15:txfldGUID>
                      <c15:f>Diagramm!$K$50</c15:f>
                      <c15:dlblFieldTableCache>
                        <c:ptCount val="1"/>
                      </c15:dlblFieldTableCache>
                    </c15:dlblFTEntry>
                  </c15:dlblFieldTable>
                  <c15:showDataLabelsRange val="0"/>
                </c:ext>
                <c:ext xmlns:c16="http://schemas.microsoft.com/office/drawing/2014/chart" uri="{C3380CC4-5D6E-409C-BE32-E72D297353CC}">
                  <c16:uniqueId val="{0000001B-4B0F-4763-BA46-CD00C0D13A8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{FE13023A-6AC8-4EA0-9DFD-6BC52D51E3FD}</c15:txfldGUID>
                      <c15:f>Diagramm!$K$51</c15:f>
                      <c15:dlblFieldTableCache>
                        <c:ptCount val="1"/>
                      </c15:dlblFieldTableCache>
                    </c15:dlblFTEntry>
                  </c15:dlblFieldTable>
                  <c15:showDataLabelsRange val="0"/>
                </c:ext>
                <c:ext xmlns:c16="http://schemas.microsoft.com/office/drawing/2014/chart" uri="{C3380CC4-5D6E-409C-BE32-E72D297353CC}">
                  <c16:uniqueId val="{0000001C-4B0F-4763-BA46-CD00C0D13A8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{BBCC0252-D571-4AAC-AD43-7B1873A9355F}</c15:txfldGUID>
                      <c15:f>Diagramm!$K$52</c15:f>
                      <c15:dlblFieldTableCache>
                        <c:ptCount val="1"/>
                      </c15:dlblFieldTableCache>
                    </c15:dlblFTEntry>
                  </c15:dlblFieldTable>
                  <c15:showDataLabelsRange val="0"/>
                </c:ext>
                <c:ext xmlns:c16="http://schemas.microsoft.com/office/drawing/2014/chart" uri="{C3380CC4-5D6E-409C-BE32-E72D297353CC}">
                  <c16:uniqueId val="{0000001D-4B0F-4763-BA46-CD00C0D13A8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{21588F46-8C44-497E-BDE5-9892C90E3A31}</c15:txfldGUID>
                      <c15:f>Diagramm!$K$53</c15:f>
                      <c15:dlblFieldTableCache>
                        <c:ptCount val="1"/>
                      </c15:dlblFieldTableCache>
                    </c15:dlblFTEntry>
                  </c15:dlblFieldTable>
                  <c15:showDataLabelsRange val="0"/>
                </c:ext>
                <c:ext xmlns:c16="http://schemas.microsoft.com/office/drawing/2014/chart" uri="{C3380CC4-5D6E-409C-BE32-E72D297353CC}">
                  <c16:uniqueId val="{0000001E-4B0F-4763-BA46-CD00C0D13A8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{E5E9D713-7A7A-4FA7-AAFC-E3AD236C96FC}</c15:txfldGUID>
                      <c15:f>Diagramm!$K$54</c15:f>
                      <c15:dlblFieldTableCache>
                        <c:ptCount val="1"/>
                      </c15:dlblFieldTableCache>
                    </c15:dlblFTEntry>
                  </c15:dlblFieldTable>
                  <c15:showDataLabelsRange val="0"/>
                </c:ext>
                <c:ext xmlns:c16="http://schemas.microsoft.com/office/drawing/2014/chart" uri="{C3380CC4-5D6E-409C-BE32-E72D297353CC}">
                  <c16:uniqueId val="{0000001F-4B0F-4763-BA46-CD00C0D13A8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{358A3864-9A6D-4D91-8830-3B87CDB07E18}</c15:txfldGUID>
                      <c15:f>Diagramm!$K$55</c15:f>
                      <c15:dlblFieldTableCache>
                        <c:ptCount val="1"/>
                      </c15:dlblFieldTableCache>
                    </c15:dlblFTEntry>
                  </c15:dlblFieldTable>
                  <c15:showDataLabelsRange val="0"/>
                </c:ext>
                <c:ext xmlns:c16="http://schemas.microsoft.com/office/drawing/2014/chart" uri="{C3380CC4-5D6E-409C-BE32-E72D297353CC}">
                  <c16:uniqueId val="{00000020-4B0F-4763-BA46-CD00C0D13A8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{6C3A1511-9183-4483-A055-8049CC1CC4AD}</c15:txfldGUID>
                      <c15:f>Diagramm!$K$56</c15:f>
                      <c15:dlblFieldTableCache>
                        <c:ptCount val="1"/>
                      </c15:dlblFieldTableCache>
                    </c15:dlblFTEntry>
                  </c15:dlblFieldTable>
                  <c15:showDataLabelsRange val="0"/>
                </c:ext>
                <c:ext xmlns:c16="http://schemas.microsoft.com/office/drawing/2014/chart" uri="{C3380CC4-5D6E-409C-BE32-E72D297353CC}">
                  <c16:uniqueId val="{00000021-4B0F-4763-BA46-CD00C0D13A8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{562220E5-1BBB-42B7-A649-A48DE7F840DE}</c15:txfldGUID>
                      <c15:f>Diagramm!$K$57</c15:f>
                      <c15:dlblFieldTableCache>
                        <c:ptCount val="1"/>
                      </c15:dlblFieldTableCache>
                    </c15:dlblFTEntry>
                  </c15:dlblFieldTable>
                  <c15:showDataLabelsRange val="0"/>
                </c:ext>
                <c:ext xmlns:c16="http://schemas.microsoft.com/office/drawing/2014/chart" uri="{C3380CC4-5D6E-409C-BE32-E72D297353CC}">
                  <c16:uniqueId val="{00000022-4B0F-4763-BA46-CD00C0D13A8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{F118A645-8F1F-4730-BBC1-43C6AC30A38B}</c15:txfldGUID>
                      <c15:f>Diagramm!$K$58</c15:f>
                      <c15:dlblFieldTableCache>
                        <c:ptCount val="1"/>
                      </c15:dlblFieldTableCache>
                    </c15:dlblFTEntry>
                  </c15:dlblFieldTable>
                  <c15:showDataLabelsRange val="0"/>
                </c:ext>
                <c:ext xmlns:c16="http://schemas.microsoft.com/office/drawing/2014/chart" uri="{C3380CC4-5D6E-409C-BE32-E72D297353CC}">
                  <c16:uniqueId val="{00000023-4B0F-4763-BA46-CD00C0D13A8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{49114246-7E6D-42FA-B377-1FF31E6D2887}</c15:txfldGUID>
                      <c15:f>Diagramm!$K$59</c15:f>
                      <c15:dlblFieldTableCache>
                        <c:ptCount val="1"/>
                      </c15:dlblFieldTableCache>
                    </c15:dlblFTEntry>
                  </c15:dlblFieldTable>
                  <c15:showDataLabelsRange val="0"/>
                </c:ext>
                <c:ext xmlns:c16="http://schemas.microsoft.com/office/drawing/2014/chart" uri="{C3380CC4-5D6E-409C-BE32-E72D297353CC}">
                  <c16:uniqueId val="{00000024-4B0F-4763-BA46-CD00C0D13A8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{98780965-B0EF-4E19-AA1D-CD103E6EAD2C}</c15:txfldGUID>
                      <c15:f>Diagramm!$K$60</c15:f>
                      <c15:dlblFieldTableCache>
                        <c:ptCount val="1"/>
                      </c15:dlblFieldTableCache>
                    </c15:dlblFTEntry>
                  </c15:dlblFieldTable>
                  <c15:showDataLabelsRange val="0"/>
                </c:ext>
                <c:ext xmlns:c16="http://schemas.microsoft.com/office/drawing/2014/chart" uri="{C3380CC4-5D6E-409C-BE32-E72D297353CC}">
                  <c16:uniqueId val="{00000025-4B0F-4763-BA46-CD00C0D13A8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{BA9C0315-4CC7-439F-A67C-054394C8DDB2}</c15:txfldGUID>
                      <c15:f>Diagramm!$K$61</c15:f>
                      <c15:dlblFieldTableCache>
                        <c:ptCount val="1"/>
                      </c15:dlblFieldTableCache>
                    </c15:dlblFTEntry>
                  </c15:dlblFieldTable>
                  <c15:showDataLabelsRange val="0"/>
                </c:ext>
                <c:ext xmlns:c16="http://schemas.microsoft.com/office/drawing/2014/chart" uri="{C3380CC4-5D6E-409C-BE32-E72D297353CC}">
                  <c16:uniqueId val="{00000026-4B0F-4763-BA46-CD00C0D13A8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{042B4D26-C760-4762-B1BD-139B3D0EF4DC}</c15:txfldGUID>
                      <c15:f>Diagramm!$K$62</c15:f>
                      <c15:dlblFieldTableCache>
                        <c:ptCount val="1"/>
                      </c15:dlblFieldTableCache>
                    </c15:dlblFTEntry>
                  </c15:dlblFieldTable>
                  <c15:showDataLabelsRange val="0"/>
                </c:ext>
                <c:ext xmlns:c16="http://schemas.microsoft.com/office/drawing/2014/chart" uri="{C3380CC4-5D6E-409C-BE32-E72D297353CC}">
                  <c16:uniqueId val="{00000027-4B0F-4763-BA46-CD00C0D13A8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{AD29BACB-8069-4265-BA26-262C8D458922}</c15:txfldGUID>
                      <c15:f>Diagramm!$K$63</c15:f>
                      <c15:dlblFieldTableCache>
                        <c:ptCount val="1"/>
                      </c15:dlblFieldTableCache>
                    </c15:dlblFTEntry>
                  </c15:dlblFieldTable>
                  <c15:showDataLabelsRange val="0"/>
                </c:ext>
                <c:ext xmlns:c16="http://schemas.microsoft.com/office/drawing/2014/chart" uri="{C3380CC4-5D6E-409C-BE32-E72D297353CC}">
                  <c16:uniqueId val="{00000028-4B0F-4763-BA46-CD00C0D13A8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{73F8CB05-D8CF-4872-9119-B6C076553354}</c15:txfldGUID>
                      <c15:f>Diagramm!$K$64</c15:f>
                      <c15:dlblFieldTableCache>
                        <c:ptCount val="1"/>
                      </c15:dlblFieldTableCache>
                    </c15:dlblFTEntry>
                  </c15:dlblFieldTable>
                  <c15:showDataLabelsRange val="0"/>
                </c:ext>
                <c:ext xmlns:c16="http://schemas.microsoft.com/office/drawing/2014/chart" uri="{C3380CC4-5D6E-409C-BE32-E72D297353CC}">
                  <c16:uniqueId val="{00000029-4B0F-4763-BA46-CD00C0D13A8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{877E4EDA-7DB0-4FCA-BB8B-4C4214FC3CD2}</c15:txfldGUID>
                      <c15:f>Diagramm!$K$65</c15:f>
                      <c15:dlblFieldTableCache>
                        <c:ptCount val="1"/>
                      </c15:dlblFieldTableCache>
                    </c15:dlblFTEntry>
                  </c15:dlblFieldTable>
                  <c15:showDataLabelsRange val="0"/>
                </c:ext>
                <c:ext xmlns:c16="http://schemas.microsoft.com/office/drawing/2014/chart" uri="{C3380CC4-5D6E-409C-BE32-E72D297353CC}">
                  <c16:uniqueId val="{0000002A-4B0F-4763-BA46-CD00C0D13A8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{C913A53D-284F-4D11-B3F1-BEB2840506B0}</c15:txfldGUID>
                      <c15:f>Diagramm!$K$66</c15:f>
                      <c15:dlblFieldTableCache>
                        <c:ptCount val="1"/>
                      </c15:dlblFieldTableCache>
                    </c15:dlblFTEntry>
                  </c15:dlblFieldTable>
                  <c15:showDataLabelsRange val="0"/>
                </c:ext>
                <c:ext xmlns:c16="http://schemas.microsoft.com/office/drawing/2014/chart" uri="{C3380CC4-5D6E-409C-BE32-E72D297353CC}">
                  <c16:uniqueId val="{0000002B-4B0F-4763-BA46-CD00C0D13A8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{146A6B84-5553-4A99-A671-D3778E9484BC}</c15:txfldGUID>
                      <c15:f>Diagramm!$K$67</c15:f>
                      <c15:dlblFieldTableCache>
                        <c:ptCount val="1"/>
                      </c15:dlblFieldTableCache>
                    </c15:dlblFTEntry>
                  </c15:dlblFieldTable>
                  <c15:showDataLabelsRange val="0"/>
                </c:ext>
                <c:ext xmlns:c16="http://schemas.microsoft.com/office/drawing/2014/chart" uri="{C3380CC4-5D6E-409C-BE32-E72D297353CC}">
                  <c16:uniqueId val="{0000002C-4B0F-4763-BA46-CD00C0D13A8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B0F-4763-BA46-CD00C0D13A8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{F5970EFC-DE29-4CD6-B47F-CD32CC2F9D34}</c15:txfldGUID>
                      <c15:f>Diagramm!$J$46</c15:f>
                      <c15:dlblFieldTableCache>
                        <c:ptCount val="1"/>
                      </c15:dlblFieldTableCache>
                    </c15:dlblFTEntry>
                  </c15:dlblFieldTable>
                  <c15:showDataLabelsRange val="0"/>
                </c:ext>
                <c:ext xmlns:c16="http://schemas.microsoft.com/office/drawing/2014/chart" uri="{C3380CC4-5D6E-409C-BE32-E72D297353CC}">
                  <c16:uniqueId val="{0000002E-4B0F-4763-BA46-CD00C0D13A8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{E8121E46-1A5E-493D-A339-B528ACD6DEF5}</c15:txfldGUID>
                      <c15:f>Diagramm!$J$47</c15:f>
                      <c15:dlblFieldTableCache>
                        <c:ptCount val="1"/>
                      </c15:dlblFieldTableCache>
                    </c15:dlblFTEntry>
                  </c15:dlblFieldTable>
                  <c15:showDataLabelsRange val="0"/>
                </c:ext>
                <c:ext xmlns:c16="http://schemas.microsoft.com/office/drawing/2014/chart" uri="{C3380CC4-5D6E-409C-BE32-E72D297353CC}">
                  <c16:uniqueId val="{0000002F-4B0F-4763-BA46-CD00C0D13A8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{014C477D-446F-4542-AE42-01D753C8F125}</c15:txfldGUID>
                      <c15:f>Diagramm!$J$48</c15:f>
                      <c15:dlblFieldTableCache>
                        <c:ptCount val="1"/>
                      </c15:dlblFieldTableCache>
                    </c15:dlblFTEntry>
                  </c15:dlblFieldTable>
                  <c15:showDataLabelsRange val="0"/>
                </c:ext>
                <c:ext xmlns:c16="http://schemas.microsoft.com/office/drawing/2014/chart" uri="{C3380CC4-5D6E-409C-BE32-E72D297353CC}">
                  <c16:uniqueId val="{00000030-4B0F-4763-BA46-CD00C0D13A8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{A1384770-6CAE-47D0-9189-A61BAFFE7738}</c15:txfldGUID>
                      <c15:f>Diagramm!$J$49</c15:f>
                      <c15:dlblFieldTableCache>
                        <c:ptCount val="1"/>
                      </c15:dlblFieldTableCache>
                    </c15:dlblFTEntry>
                  </c15:dlblFieldTable>
                  <c15:showDataLabelsRange val="0"/>
                </c:ext>
                <c:ext xmlns:c16="http://schemas.microsoft.com/office/drawing/2014/chart" uri="{C3380CC4-5D6E-409C-BE32-E72D297353CC}">
                  <c16:uniqueId val="{00000031-4B0F-4763-BA46-CD00C0D13A8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{7D1A4CE1-F91C-43DA-98E8-C2E44CCD29E5}</c15:txfldGUID>
                      <c15:f>Diagramm!$J$50</c15:f>
                      <c15:dlblFieldTableCache>
                        <c:ptCount val="1"/>
                      </c15:dlblFieldTableCache>
                    </c15:dlblFTEntry>
                  </c15:dlblFieldTable>
                  <c15:showDataLabelsRange val="0"/>
                </c:ext>
                <c:ext xmlns:c16="http://schemas.microsoft.com/office/drawing/2014/chart" uri="{C3380CC4-5D6E-409C-BE32-E72D297353CC}">
                  <c16:uniqueId val="{00000032-4B0F-4763-BA46-CD00C0D13A8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{35D163B7-66E2-44C4-BD1B-24D5CFD8C4E0}</c15:txfldGUID>
                      <c15:f>Diagramm!$J$51</c15:f>
                      <c15:dlblFieldTableCache>
                        <c:ptCount val="1"/>
                      </c15:dlblFieldTableCache>
                    </c15:dlblFTEntry>
                  </c15:dlblFieldTable>
                  <c15:showDataLabelsRange val="0"/>
                </c:ext>
                <c:ext xmlns:c16="http://schemas.microsoft.com/office/drawing/2014/chart" uri="{C3380CC4-5D6E-409C-BE32-E72D297353CC}">
                  <c16:uniqueId val="{00000033-4B0F-4763-BA46-CD00C0D13A8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{236905BA-0602-457D-8FF5-12C20491027A}</c15:txfldGUID>
                      <c15:f>Diagramm!$J$52</c15:f>
                      <c15:dlblFieldTableCache>
                        <c:ptCount val="1"/>
                      </c15:dlblFieldTableCache>
                    </c15:dlblFTEntry>
                  </c15:dlblFieldTable>
                  <c15:showDataLabelsRange val="0"/>
                </c:ext>
                <c:ext xmlns:c16="http://schemas.microsoft.com/office/drawing/2014/chart" uri="{C3380CC4-5D6E-409C-BE32-E72D297353CC}">
                  <c16:uniqueId val="{00000034-4B0F-4763-BA46-CD00C0D13A8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{F3C92E5D-9233-477B-8806-D632F8E5047C}</c15:txfldGUID>
                      <c15:f>Diagramm!$J$53</c15:f>
                      <c15:dlblFieldTableCache>
                        <c:ptCount val="1"/>
                      </c15:dlblFieldTableCache>
                    </c15:dlblFTEntry>
                  </c15:dlblFieldTable>
                  <c15:showDataLabelsRange val="0"/>
                </c:ext>
                <c:ext xmlns:c16="http://schemas.microsoft.com/office/drawing/2014/chart" uri="{C3380CC4-5D6E-409C-BE32-E72D297353CC}">
                  <c16:uniqueId val="{00000035-4B0F-4763-BA46-CD00C0D13A8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{7679054A-7C05-4DDF-B4A8-E1EB08BDBDDB}</c15:txfldGUID>
                      <c15:f>Diagramm!$J$54</c15:f>
                      <c15:dlblFieldTableCache>
                        <c:ptCount val="1"/>
                      </c15:dlblFieldTableCache>
                    </c15:dlblFTEntry>
                  </c15:dlblFieldTable>
                  <c15:showDataLabelsRange val="0"/>
                </c:ext>
                <c:ext xmlns:c16="http://schemas.microsoft.com/office/drawing/2014/chart" uri="{C3380CC4-5D6E-409C-BE32-E72D297353CC}">
                  <c16:uniqueId val="{00000036-4B0F-4763-BA46-CD00C0D13A8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{24A65797-B427-412D-ADBD-F0A1C72DB633}</c15:txfldGUID>
                      <c15:f>Diagramm!$J$55</c15:f>
                      <c15:dlblFieldTableCache>
                        <c:ptCount val="1"/>
                      </c15:dlblFieldTableCache>
                    </c15:dlblFTEntry>
                  </c15:dlblFieldTable>
                  <c15:showDataLabelsRange val="0"/>
                </c:ext>
                <c:ext xmlns:c16="http://schemas.microsoft.com/office/drawing/2014/chart" uri="{C3380CC4-5D6E-409C-BE32-E72D297353CC}">
                  <c16:uniqueId val="{00000037-4B0F-4763-BA46-CD00C0D13A8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{42F42D93-4105-4359-8802-65C90CF262BB}</c15:txfldGUID>
                      <c15:f>Diagramm!$J$56</c15:f>
                      <c15:dlblFieldTableCache>
                        <c:ptCount val="1"/>
                      </c15:dlblFieldTableCache>
                    </c15:dlblFTEntry>
                  </c15:dlblFieldTable>
                  <c15:showDataLabelsRange val="0"/>
                </c:ext>
                <c:ext xmlns:c16="http://schemas.microsoft.com/office/drawing/2014/chart" uri="{C3380CC4-5D6E-409C-BE32-E72D297353CC}">
                  <c16:uniqueId val="{00000038-4B0F-4763-BA46-CD00C0D13A8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{8654E8B5-3F2C-434B-ACA0-751473B11605}</c15:txfldGUID>
                      <c15:f>Diagramm!$J$57</c15:f>
                      <c15:dlblFieldTableCache>
                        <c:ptCount val="1"/>
                      </c15:dlblFieldTableCache>
                    </c15:dlblFTEntry>
                  </c15:dlblFieldTable>
                  <c15:showDataLabelsRange val="0"/>
                </c:ext>
                <c:ext xmlns:c16="http://schemas.microsoft.com/office/drawing/2014/chart" uri="{C3380CC4-5D6E-409C-BE32-E72D297353CC}">
                  <c16:uniqueId val="{00000039-4B0F-4763-BA46-CD00C0D13A8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{CD2BF5D3-FC24-4FF5-9971-FEE26BCE1548}</c15:txfldGUID>
                      <c15:f>Diagramm!$J$58</c15:f>
                      <c15:dlblFieldTableCache>
                        <c:ptCount val="1"/>
                      </c15:dlblFieldTableCache>
                    </c15:dlblFTEntry>
                  </c15:dlblFieldTable>
                  <c15:showDataLabelsRange val="0"/>
                </c:ext>
                <c:ext xmlns:c16="http://schemas.microsoft.com/office/drawing/2014/chart" uri="{C3380CC4-5D6E-409C-BE32-E72D297353CC}">
                  <c16:uniqueId val="{0000003A-4B0F-4763-BA46-CD00C0D13A8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{1E16D362-EDAB-4128-8881-AC55521DF37B}</c15:txfldGUID>
                      <c15:f>Diagramm!$J$59</c15:f>
                      <c15:dlblFieldTableCache>
                        <c:ptCount val="1"/>
                      </c15:dlblFieldTableCache>
                    </c15:dlblFTEntry>
                  </c15:dlblFieldTable>
                  <c15:showDataLabelsRange val="0"/>
                </c:ext>
                <c:ext xmlns:c16="http://schemas.microsoft.com/office/drawing/2014/chart" uri="{C3380CC4-5D6E-409C-BE32-E72D297353CC}">
                  <c16:uniqueId val="{0000003B-4B0F-4763-BA46-CD00C0D13A8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{0614842B-B602-47AD-B337-CEC1C646E932}</c15:txfldGUID>
                      <c15:f>Diagramm!$J$60</c15:f>
                      <c15:dlblFieldTableCache>
                        <c:ptCount val="1"/>
                      </c15:dlblFieldTableCache>
                    </c15:dlblFTEntry>
                  </c15:dlblFieldTable>
                  <c15:showDataLabelsRange val="0"/>
                </c:ext>
                <c:ext xmlns:c16="http://schemas.microsoft.com/office/drawing/2014/chart" uri="{C3380CC4-5D6E-409C-BE32-E72D297353CC}">
                  <c16:uniqueId val="{0000003C-4B0F-4763-BA46-CD00C0D13A8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{89AC72F1-68F5-4D7A-9E47-A9B057CE90AE}</c15:txfldGUID>
                      <c15:f>Diagramm!$J$61</c15:f>
                      <c15:dlblFieldTableCache>
                        <c:ptCount val="1"/>
                      </c15:dlblFieldTableCache>
                    </c15:dlblFTEntry>
                  </c15:dlblFieldTable>
                  <c15:showDataLabelsRange val="0"/>
                </c:ext>
                <c:ext xmlns:c16="http://schemas.microsoft.com/office/drawing/2014/chart" uri="{C3380CC4-5D6E-409C-BE32-E72D297353CC}">
                  <c16:uniqueId val="{0000003D-4B0F-4763-BA46-CD00C0D13A8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{9486F634-DFA4-42EE-88B1-5FCC732F95E0}</c15:txfldGUID>
                      <c15:f>Diagramm!$J$62</c15:f>
                      <c15:dlblFieldTableCache>
                        <c:ptCount val="1"/>
                      </c15:dlblFieldTableCache>
                    </c15:dlblFTEntry>
                  </c15:dlblFieldTable>
                  <c15:showDataLabelsRange val="0"/>
                </c:ext>
                <c:ext xmlns:c16="http://schemas.microsoft.com/office/drawing/2014/chart" uri="{C3380CC4-5D6E-409C-BE32-E72D297353CC}">
                  <c16:uniqueId val="{0000003E-4B0F-4763-BA46-CD00C0D13A8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{65B5D864-FAA6-4988-8804-ED62A4C467F8}</c15:txfldGUID>
                      <c15:f>Diagramm!$J$63</c15:f>
                      <c15:dlblFieldTableCache>
                        <c:ptCount val="1"/>
                      </c15:dlblFieldTableCache>
                    </c15:dlblFTEntry>
                  </c15:dlblFieldTable>
                  <c15:showDataLabelsRange val="0"/>
                </c:ext>
                <c:ext xmlns:c16="http://schemas.microsoft.com/office/drawing/2014/chart" uri="{C3380CC4-5D6E-409C-BE32-E72D297353CC}">
                  <c16:uniqueId val="{0000003F-4B0F-4763-BA46-CD00C0D13A8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{C63D6125-9ED0-45AE-97C3-19CEB491A718}</c15:txfldGUID>
                      <c15:f>Diagramm!$J$64</c15:f>
                      <c15:dlblFieldTableCache>
                        <c:ptCount val="1"/>
                      </c15:dlblFieldTableCache>
                    </c15:dlblFTEntry>
                  </c15:dlblFieldTable>
                  <c15:showDataLabelsRange val="0"/>
                </c:ext>
                <c:ext xmlns:c16="http://schemas.microsoft.com/office/drawing/2014/chart" uri="{C3380CC4-5D6E-409C-BE32-E72D297353CC}">
                  <c16:uniqueId val="{00000040-4B0F-4763-BA46-CD00C0D13A8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{2EE54CD6-44A4-4C40-8514-6F2838F9FA95}</c15:txfldGUID>
                      <c15:f>Diagramm!$J$65</c15:f>
                      <c15:dlblFieldTableCache>
                        <c:ptCount val="1"/>
                      </c15:dlblFieldTableCache>
                    </c15:dlblFTEntry>
                  </c15:dlblFieldTable>
                  <c15:showDataLabelsRange val="0"/>
                </c:ext>
                <c:ext xmlns:c16="http://schemas.microsoft.com/office/drawing/2014/chart" uri="{C3380CC4-5D6E-409C-BE32-E72D297353CC}">
                  <c16:uniqueId val="{00000041-4B0F-4763-BA46-CD00C0D13A8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{99722DC2-48BE-4783-8AA2-8F0B2F8D5CA4}</c15:txfldGUID>
                      <c15:f>Diagramm!$J$66</c15:f>
                      <c15:dlblFieldTableCache>
                        <c:ptCount val="1"/>
                      </c15:dlblFieldTableCache>
                    </c15:dlblFTEntry>
                  </c15:dlblFieldTable>
                  <c15:showDataLabelsRange val="0"/>
                </c:ext>
                <c:ext xmlns:c16="http://schemas.microsoft.com/office/drawing/2014/chart" uri="{C3380CC4-5D6E-409C-BE32-E72D297353CC}">
                  <c16:uniqueId val="{00000042-4B0F-4763-BA46-CD00C0D13A8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{F38FCFB6-906A-41B0-85AA-7733D415EF63}</c15:txfldGUID>
                      <c15:f>Diagramm!$J$67</c15:f>
                      <c15:dlblFieldTableCache>
                        <c:ptCount val="1"/>
                      </c15:dlblFieldTableCache>
                    </c15:dlblFTEntry>
                  </c15:dlblFieldTable>
                  <c15:showDataLabelsRange val="0"/>
                </c:ext>
                <c:ext xmlns:c16="http://schemas.microsoft.com/office/drawing/2014/chart" uri="{C3380CC4-5D6E-409C-BE32-E72D297353CC}">
                  <c16:uniqueId val="{00000043-4B0F-4763-BA46-CD00C0D13A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B0F-4763-BA46-CD00C0D13A8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59-4A6A-A90C-21DD58262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59-4A6A-A90C-21DD58262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59-4A6A-A90C-21DD58262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59-4A6A-A90C-21DD58262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59-4A6A-A90C-21DD58262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59-4A6A-A90C-21DD58262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59-4A6A-A90C-21DD58262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59-4A6A-A90C-21DD58262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59-4A6A-A90C-21DD58262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59-4A6A-A90C-21DD58262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59-4A6A-A90C-21DD58262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59-4A6A-A90C-21DD58262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59-4A6A-A90C-21DD58262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959-4A6A-A90C-21DD58262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959-4A6A-A90C-21DD58262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959-4A6A-A90C-21DD58262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59-4A6A-A90C-21DD58262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959-4A6A-A90C-21DD58262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959-4A6A-A90C-21DD58262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959-4A6A-A90C-21DD58262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959-4A6A-A90C-21DD58262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959-4A6A-A90C-21DD582626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59-4A6A-A90C-21DD582626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959-4A6A-A90C-21DD58262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959-4A6A-A90C-21DD58262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959-4A6A-A90C-21DD58262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959-4A6A-A90C-21DD58262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959-4A6A-A90C-21DD58262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959-4A6A-A90C-21DD58262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959-4A6A-A90C-21DD58262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959-4A6A-A90C-21DD58262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959-4A6A-A90C-21DD58262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959-4A6A-A90C-21DD58262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959-4A6A-A90C-21DD58262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959-4A6A-A90C-21DD58262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959-4A6A-A90C-21DD58262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959-4A6A-A90C-21DD58262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959-4A6A-A90C-21DD58262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959-4A6A-A90C-21DD58262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959-4A6A-A90C-21DD58262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959-4A6A-A90C-21DD58262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959-4A6A-A90C-21DD58262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959-4A6A-A90C-21DD58262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959-4A6A-A90C-21DD58262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959-4A6A-A90C-21DD582626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59-4A6A-A90C-21DD582626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959-4A6A-A90C-21DD58262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959-4A6A-A90C-21DD58262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959-4A6A-A90C-21DD58262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959-4A6A-A90C-21DD58262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959-4A6A-A90C-21DD58262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959-4A6A-A90C-21DD58262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959-4A6A-A90C-21DD58262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959-4A6A-A90C-21DD58262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959-4A6A-A90C-21DD58262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959-4A6A-A90C-21DD58262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959-4A6A-A90C-21DD58262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959-4A6A-A90C-21DD58262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959-4A6A-A90C-21DD58262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959-4A6A-A90C-21DD58262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959-4A6A-A90C-21DD58262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959-4A6A-A90C-21DD58262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959-4A6A-A90C-21DD58262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959-4A6A-A90C-21DD58262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959-4A6A-A90C-21DD58262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959-4A6A-A90C-21DD58262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959-4A6A-A90C-21DD58262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959-4A6A-A90C-21DD582626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59-4A6A-A90C-21DD582626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100.57906753581946</c:v>
                </c:pt>
                <c:pt idx="2">
                  <c:v>102.14503160054267</c:v>
                </c:pt>
                <c:pt idx="3">
                  <c:v>101.79924555772477</c:v>
                </c:pt>
                <c:pt idx="4">
                  <c:v>101.87204261937065</c:v>
                </c:pt>
                <c:pt idx="5">
                  <c:v>102.19632043942954</c:v>
                </c:pt>
                <c:pt idx="6">
                  <c:v>104.00632010853381</c:v>
                </c:pt>
                <c:pt idx="7">
                  <c:v>103.78048376956421</c:v>
                </c:pt>
                <c:pt idx="8">
                  <c:v>103.37265477647992</c:v>
                </c:pt>
                <c:pt idx="9">
                  <c:v>103.51907613910856</c:v>
                </c:pt>
                <c:pt idx="10">
                  <c:v>105.59213791734226</c:v>
                </c:pt>
                <c:pt idx="11">
                  <c:v>105.75675854538235</c:v>
                </c:pt>
                <c:pt idx="12">
                  <c:v>105.6384633202078</c:v>
                </c:pt>
                <c:pt idx="13">
                  <c:v>105.74352271599219</c:v>
                </c:pt>
                <c:pt idx="14">
                  <c:v>107.70904338043084</c:v>
                </c:pt>
                <c:pt idx="15">
                  <c:v>107.99940438767743</c:v>
                </c:pt>
                <c:pt idx="16">
                  <c:v>107.69828926905132</c:v>
                </c:pt>
                <c:pt idx="17">
                  <c:v>107.62631944674233</c:v>
                </c:pt>
                <c:pt idx="18">
                  <c:v>109.50994341682936</c:v>
                </c:pt>
                <c:pt idx="19">
                  <c:v>109.5901856325072</c:v>
                </c:pt>
                <c:pt idx="20">
                  <c:v>109.28079812051223</c:v>
                </c:pt>
                <c:pt idx="21">
                  <c:v>109.38585751629661</c:v>
                </c:pt>
                <c:pt idx="22">
                  <c:v>111.11396049104927</c:v>
                </c:pt>
                <c:pt idx="23">
                  <c:v>110.9303133582608</c:v>
                </c:pt>
                <c:pt idx="24">
                  <c:v>110.08652923463818</c:v>
                </c:pt>
              </c:numCache>
            </c:numRef>
          </c:val>
          <c:smooth val="0"/>
          <c:extLst>
            <c:ext xmlns:c16="http://schemas.microsoft.com/office/drawing/2014/chart" uri="{C3380CC4-5D6E-409C-BE32-E72D297353CC}">
              <c16:uniqueId val="{00000000-0FFC-469F-93BC-EA5B97957E0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101.57887382981696</c:v>
                </c:pt>
                <c:pt idx="2">
                  <c:v>104.89031717199944</c:v>
                </c:pt>
                <c:pt idx="3">
                  <c:v>103.98211541148525</c:v>
                </c:pt>
                <c:pt idx="4">
                  <c:v>101.50901215593126</c:v>
                </c:pt>
                <c:pt idx="5">
                  <c:v>100.95011876484561</c:v>
                </c:pt>
                <c:pt idx="6">
                  <c:v>103.78650272460528</c:v>
                </c:pt>
                <c:pt idx="7">
                  <c:v>104.2336174374738</c:v>
                </c:pt>
                <c:pt idx="8">
                  <c:v>102.05393321223977</c:v>
                </c:pt>
                <c:pt idx="9">
                  <c:v>104.21964510269666</c:v>
                </c:pt>
                <c:pt idx="10">
                  <c:v>107.50314377532486</c:v>
                </c:pt>
                <c:pt idx="11">
                  <c:v>108.8724325834847</c:v>
                </c:pt>
                <c:pt idx="12">
                  <c:v>108.85846024870756</c:v>
                </c:pt>
                <c:pt idx="13">
                  <c:v>110.96828280005589</c:v>
                </c:pt>
                <c:pt idx="14">
                  <c:v>113.87452843370127</c:v>
                </c:pt>
                <c:pt idx="15">
                  <c:v>114.85259186810114</c:v>
                </c:pt>
                <c:pt idx="16">
                  <c:v>113.93041777280983</c:v>
                </c:pt>
                <c:pt idx="17">
                  <c:v>116.31968701970099</c:v>
                </c:pt>
                <c:pt idx="18">
                  <c:v>119.19798798379209</c:v>
                </c:pt>
                <c:pt idx="19">
                  <c:v>118.68101159703785</c:v>
                </c:pt>
                <c:pt idx="20">
                  <c:v>118.83470727958642</c:v>
                </c:pt>
                <c:pt idx="21">
                  <c:v>120.4135811094034</c:v>
                </c:pt>
                <c:pt idx="22">
                  <c:v>122.02039960877462</c:v>
                </c:pt>
                <c:pt idx="23">
                  <c:v>121.37767220902613</c:v>
                </c:pt>
                <c:pt idx="24">
                  <c:v>115.97037865027247</c:v>
                </c:pt>
              </c:numCache>
            </c:numRef>
          </c:val>
          <c:smooth val="0"/>
          <c:extLst>
            <c:ext xmlns:c16="http://schemas.microsoft.com/office/drawing/2014/chart" uri="{C3380CC4-5D6E-409C-BE32-E72D297353CC}">
              <c16:uniqueId val="{00000001-0FFC-469F-93BC-EA5B97957E0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102.31609195402298</c:v>
                </c:pt>
                <c:pt idx="2">
                  <c:v>98.867816091954026</c:v>
                </c:pt>
                <c:pt idx="3">
                  <c:v>101.36781609195403</c:v>
                </c:pt>
                <c:pt idx="4">
                  <c:v>95.517241379310349</c:v>
                </c:pt>
                <c:pt idx="5">
                  <c:v>95.896551724137936</c:v>
                </c:pt>
                <c:pt idx="6">
                  <c:v>92.770114942528735</c:v>
                </c:pt>
                <c:pt idx="7">
                  <c:v>95.166666666666671</c:v>
                </c:pt>
                <c:pt idx="8">
                  <c:v>92.965517241379317</c:v>
                </c:pt>
                <c:pt idx="9">
                  <c:v>95.390804597701148</c:v>
                </c:pt>
                <c:pt idx="10">
                  <c:v>92.752873563218387</c:v>
                </c:pt>
                <c:pt idx="11">
                  <c:v>95.275862068965523</c:v>
                </c:pt>
                <c:pt idx="12">
                  <c:v>94.862068965517238</c:v>
                </c:pt>
                <c:pt idx="13">
                  <c:v>97.632183908045974</c:v>
                </c:pt>
                <c:pt idx="14">
                  <c:v>94.551724137931032</c:v>
                </c:pt>
                <c:pt idx="15">
                  <c:v>95.781609195402297</c:v>
                </c:pt>
                <c:pt idx="16">
                  <c:v>95.235632183908052</c:v>
                </c:pt>
                <c:pt idx="17">
                  <c:v>97.362068965517238</c:v>
                </c:pt>
                <c:pt idx="18">
                  <c:v>92.775862068965523</c:v>
                </c:pt>
                <c:pt idx="19">
                  <c:v>95.3735632183908</c:v>
                </c:pt>
                <c:pt idx="20">
                  <c:v>92.580459770114942</c:v>
                </c:pt>
                <c:pt idx="21">
                  <c:v>95.425287356321846</c:v>
                </c:pt>
                <c:pt idx="22">
                  <c:v>92.350574712643677</c:v>
                </c:pt>
                <c:pt idx="23">
                  <c:v>93.505747126436773</c:v>
                </c:pt>
                <c:pt idx="24">
                  <c:v>89.08620689655173</c:v>
                </c:pt>
              </c:numCache>
            </c:numRef>
          </c:val>
          <c:smooth val="0"/>
          <c:extLst>
            <c:ext xmlns:c16="http://schemas.microsoft.com/office/drawing/2014/chart" uri="{C3380CC4-5D6E-409C-BE32-E72D297353CC}">
              <c16:uniqueId val="{00000002-0FFC-469F-93BC-EA5B97957E0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FFC-469F-93BC-EA5B97957E00}"/>
                </c:ext>
              </c:extLst>
            </c:dLbl>
            <c:dLbl>
              <c:idx val="1"/>
              <c:delete val="1"/>
              <c:extLst>
                <c:ext xmlns:c15="http://schemas.microsoft.com/office/drawing/2012/chart" uri="{CE6537A1-D6FC-4f65-9D91-7224C49458BB}"/>
                <c:ext xmlns:c16="http://schemas.microsoft.com/office/drawing/2014/chart" uri="{C3380CC4-5D6E-409C-BE32-E72D297353CC}">
                  <c16:uniqueId val="{00000004-0FFC-469F-93BC-EA5B97957E00}"/>
                </c:ext>
              </c:extLst>
            </c:dLbl>
            <c:dLbl>
              <c:idx val="2"/>
              <c:delete val="1"/>
              <c:extLst>
                <c:ext xmlns:c15="http://schemas.microsoft.com/office/drawing/2012/chart" uri="{CE6537A1-D6FC-4f65-9D91-7224C49458BB}"/>
                <c:ext xmlns:c16="http://schemas.microsoft.com/office/drawing/2014/chart" uri="{C3380CC4-5D6E-409C-BE32-E72D297353CC}">
                  <c16:uniqueId val="{00000005-0FFC-469F-93BC-EA5B97957E00}"/>
                </c:ext>
              </c:extLst>
            </c:dLbl>
            <c:dLbl>
              <c:idx val="3"/>
              <c:delete val="1"/>
              <c:extLst>
                <c:ext xmlns:c15="http://schemas.microsoft.com/office/drawing/2012/chart" uri="{CE6537A1-D6FC-4f65-9D91-7224C49458BB}"/>
                <c:ext xmlns:c16="http://schemas.microsoft.com/office/drawing/2014/chart" uri="{C3380CC4-5D6E-409C-BE32-E72D297353CC}">
                  <c16:uniqueId val="{00000006-0FFC-469F-93BC-EA5B97957E00}"/>
                </c:ext>
              </c:extLst>
            </c:dLbl>
            <c:dLbl>
              <c:idx val="4"/>
              <c:delete val="1"/>
              <c:extLst>
                <c:ext xmlns:c15="http://schemas.microsoft.com/office/drawing/2012/chart" uri="{CE6537A1-D6FC-4f65-9D91-7224C49458BB}"/>
                <c:ext xmlns:c16="http://schemas.microsoft.com/office/drawing/2014/chart" uri="{C3380CC4-5D6E-409C-BE32-E72D297353CC}">
                  <c16:uniqueId val="{00000007-0FFC-469F-93BC-EA5B97957E00}"/>
                </c:ext>
              </c:extLst>
            </c:dLbl>
            <c:dLbl>
              <c:idx val="5"/>
              <c:delete val="1"/>
              <c:extLst>
                <c:ext xmlns:c15="http://schemas.microsoft.com/office/drawing/2012/chart" uri="{CE6537A1-D6FC-4f65-9D91-7224C49458BB}"/>
                <c:ext xmlns:c16="http://schemas.microsoft.com/office/drawing/2014/chart" uri="{C3380CC4-5D6E-409C-BE32-E72D297353CC}">
                  <c16:uniqueId val="{00000008-0FFC-469F-93BC-EA5B97957E00}"/>
                </c:ext>
              </c:extLst>
            </c:dLbl>
            <c:dLbl>
              <c:idx val="6"/>
              <c:delete val="1"/>
              <c:extLst>
                <c:ext xmlns:c15="http://schemas.microsoft.com/office/drawing/2012/chart" uri="{CE6537A1-D6FC-4f65-9D91-7224C49458BB}"/>
                <c:ext xmlns:c16="http://schemas.microsoft.com/office/drawing/2014/chart" uri="{C3380CC4-5D6E-409C-BE32-E72D297353CC}">
                  <c16:uniqueId val="{00000009-0FFC-469F-93BC-EA5B97957E00}"/>
                </c:ext>
              </c:extLst>
            </c:dLbl>
            <c:dLbl>
              <c:idx val="7"/>
              <c:delete val="1"/>
              <c:extLst>
                <c:ext xmlns:c15="http://schemas.microsoft.com/office/drawing/2012/chart" uri="{CE6537A1-D6FC-4f65-9D91-7224C49458BB}"/>
                <c:ext xmlns:c16="http://schemas.microsoft.com/office/drawing/2014/chart" uri="{C3380CC4-5D6E-409C-BE32-E72D297353CC}">
                  <c16:uniqueId val="{0000000A-0FFC-469F-93BC-EA5B97957E00}"/>
                </c:ext>
              </c:extLst>
            </c:dLbl>
            <c:dLbl>
              <c:idx val="8"/>
              <c:delete val="1"/>
              <c:extLst>
                <c:ext xmlns:c15="http://schemas.microsoft.com/office/drawing/2012/chart" uri="{CE6537A1-D6FC-4f65-9D91-7224C49458BB}"/>
                <c:ext xmlns:c16="http://schemas.microsoft.com/office/drawing/2014/chart" uri="{C3380CC4-5D6E-409C-BE32-E72D297353CC}">
                  <c16:uniqueId val="{0000000B-0FFC-469F-93BC-EA5B97957E00}"/>
                </c:ext>
              </c:extLst>
            </c:dLbl>
            <c:dLbl>
              <c:idx val="9"/>
              <c:delete val="1"/>
              <c:extLst>
                <c:ext xmlns:c15="http://schemas.microsoft.com/office/drawing/2012/chart" uri="{CE6537A1-D6FC-4f65-9D91-7224C49458BB}"/>
                <c:ext xmlns:c16="http://schemas.microsoft.com/office/drawing/2014/chart" uri="{C3380CC4-5D6E-409C-BE32-E72D297353CC}">
                  <c16:uniqueId val="{0000000C-0FFC-469F-93BC-EA5B97957E00}"/>
                </c:ext>
              </c:extLst>
            </c:dLbl>
            <c:dLbl>
              <c:idx val="10"/>
              <c:delete val="1"/>
              <c:extLst>
                <c:ext xmlns:c15="http://schemas.microsoft.com/office/drawing/2012/chart" uri="{CE6537A1-D6FC-4f65-9D91-7224C49458BB}"/>
                <c:ext xmlns:c16="http://schemas.microsoft.com/office/drawing/2014/chart" uri="{C3380CC4-5D6E-409C-BE32-E72D297353CC}">
                  <c16:uniqueId val="{0000000D-0FFC-469F-93BC-EA5B97957E00}"/>
                </c:ext>
              </c:extLst>
            </c:dLbl>
            <c:dLbl>
              <c:idx val="11"/>
              <c:delete val="1"/>
              <c:extLst>
                <c:ext xmlns:c15="http://schemas.microsoft.com/office/drawing/2012/chart" uri="{CE6537A1-D6FC-4f65-9D91-7224C49458BB}"/>
                <c:ext xmlns:c16="http://schemas.microsoft.com/office/drawing/2014/chart" uri="{C3380CC4-5D6E-409C-BE32-E72D297353CC}">
                  <c16:uniqueId val="{0000000E-0FFC-469F-93BC-EA5B97957E00}"/>
                </c:ext>
              </c:extLst>
            </c:dLbl>
            <c:dLbl>
              <c:idx val="12"/>
              <c:delete val="1"/>
              <c:extLst>
                <c:ext xmlns:c15="http://schemas.microsoft.com/office/drawing/2012/chart" uri="{CE6537A1-D6FC-4f65-9D91-7224C49458BB}"/>
                <c:ext xmlns:c16="http://schemas.microsoft.com/office/drawing/2014/chart" uri="{C3380CC4-5D6E-409C-BE32-E72D297353CC}">
                  <c16:uniqueId val="{0000000F-0FFC-469F-93BC-EA5B97957E0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FFC-469F-93BC-EA5B97957E00}"/>
                </c:ext>
              </c:extLst>
            </c:dLbl>
            <c:dLbl>
              <c:idx val="14"/>
              <c:delete val="1"/>
              <c:extLst>
                <c:ext xmlns:c15="http://schemas.microsoft.com/office/drawing/2012/chart" uri="{CE6537A1-D6FC-4f65-9D91-7224C49458BB}"/>
                <c:ext xmlns:c16="http://schemas.microsoft.com/office/drawing/2014/chart" uri="{C3380CC4-5D6E-409C-BE32-E72D297353CC}">
                  <c16:uniqueId val="{00000011-0FFC-469F-93BC-EA5B97957E00}"/>
                </c:ext>
              </c:extLst>
            </c:dLbl>
            <c:dLbl>
              <c:idx val="15"/>
              <c:delete val="1"/>
              <c:extLst>
                <c:ext xmlns:c15="http://schemas.microsoft.com/office/drawing/2012/chart" uri="{CE6537A1-D6FC-4f65-9D91-7224C49458BB}"/>
                <c:ext xmlns:c16="http://schemas.microsoft.com/office/drawing/2014/chart" uri="{C3380CC4-5D6E-409C-BE32-E72D297353CC}">
                  <c16:uniqueId val="{00000012-0FFC-469F-93BC-EA5B97957E00}"/>
                </c:ext>
              </c:extLst>
            </c:dLbl>
            <c:dLbl>
              <c:idx val="16"/>
              <c:delete val="1"/>
              <c:extLst>
                <c:ext xmlns:c15="http://schemas.microsoft.com/office/drawing/2012/chart" uri="{CE6537A1-D6FC-4f65-9D91-7224C49458BB}"/>
                <c:ext xmlns:c16="http://schemas.microsoft.com/office/drawing/2014/chart" uri="{C3380CC4-5D6E-409C-BE32-E72D297353CC}">
                  <c16:uniqueId val="{00000013-0FFC-469F-93BC-EA5B97957E00}"/>
                </c:ext>
              </c:extLst>
            </c:dLbl>
            <c:dLbl>
              <c:idx val="17"/>
              <c:delete val="1"/>
              <c:extLst>
                <c:ext xmlns:c15="http://schemas.microsoft.com/office/drawing/2012/chart" uri="{CE6537A1-D6FC-4f65-9D91-7224C49458BB}"/>
                <c:ext xmlns:c16="http://schemas.microsoft.com/office/drawing/2014/chart" uri="{C3380CC4-5D6E-409C-BE32-E72D297353CC}">
                  <c16:uniqueId val="{00000014-0FFC-469F-93BC-EA5B97957E00}"/>
                </c:ext>
              </c:extLst>
            </c:dLbl>
            <c:dLbl>
              <c:idx val="18"/>
              <c:delete val="1"/>
              <c:extLst>
                <c:ext xmlns:c15="http://schemas.microsoft.com/office/drawing/2012/chart" uri="{CE6537A1-D6FC-4f65-9D91-7224C49458BB}"/>
                <c:ext xmlns:c16="http://schemas.microsoft.com/office/drawing/2014/chart" uri="{C3380CC4-5D6E-409C-BE32-E72D297353CC}">
                  <c16:uniqueId val="{00000015-0FFC-469F-93BC-EA5B97957E00}"/>
                </c:ext>
              </c:extLst>
            </c:dLbl>
            <c:dLbl>
              <c:idx val="19"/>
              <c:delete val="1"/>
              <c:extLst>
                <c:ext xmlns:c15="http://schemas.microsoft.com/office/drawing/2012/chart" uri="{CE6537A1-D6FC-4f65-9D91-7224C49458BB}"/>
                <c:ext xmlns:c16="http://schemas.microsoft.com/office/drawing/2014/chart" uri="{C3380CC4-5D6E-409C-BE32-E72D297353CC}">
                  <c16:uniqueId val="{00000016-0FFC-469F-93BC-EA5B97957E00}"/>
                </c:ext>
              </c:extLst>
            </c:dLbl>
            <c:dLbl>
              <c:idx val="20"/>
              <c:delete val="1"/>
              <c:extLst>
                <c:ext xmlns:c15="http://schemas.microsoft.com/office/drawing/2012/chart" uri="{CE6537A1-D6FC-4f65-9D91-7224C49458BB}"/>
                <c:ext xmlns:c16="http://schemas.microsoft.com/office/drawing/2014/chart" uri="{C3380CC4-5D6E-409C-BE32-E72D297353CC}">
                  <c16:uniqueId val="{00000017-0FFC-469F-93BC-EA5B97957E00}"/>
                </c:ext>
              </c:extLst>
            </c:dLbl>
            <c:dLbl>
              <c:idx val="21"/>
              <c:delete val="1"/>
              <c:extLst>
                <c:ext xmlns:c15="http://schemas.microsoft.com/office/drawing/2012/chart" uri="{CE6537A1-D6FC-4f65-9D91-7224C49458BB}"/>
                <c:ext xmlns:c16="http://schemas.microsoft.com/office/drawing/2014/chart" uri="{C3380CC4-5D6E-409C-BE32-E72D297353CC}">
                  <c16:uniqueId val="{00000018-0FFC-469F-93BC-EA5B97957E00}"/>
                </c:ext>
              </c:extLst>
            </c:dLbl>
            <c:dLbl>
              <c:idx val="22"/>
              <c:delete val="1"/>
              <c:extLst>
                <c:ext xmlns:c15="http://schemas.microsoft.com/office/drawing/2012/chart" uri="{CE6537A1-D6FC-4f65-9D91-7224C49458BB}"/>
                <c:ext xmlns:c16="http://schemas.microsoft.com/office/drawing/2014/chart" uri="{C3380CC4-5D6E-409C-BE32-E72D297353CC}">
                  <c16:uniqueId val="{00000019-0FFC-469F-93BC-EA5B97957E00}"/>
                </c:ext>
              </c:extLst>
            </c:dLbl>
            <c:dLbl>
              <c:idx val="23"/>
              <c:delete val="1"/>
              <c:extLst>
                <c:ext xmlns:c15="http://schemas.microsoft.com/office/drawing/2012/chart" uri="{CE6537A1-D6FC-4f65-9D91-7224C49458BB}"/>
                <c:ext xmlns:c16="http://schemas.microsoft.com/office/drawing/2014/chart" uri="{C3380CC4-5D6E-409C-BE32-E72D297353CC}">
                  <c16:uniqueId val="{0000001A-0FFC-469F-93BC-EA5B97957E00}"/>
                </c:ext>
              </c:extLst>
            </c:dLbl>
            <c:dLbl>
              <c:idx val="24"/>
              <c:delete val="1"/>
              <c:extLst>
                <c:ext xmlns:c15="http://schemas.microsoft.com/office/drawing/2012/chart" uri="{CE6537A1-D6FC-4f65-9D91-7224C49458BB}"/>
                <c:ext xmlns:c16="http://schemas.microsoft.com/office/drawing/2014/chart" uri="{C3380CC4-5D6E-409C-BE32-E72D297353CC}">
                  <c16:uniqueId val="{0000001B-0FFC-469F-93BC-EA5B97957E0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FFC-469F-93BC-EA5B97957E0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Braunschweig, Stadt (03101)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133077</v>
      </c>
      <c r="F11" s="238">
        <v>134097</v>
      </c>
      <c r="G11" s="238">
        <v>134319</v>
      </c>
      <c r="H11" s="238">
        <v>132230</v>
      </c>
      <c r="I11" s="265">
        <v>132103</v>
      </c>
      <c r="J11" s="263">
        <v>974</v>
      </c>
      <c r="K11" s="266">
        <v>0.73730346774865063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13.380223479639607</v>
      </c>
      <c r="E13" s="115">
        <v>17806</v>
      </c>
      <c r="F13" s="114">
        <v>18256</v>
      </c>
      <c r="G13" s="114">
        <v>18358</v>
      </c>
      <c r="H13" s="114">
        <v>18253</v>
      </c>
      <c r="I13" s="140">
        <v>17887</v>
      </c>
      <c r="J13" s="115">
        <v>-81</v>
      </c>
      <c r="K13" s="116">
        <v>-0.45284284676021691</v>
      </c>
    </row>
    <row r="14" spans="1:255" ht="14.1" customHeight="1" x14ac:dyDescent="0.2">
      <c r="A14" s="306" t="s">
        <v>230</v>
      </c>
      <c r="B14" s="307"/>
      <c r="C14" s="308"/>
      <c r="D14" s="113">
        <v>53.602801385663938</v>
      </c>
      <c r="E14" s="115">
        <v>71333</v>
      </c>
      <c r="F14" s="114">
        <v>71994</v>
      </c>
      <c r="G14" s="114">
        <v>72372</v>
      </c>
      <c r="H14" s="114">
        <v>71012</v>
      </c>
      <c r="I14" s="140">
        <v>71362</v>
      </c>
      <c r="J14" s="115">
        <v>-29</v>
      </c>
      <c r="K14" s="116">
        <v>-4.0637874499033097E-2</v>
      </c>
    </row>
    <row r="15" spans="1:255" ht="14.1" customHeight="1" x14ac:dyDescent="0.2">
      <c r="A15" s="306" t="s">
        <v>231</v>
      </c>
      <c r="B15" s="307"/>
      <c r="C15" s="308"/>
      <c r="D15" s="113">
        <v>12.942131247322978</v>
      </c>
      <c r="E15" s="115">
        <v>17223</v>
      </c>
      <c r="F15" s="114">
        <v>17147</v>
      </c>
      <c r="G15" s="114">
        <v>17144</v>
      </c>
      <c r="H15" s="114">
        <v>17034</v>
      </c>
      <c r="I15" s="140">
        <v>17104</v>
      </c>
      <c r="J15" s="115">
        <v>119</v>
      </c>
      <c r="K15" s="116">
        <v>0.69574368568755851</v>
      </c>
    </row>
    <row r="16" spans="1:255" ht="14.1" customHeight="1" x14ac:dyDescent="0.2">
      <c r="A16" s="306" t="s">
        <v>232</v>
      </c>
      <c r="B16" s="307"/>
      <c r="C16" s="308"/>
      <c r="D16" s="113">
        <v>19.074671055103437</v>
      </c>
      <c r="E16" s="115">
        <v>25384</v>
      </c>
      <c r="F16" s="114">
        <v>25342</v>
      </c>
      <c r="G16" s="114">
        <v>25091</v>
      </c>
      <c r="H16" s="114">
        <v>24586</v>
      </c>
      <c r="I16" s="140">
        <v>24384</v>
      </c>
      <c r="J16" s="115">
        <v>1000</v>
      </c>
      <c r="K16" s="116">
        <v>4.1010498687664043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0.41630033739864891</v>
      </c>
      <c r="E18" s="115">
        <v>554</v>
      </c>
      <c r="F18" s="114">
        <v>560</v>
      </c>
      <c r="G18" s="114">
        <v>554</v>
      </c>
      <c r="H18" s="114">
        <v>548</v>
      </c>
      <c r="I18" s="140">
        <v>535</v>
      </c>
      <c r="J18" s="115">
        <v>19</v>
      </c>
      <c r="K18" s="116">
        <v>3.5514018691588785</v>
      </c>
    </row>
    <row r="19" spans="1:255" ht="14.1" customHeight="1" x14ac:dyDescent="0.2">
      <c r="A19" s="306" t="s">
        <v>235</v>
      </c>
      <c r="B19" s="307" t="s">
        <v>236</v>
      </c>
      <c r="C19" s="308"/>
      <c r="D19" s="113">
        <v>0.28554896789077</v>
      </c>
      <c r="E19" s="115">
        <v>380</v>
      </c>
      <c r="F19" s="114">
        <v>377</v>
      </c>
      <c r="G19" s="114">
        <v>368</v>
      </c>
      <c r="H19" s="114">
        <v>366</v>
      </c>
      <c r="I19" s="140">
        <v>347</v>
      </c>
      <c r="J19" s="115">
        <v>33</v>
      </c>
      <c r="K19" s="116">
        <v>9.5100864553314128</v>
      </c>
    </row>
    <row r="20" spans="1:255" ht="14.1" customHeight="1" x14ac:dyDescent="0.2">
      <c r="A20" s="306">
        <v>12</v>
      </c>
      <c r="B20" s="307" t="s">
        <v>237</v>
      </c>
      <c r="C20" s="308"/>
      <c r="D20" s="113">
        <v>0.76797643469570254</v>
      </c>
      <c r="E20" s="115">
        <v>1022</v>
      </c>
      <c r="F20" s="114">
        <v>987</v>
      </c>
      <c r="G20" s="114">
        <v>1076</v>
      </c>
      <c r="H20" s="114">
        <v>1052</v>
      </c>
      <c r="I20" s="140">
        <v>975</v>
      </c>
      <c r="J20" s="115">
        <v>47</v>
      </c>
      <c r="K20" s="116">
        <v>4.8205128205128203</v>
      </c>
    </row>
    <row r="21" spans="1:255" ht="14.1" customHeight="1" x14ac:dyDescent="0.2">
      <c r="A21" s="306">
        <v>21</v>
      </c>
      <c r="B21" s="307" t="s">
        <v>238</v>
      </c>
      <c r="C21" s="308"/>
      <c r="D21" s="113">
        <v>0.23069350826964841</v>
      </c>
      <c r="E21" s="115">
        <v>307</v>
      </c>
      <c r="F21" s="114">
        <v>298</v>
      </c>
      <c r="G21" s="114">
        <v>296</v>
      </c>
      <c r="H21" s="114">
        <v>307</v>
      </c>
      <c r="I21" s="140">
        <v>305</v>
      </c>
      <c r="J21" s="115">
        <v>2</v>
      </c>
      <c r="K21" s="116">
        <v>0.65573770491803274</v>
      </c>
    </row>
    <row r="22" spans="1:255" ht="14.1" customHeight="1" x14ac:dyDescent="0.2">
      <c r="A22" s="306">
        <v>22</v>
      </c>
      <c r="B22" s="307" t="s">
        <v>239</v>
      </c>
      <c r="C22" s="308"/>
      <c r="D22" s="113">
        <v>1.0324849523208368</v>
      </c>
      <c r="E22" s="115">
        <v>1374</v>
      </c>
      <c r="F22" s="114">
        <v>1428</v>
      </c>
      <c r="G22" s="114">
        <v>1511</v>
      </c>
      <c r="H22" s="114">
        <v>1471</v>
      </c>
      <c r="I22" s="140">
        <v>1488</v>
      </c>
      <c r="J22" s="115">
        <v>-114</v>
      </c>
      <c r="K22" s="116">
        <v>-7.661290322580645</v>
      </c>
    </row>
    <row r="23" spans="1:255" ht="14.1" customHeight="1" x14ac:dyDescent="0.2">
      <c r="A23" s="306">
        <v>23</v>
      </c>
      <c r="B23" s="307" t="s">
        <v>240</v>
      </c>
      <c r="C23" s="308"/>
      <c r="D23" s="113">
        <v>0.97988382665674756</v>
      </c>
      <c r="E23" s="115">
        <v>1304</v>
      </c>
      <c r="F23" s="114">
        <v>1302</v>
      </c>
      <c r="G23" s="114">
        <v>1312</v>
      </c>
      <c r="H23" s="114">
        <v>1337</v>
      </c>
      <c r="I23" s="140">
        <v>1328</v>
      </c>
      <c r="J23" s="115">
        <v>-24</v>
      </c>
      <c r="K23" s="116">
        <v>-1.8072289156626506</v>
      </c>
    </row>
    <row r="24" spans="1:255" ht="14.1" customHeight="1" x14ac:dyDescent="0.2">
      <c r="A24" s="306">
        <v>24</v>
      </c>
      <c r="B24" s="307" t="s">
        <v>241</v>
      </c>
      <c r="C24" s="308"/>
      <c r="D24" s="113">
        <v>2.0236404487627464</v>
      </c>
      <c r="E24" s="115">
        <v>2693</v>
      </c>
      <c r="F24" s="114">
        <v>2735</v>
      </c>
      <c r="G24" s="114">
        <v>2703</v>
      </c>
      <c r="H24" s="114">
        <v>2712</v>
      </c>
      <c r="I24" s="140">
        <v>2747</v>
      </c>
      <c r="J24" s="115">
        <v>-54</v>
      </c>
      <c r="K24" s="116">
        <v>-1.965780851838369</v>
      </c>
    </row>
    <row r="25" spans="1:255" ht="14.1" customHeight="1" x14ac:dyDescent="0.2">
      <c r="A25" s="306">
        <v>25</v>
      </c>
      <c r="B25" s="307" t="s">
        <v>242</v>
      </c>
      <c r="C25" s="308"/>
      <c r="D25" s="113">
        <v>8.0186658851642285</v>
      </c>
      <c r="E25" s="115">
        <v>10671</v>
      </c>
      <c r="F25" s="114">
        <v>10799</v>
      </c>
      <c r="G25" s="114">
        <v>10877</v>
      </c>
      <c r="H25" s="114">
        <v>10696</v>
      </c>
      <c r="I25" s="140">
        <v>10614</v>
      </c>
      <c r="J25" s="115">
        <v>57</v>
      </c>
      <c r="K25" s="116">
        <v>0.53702656868287169</v>
      </c>
    </row>
    <row r="26" spans="1:255" ht="14.1" customHeight="1" x14ac:dyDescent="0.2">
      <c r="A26" s="306">
        <v>26</v>
      </c>
      <c r="B26" s="307" t="s">
        <v>243</v>
      </c>
      <c r="C26" s="308"/>
      <c r="D26" s="113">
        <v>3.6046799972947992</v>
      </c>
      <c r="E26" s="115">
        <v>4797</v>
      </c>
      <c r="F26" s="114">
        <v>4829</v>
      </c>
      <c r="G26" s="114">
        <v>4885</v>
      </c>
      <c r="H26" s="114">
        <v>4617</v>
      </c>
      <c r="I26" s="140">
        <v>4644</v>
      </c>
      <c r="J26" s="115">
        <v>153</v>
      </c>
      <c r="K26" s="116">
        <v>3.2945736434108528</v>
      </c>
    </row>
    <row r="27" spans="1:255" ht="14.1" customHeight="1" x14ac:dyDescent="0.2">
      <c r="A27" s="306">
        <v>27</v>
      </c>
      <c r="B27" s="307" t="s">
        <v>244</v>
      </c>
      <c r="C27" s="308"/>
      <c r="D27" s="113">
        <v>2.947917371146028</v>
      </c>
      <c r="E27" s="115">
        <v>3923</v>
      </c>
      <c r="F27" s="114">
        <v>3928</v>
      </c>
      <c r="G27" s="114">
        <v>3916</v>
      </c>
      <c r="H27" s="114">
        <v>3878</v>
      </c>
      <c r="I27" s="140">
        <v>3894</v>
      </c>
      <c r="J27" s="115">
        <v>29</v>
      </c>
      <c r="K27" s="116">
        <v>0.74473549049820231</v>
      </c>
    </row>
    <row r="28" spans="1:255" ht="14.1" customHeight="1" x14ac:dyDescent="0.2">
      <c r="A28" s="306">
        <v>28</v>
      </c>
      <c r="B28" s="307" t="s">
        <v>245</v>
      </c>
      <c r="C28" s="308"/>
      <c r="D28" s="113">
        <v>0.22919061896496012</v>
      </c>
      <c r="E28" s="115">
        <v>305</v>
      </c>
      <c r="F28" s="114">
        <v>297</v>
      </c>
      <c r="G28" s="114">
        <v>304</v>
      </c>
      <c r="H28" s="114">
        <v>297</v>
      </c>
      <c r="I28" s="140">
        <v>288</v>
      </c>
      <c r="J28" s="115">
        <v>17</v>
      </c>
      <c r="K28" s="116">
        <v>5.9027777777777777</v>
      </c>
    </row>
    <row r="29" spans="1:255" ht="14.1" customHeight="1" x14ac:dyDescent="0.2">
      <c r="A29" s="306">
        <v>29</v>
      </c>
      <c r="B29" s="307" t="s">
        <v>246</v>
      </c>
      <c r="C29" s="308"/>
      <c r="D29" s="113">
        <v>1.9086694169540943</v>
      </c>
      <c r="E29" s="115">
        <v>2540</v>
      </c>
      <c r="F29" s="114">
        <v>2579</v>
      </c>
      <c r="G29" s="114">
        <v>2525</v>
      </c>
      <c r="H29" s="114">
        <v>2509</v>
      </c>
      <c r="I29" s="140">
        <v>2531</v>
      </c>
      <c r="J29" s="115">
        <v>9</v>
      </c>
      <c r="K29" s="116">
        <v>0.35559067562228369</v>
      </c>
    </row>
    <row r="30" spans="1:255" ht="14.1" customHeight="1" x14ac:dyDescent="0.2">
      <c r="A30" s="306" t="s">
        <v>247</v>
      </c>
      <c r="B30" s="307" t="s">
        <v>248</v>
      </c>
      <c r="C30" s="308"/>
      <c r="D30" s="113">
        <v>0.38549110665253949</v>
      </c>
      <c r="E30" s="115">
        <v>513</v>
      </c>
      <c r="F30" s="114">
        <v>511</v>
      </c>
      <c r="G30" s="114">
        <v>512</v>
      </c>
      <c r="H30" s="114">
        <v>502</v>
      </c>
      <c r="I30" s="140">
        <v>516</v>
      </c>
      <c r="J30" s="115">
        <v>-3</v>
      </c>
      <c r="K30" s="116">
        <v>-0.58139534883720934</v>
      </c>
    </row>
    <row r="31" spans="1:255" ht="14.1" customHeight="1" x14ac:dyDescent="0.2">
      <c r="A31" s="306" t="s">
        <v>249</v>
      </c>
      <c r="B31" s="307" t="s">
        <v>250</v>
      </c>
      <c r="C31" s="308"/>
      <c r="D31" s="113">
        <v>1.421733282235097</v>
      </c>
      <c r="E31" s="115">
        <v>1892</v>
      </c>
      <c r="F31" s="114">
        <v>1934</v>
      </c>
      <c r="G31" s="114">
        <v>1875</v>
      </c>
      <c r="H31" s="114">
        <v>1871</v>
      </c>
      <c r="I31" s="140">
        <v>1882</v>
      </c>
      <c r="J31" s="115">
        <v>10</v>
      </c>
      <c r="K31" s="116">
        <v>0.53134962805526031</v>
      </c>
    </row>
    <row r="32" spans="1:255" ht="14.1" customHeight="1" x14ac:dyDescent="0.2">
      <c r="A32" s="306">
        <v>31</v>
      </c>
      <c r="B32" s="307" t="s">
        <v>251</v>
      </c>
      <c r="C32" s="308"/>
      <c r="D32" s="113">
        <v>1.2601726819811088</v>
      </c>
      <c r="E32" s="115">
        <v>1677</v>
      </c>
      <c r="F32" s="114">
        <v>1665</v>
      </c>
      <c r="G32" s="114">
        <v>1651</v>
      </c>
      <c r="H32" s="114">
        <v>1640</v>
      </c>
      <c r="I32" s="140">
        <v>1612</v>
      </c>
      <c r="J32" s="115">
        <v>65</v>
      </c>
      <c r="K32" s="116">
        <v>4.032258064516129</v>
      </c>
    </row>
    <row r="33" spans="1:11" ht="14.1" customHeight="1" x14ac:dyDescent="0.2">
      <c r="A33" s="306">
        <v>32</v>
      </c>
      <c r="B33" s="307" t="s">
        <v>252</v>
      </c>
      <c r="C33" s="308"/>
      <c r="D33" s="113">
        <v>1.1331785357349504</v>
      </c>
      <c r="E33" s="115">
        <v>1508</v>
      </c>
      <c r="F33" s="114">
        <v>1490</v>
      </c>
      <c r="G33" s="114">
        <v>1566</v>
      </c>
      <c r="H33" s="114">
        <v>1510</v>
      </c>
      <c r="I33" s="140">
        <v>1470</v>
      </c>
      <c r="J33" s="115">
        <v>38</v>
      </c>
      <c r="K33" s="116">
        <v>2.5850340136054424</v>
      </c>
    </row>
    <row r="34" spans="1:11" ht="14.1" customHeight="1" x14ac:dyDescent="0.2">
      <c r="A34" s="306">
        <v>33</v>
      </c>
      <c r="B34" s="307" t="s">
        <v>253</v>
      </c>
      <c r="C34" s="308"/>
      <c r="D34" s="113">
        <v>0.71387241972692506</v>
      </c>
      <c r="E34" s="115">
        <v>950</v>
      </c>
      <c r="F34" s="114">
        <v>955</v>
      </c>
      <c r="G34" s="114">
        <v>998</v>
      </c>
      <c r="H34" s="114">
        <v>968</v>
      </c>
      <c r="I34" s="140">
        <v>934</v>
      </c>
      <c r="J34" s="115">
        <v>16</v>
      </c>
      <c r="K34" s="116">
        <v>1.7130620985010707</v>
      </c>
    </row>
    <row r="35" spans="1:11" ht="14.1" customHeight="1" x14ac:dyDescent="0.2">
      <c r="A35" s="306">
        <v>34</v>
      </c>
      <c r="B35" s="307" t="s">
        <v>254</v>
      </c>
      <c r="C35" s="308"/>
      <c r="D35" s="113">
        <v>1.7974556084071627</v>
      </c>
      <c r="E35" s="115">
        <v>2392</v>
      </c>
      <c r="F35" s="114">
        <v>2409</v>
      </c>
      <c r="G35" s="114">
        <v>2398</v>
      </c>
      <c r="H35" s="114">
        <v>2385</v>
      </c>
      <c r="I35" s="140">
        <v>2339</v>
      </c>
      <c r="J35" s="115">
        <v>53</v>
      </c>
      <c r="K35" s="116">
        <v>2.2659256092347158</v>
      </c>
    </row>
    <row r="36" spans="1:11" ht="14.1" customHeight="1" x14ac:dyDescent="0.2">
      <c r="A36" s="306">
        <v>41</v>
      </c>
      <c r="B36" s="307" t="s">
        <v>255</v>
      </c>
      <c r="C36" s="308"/>
      <c r="D36" s="113">
        <v>1.3518489295670928</v>
      </c>
      <c r="E36" s="115">
        <v>1799</v>
      </c>
      <c r="F36" s="114">
        <v>1798</v>
      </c>
      <c r="G36" s="114">
        <v>1779</v>
      </c>
      <c r="H36" s="114">
        <v>1784</v>
      </c>
      <c r="I36" s="140">
        <v>1775</v>
      </c>
      <c r="J36" s="115">
        <v>24</v>
      </c>
      <c r="K36" s="116">
        <v>1.352112676056338</v>
      </c>
    </row>
    <row r="37" spans="1:11" ht="14.1" customHeight="1" x14ac:dyDescent="0.2">
      <c r="A37" s="306">
        <v>42</v>
      </c>
      <c r="B37" s="307" t="s">
        <v>256</v>
      </c>
      <c r="C37" s="308"/>
      <c r="D37" s="113">
        <v>0.21115594730870096</v>
      </c>
      <c r="E37" s="115">
        <v>281</v>
      </c>
      <c r="F37" s="114">
        <v>281</v>
      </c>
      <c r="G37" s="114">
        <v>269</v>
      </c>
      <c r="H37" s="114">
        <v>281</v>
      </c>
      <c r="I37" s="140">
        <v>275</v>
      </c>
      <c r="J37" s="115">
        <v>6</v>
      </c>
      <c r="K37" s="116">
        <v>2.1818181818181817</v>
      </c>
    </row>
    <row r="38" spans="1:11" ht="14.1" customHeight="1" x14ac:dyDescent="0.2">
      <c r="A38" s="306">
        <v>43</v>
      </c>
      <c r="B38" s="307" t="s">
        <v>257</v>
      </c>
      <c r="C38" s="308"/>
      <c r="D38" s="113">
        <v>4.7032920790219199</v>
      </c>
      <c r="E38" s="115">
        <v>6259</v>
      </c>
      <c r="F38" s="114">
        <v>6196</v>
      </c>
      <c r="G38" s="114">
        <v>6154</v>
      </c>
      <c r="H38" s="114">
        <v>5961</v>
      </c>
      <c r="I38" s="140">
        <v>5897</v>
      </c>
      <c r="J38" s="115">
        <v>362</v>
      </c>
      <c r="K38" s="116">
        <v>6.1387146006443958</v>
      </c>
    </row>
    <row r="39" spans="1:11" ht="14.1" customHeight="1" x14ac:dyDescent="0.2">
      <c r="A39" s="306">
        <v>51</v>
      </c>
      <c r="B39" s="307" t="s">
        <v>258</v>
      </c>
      <c r="C39" s="308"/>
      <c r="D39" s="113">
        <v>5.4299390578386948</v>
      </c>
      <c r="E39" s="115">
        <v>7226</v>
      </c>
      <c r="F39" s="114">
        <v>7427</v>
      </c>
      <c r="G39" s="114">
        <v>7644</v>
      </c>
      <c r="H39" s="114">
        <v>7630</v>
      </c>
      <c r="I39" s="140">
        <v>7625</v>
      </c>
      <c r="J39" s="115">
        <v>-399</v>
      </c>
      <c r="K39" s="116">
        <v>-5.2327868852459014</v>
      </c>
    </row>
    <row r="40" spans="1:11" ht="14.1" customHeight="1" x14ac:dyDescent="0.2">
      <c r="A40" s="306" t="s">
        <v>259</v>
      </c>
      <c r="B40" s="307" t="s">
        <v>260</v>
      </c>
      <c r="C40" s="308"/>
      <c r="D40" s="113">
        <v>4.5868181579085796</v>
      </c>
      <c r="E40" s="115">
        <v>6104</v>
      </c>
      <c r="F40" s="114">
        <v>6311</v>
      </c>
      <c r="G40" s="114">
        <v>6515</v>
      </c>
      <c r="H40" s="114">
        <v>6504</v>
      </c>
      <c r="I40" s="140">
        <v>6500</v>
      </c>
      <c r="J40" s="115">
        <v>-396</v>
      </c>
      <c r="K40" s="116">
        <v>-6.092307692307692</v>
      </c>
    </row>
    <row r="41" spans="1:11" ht="14.1" customHeight="1" x14ac:dyDescent="0.2">
      <c r="A41" s="306"/>
      <c r="B41" s="307" t="s">
        <v>261</v>
      </c>
      <c r="C41" s="308"/>
      <c r="D41" s="113">
        <v>3.6114429991658965</v>
      </c>
      <c r="E41" s="115">
        <v>4806</v>
      </c>
      <c r="F41" s="114">
        <v>4988</v>
      </c>
      <c r="G41" s="114">
        <v>5191</v>
      </c>
      <c r="H41" s="114">
        <v>5128</v>
      </c>
      <c r="I41" s="140">
        <v>5144</v>
      </c>
      <c r="J41" s="115">
        <v>-338</v>
      </c>
      <c r="K41" s="116">
        <v>-6.5707620528771384</v>
      </c>
    </row>
    <row r="42" spans="1:11" ht="14.1" customHeight="1" x14ac:dyDescent="0.2">
      <c r="A42" s="306">
        <v>52</v>
      </c>
      <c r="B42" s="307" t="s">
        <v>262</v>
      </c>
      <c r="C42" s="308"/>
      <c r="D42" s="113">
        <v>3.1432929807555023</v>
      </c>
      <c r="E42" s="115">
        <v>4183</v>
      </c>
      <c r="F42" s="114">
        <v>4225</v>
      </c>
      <c r="G42" s="114">
        <v>4308</v>
      </c>
      <c r="H42" s="114">
        <v>4273</v>
      </c>
      <c r="I42" s="140">
        <v>4177</v>
      </c>
      <c r="J42" s="115">
        <v>6</v>
      </c>
      <c r="K42" s="116">
        <v>0.14364376346660282</v>
      </c>
    </row>
    <row r="43" spans="1:11" ht="14.1" customHeight="1" x14ac:dyDescent="0.2">
      <c r="A43" s="306" t="s">
        <v>263</v>
      </c>
      <c r="B43" s="307" t="s">
        <v>264</v>
      </c>
      <c r="C43" s="308"/>
      <c r="D43" s="113">
        <v>2.6315591725091489</v>
      </c>
      <c r="E43" s="115">
        <v>3502</v>
      </c>
      <c r="F43" s="114">
        <v>3520</v>
      </c>
      <c r="G43" s="114">
        <v>3573</v>
      </c>
      <c r="H43" s="114">
        <v>3549</v>
      </c>
      <c r="I43" s="140">
        <v>3528</v>
      </c>
      <c r="J43" s="115">
        <v>-26</v>
      </c>
      <c r="K43" s="116">
        <v>-0.7369614512471655</v>
      </c>
    </row>
    <row r="44" spans="1:11" ht="14.1" customHeight="1" x14ac:dyDescent="0.2">
      <c r="A44" s="306">
        <v>53</v>
      </c>
      <c r="B44" s="307" t="s">
        <v>265</v>
      </c>
      <c r="C44" s="308"/>
      <c r="D44" s="113">
        <v>1.0159531699692659</v>
      </c>
      <c r="E44" s="115">
        <v>1352</v>
      </c>
      <c r="F44" s="114">
        <v>1344</v>
      </c>
      <c r="G44" s="114">
        <v>1356</v>
      </c>
      <c r="H44" s="114">
        <v>1347</v>
      </c>
      <c r="I44" s="140">
        <v>1416</v>
      </c>
      <c r="J44" s="115">
        <v>-64</v>
      </c>
      <c r="K44" s="116">
        <v>-4.5197740112994351</v>
      </c>
    </row>
    <row r="45" spans="1:11" ht="14.1" customHeight="1" x14ac:dyDescent="0.2">
      <c r="A45" s="306" t="s">
        <v>266</v>
      </c>
      <c r="B45" s="307" t="s">
        <v>267</v>
      </c>
      <c r="C45" s="308"/>
      <c r="D45" s="113">
        <v>0.94306303869188512</v>
      </c>
      <c r="E45" s="115">
        <v>1255</v>
      </c>
      <c r="F45" s="114">
        <v>1243</v>
      </c>
      <c r="G45" s="114">
        <v>1255</v>
      </c>
      <c r="H45" s="114">
        <v>1250</v>
      </c>
      <c r="I45" s="140">
        <v>1322</v>
      </c>
      <c r="J45" s="115">
        <v>-67</v>
      </c>
      <c r="K45" s="116">
        <v>-5.0680786686838122</v>
      </c>
    </row>
    <row r="46" spans="1:11" ht="14.1" customHeight="1" x14ac:dyDescent="0.2">
      <c r="A46" s="306">
        <v>54</v>
      </c>
      <c r="B46" s="307" t="s">
        <v>268</v>
      </c>
      <c r="C46" s="308"/>
      <c r="D46" s="113">
        <v>3.4145645002517337</v>
      </c>
      <c r="E46" s="115">
        <v>4544</v>
      </c>
      <c r="F46" s="114">
        <v>4579</v>
      </c>
      <c r="G46" s="114">
        <v>4621</v>
      </c>
      <c r="H46" s="114">
        <v>4539</v>
      </c>
      <c r="I46" s="140">
        <v>4526</v>
      </c>
      <c r="J46" s="115">
        <v>18</v>
      </c>
      <c r="K46" s="116">
        <v>0.39770216526734425</v>
      </c>
    </row>
    <row r="47" spans="1:11" ht="14.1" customHeight="1" x14ac:dyDescent="0.2">
      <c r="A47" s="306">
        <v>61</v>
      </c>
      <c r="B47" s="307" t="s">
        <v>269</v>
      </c>
      <c r="C47" s="308"/>
      <c r="D47" s="113">
        <v>2.6796516302591731</v>
      </c>
      <c r="E47" s="115">
        <v>3566</v>
      </c>
      <c r="F47" s="114">
        <v>3589</v>
      </c>
      <c r="G47" s="114">
        <v>3597</v>
      </c>
      <c r="H47" s="114">
        <v>3482</v>
      </c>
      <c r="I47" s="140">
        <v>3505</v>
      </c>
      <c r="J47" s="115">
        <v>61</v>
      </c>
      <c r="K47" s="116">
        <v>1.7403708987161197</v>
      </c>
    </row>
    <row r="48" spans="1:11" ht="14.1" customHeight="1" x14ac:dyDescent="0.2">
      <c r="A48" s="306">
        <v>62</v>
      </c>
      <c r="B48" s="307" t="s">
        <v>270</v>
      </c>
      <c r="C48" s="308"/>
      <c r="D48" s="113">
        <v>5.9972797703585146</v>
      </c>
      <c r="E48" s="115">
        <v>7981</v>
      </c>
      <c r="F48" s="114">
        <v>8135</v>
      </c>
      <c r="G48" s="114">
        <v>8120</v>
      </c>
      <c r="H48" s="114">
        <v>7959</v>
      </c>
      <c r="I48" s="140">
        <v>8086</v>
      </c>
      <c r="J48" s="115">
        <v>-105</v>
      </c>
      <c r="K48" s="116">
        <v>-1.2985406876082117</v>
      </c>
    </row>
    <row r="49" spans="1:11" ht="14.1" customHeight="1" x14ac:dyDescent="0.2">
      <c r="A49" s="306">
        <v>63</v>
      </c>
      <c r="B49" s="307" t="s">
        <v>271</v>
      </c>
      <c r="C49" s="308"/>
      <c r="D49" s="113">
        <v>2.1709236006221961</v>
      </c>
      <c r="E49" s="115">
        <v>2889</v>
      </c>
      <c r="F49" s="114">
        <v>2972</v>
      </c>
      <c r="G49" s="114">
        <v>2965</v>
      </c>
      <c r="H49" s="114">
        <v>2929</v>
      </c>
      <c r="I49" s="140">
        <v>2873</v>
      </c>
      <c r="J49" s="115">
        <v>16</v>
      </c>
      <c r="K49" s="116">
        <v>0.55690915419422204</v>
      </c>
    </row>
    <row r="50" spans="1:11" ht="14.1" customHeight="1" x14ac:dyDescent="0.2">
      <c r="A50" s="306" t="s">
        <v>272</v>
      </c>
      <c r="B50" s="307" t="s">
        <v>273</v>
      </c>
      <c r="C50" s="308"/>
      <c r="D50" s="113">
        <v>0.44710956814475827</v>
      </c>
      <c r="E50" s="115">
        <v>595</v>
      </c>
      <c r="F50" s="114">
        <v>603</v>
      </c>
      <c r="G50" s="114">
        <v>573</v>
      </c>
      <c r="H50" s="114">
        <v>549</v>
      </c>
      <c r="I50" s="140">
        <v>540</v>
      </c>
      <c r="J50" s="115">
        <v>55</v>
      </c>
      <c r="K50" s="116">
        <v>10.185185185185185</v>
      </c>
    </row>
    <row r="51" spans="1:11" ht="14.1" customHeight="1" x14ac:dyDescent="0.2">
      <c r="A51" s="306" t="s">
        <v>274</v>
      </c>
      <c r="B51" s="307" t="s">
        <v>275</v>
      </c>
      <c r="C51" s="308"/>
      <c r="D51" s="113">
        <v>1.4014442766218054</v>
      </c>
      <c r="E51" s="115">
        <v>1865</v>
      </c>
      <c r="F51" s="114">
        <v>1932</v>
      </c>
      <c r="G51" s="114">
        <v>1952</v>
      </c>
      <c r="H51" s="114">
        <v>1948</v>
      </c>
      <c r="I51" s="140">
        <v>1901</v>
      </c>
      <c r="J51" s="115">
        <v>-36</v>
      </c>
      <c r="K51" s="116">
        <v>-1.893740136770121</v>
      </c>
    </row>
    <row r="52" spans="1:11" ht="14.1" customHeight="1" x14ac:dyDescent="0.2">
      <c r="A52" s="306">
        <v>71</v>
      </c>
      <c r="B52" s="307" t="s">
        <v>276</v>
      </c>
      <c r="C52" s="308"/>
      <c r="D52" s="113">
        <v>14.125656574764985</v>
      </c>
      <c r="E52" s="115">
        <v>18798</v>
      </c>
      <c r="F52" s="114">
        <v>19016</v>
      </c>
      <c r="G52" s="114">
        <v>18905</v>
      </c>
      <c r="H52" s="114">
        <v>18689</v>
      </c>
      <c r="I52" s="140">
        <v>18592</v>
      </c>
      <c r="J52" s="115">
        <v>206</v>
      </c>
      <c r="K52" s="116">
        <v>1.1080034423407918</v>
      </c>
    </row>
    <row r="53" spans="1:11" ht="14.1" customHeight="1" x14ac:dyDescent="0.2">
      <c r="A53" s="306" t="s">
        <v>277</v>
      </c>
      <c r="B53" s="307" t="s">
        <v>278</v>
      </c>
      <c r="C53" s="308"/>
      <c r="D53" s="113">
        <v>5.9987826596632026</v>
      </c>
      <c r="E53" s="115">
        <v>7983</v>
      </c>
      <c r="F53" s="114">
        <v>8018</v>
      </c>
      <c r="G53" s="114">
        <v>8018</v>
      </c>
      <c r="H53" s="114">
        <v>7941</v>
      </c>
      <c r="I53" s="140">
        <v>7940</v>
      </c>
      <c r="J53" s="115">
        <v>43</v>
      </c>
      <c r="K53" s="116">
        <v>0.54156171284634758</v>
      </c>
    </row>
    <row r="54" spans="1:11" ht="14.1" customHeight="1" x14ac:dyDescent="0.2">
      <c r="A54" s="306" t="s">
        <v>279</v>
      </c>
      <c r="B54" s="307" t="s">
        <v>280</v>
      </c>
      <c r="C54" s="308"/>
      <c r="D54" s="113">
        <v>6.721672415218257</v>
      </c>
      <c r="E54" s="115">
        <v>8945</v>
      </c>
      <c r="F54" s="114">
        <v>9156</v>
      </c>
      <c r="G54" s="114">
        <v>9047</v>
      </c>
      <c r="H54" s="114">
        <v>8971</v>
      </c>
      <c r="I54" s="140">
        <v>8887</v>
      </c>
      <c r="J54" s="115">
        <v>58</v>
      </c>
      <c r="K54" s="116">
        <v>0.65263868572071571</v>
      </c>
    </row>
    <row r="55" spans="1:11" ht="14.1" customHeight="1" x14ac:dyDescent="0.2">
      <c r="A55" s="306">
        <v>72</v>
      </c>
      <c r="B55" s="307" t="s">
        <v>281</v>
      </c>
      <c r="C55" s="308"/>
      <c r="D55" s="113">
        <v>4.5800551560374823</v>
      </c>
      <c r="E55" s="115">
        <v>6095</v>
      </c>
      <c r="F55" s="114">
        <v>6198</v>
      </c>
      <c r="G55" s="114">
        <v>6234</v>
      </c>
      <c r="H55" s="114">
        <v>6182</v>
      </c>
      <c r="I55" s="140">
        <v>6299</v>
      </c>
      <c r="J55" s="115">
        <v>-204</v>
      </c>
      <c r="K55" s="116">
        <v>-3.2386093030639782</v>
      </c>
    </row>
    <row r="56" spans="1:11" ht="14.1" customHeight="1" x14ac:dyDescent="0.2">
      <c r="A56" s="306" t="s">
        <v>282</v>
      </c>
      <c r="B56" s="307" t="s">
        <v>283</v>
      </c>
      <c r="C56" s="308"/>
      <c r="D56" s="113">
        <v>2.8058943318529872</v>
      </c>
      <c r="E56" s="115">
        <v>3734</v>
      </c>
      <c r="F56" s="114">
        <v>3814</v>
      </c>
      <c r="G56" s="114">
        <v>3815</v>
      </c>
      <c r="H56" s="114">
        <v>3762</v>
      </c>
      <c r="I56" s="140">
        <v>3853</v>
      </c>
      <c r="J56" s="115">
        <v>-119</v>
      </c>
      <c r="K56" s="116">
        <v>-3.0885024656112119</v>
      </c>
    </row>
    <row r="57" spans="1:11" ht="14.1" customHeight="1" x14ac:dyDescent="0.2">
      <c r="A57" s="306" t="s">
        <v>284</v>
      </c>
      <c r="B57" s="307" t="s">
        <v>285</v>
      </c>
      <c r="C57" s="308"/>
      <c r="D57" s="113">
        <v>1.2173403367974931</v>
      </c>
      <c r="E57" s="115">
        <v>1620</v>
      </c>
      <c r="F57" s="114">
        <v>1628</v>
      </c>
      <c r="G57" s="114">
        <v>1646</v>
      </c>
      <c r="H57" s="114">
        <v>1664</v>
      </c>
      <c r="I57" s="140">
        <v>1667</v>
      </c>
      <c r="J57" s="115">
        <v>-47</v>
      </c>
      <c r="K57" s="116">
        <v>-2.8194361127774443</v>
      </c>
    </row>
    <row r="58" spans="1:11" ht="14.1" customHeight="1" x14ac:dyDescent="0.2">
      <c r="A58" s="306">
        <v>73</v>
      </c>
      <c r="B58" s="307" t="s">
        <v>286</v>
      </c>
      <c r="C58" s="308"/>
      <c r="D58" s="113">
        <v>3.2590154572164987</v>
      </c>
      <c r="E58" s="115">
        <v>4337</v>
      </c>
      <c r="F58" s="114">
        <v>4307</v>
      </c>
      <c r="G58" s="114">
        <v>4302</v>
      </c>
      <c r="H58" s="114">
        <v>4235</v>
      </c>
      <c r="I58" s="140">
        <v>4214</v>
      </c>
      <c r="J58" s="115">
        <v>123</v>
      </c>
      <c r="K58" s="116">
        <v>2.9188419553868057</v>
      </c>
    </row>
    <row r="59" spans="1:11" ht="14.1" customHeight="1" x14ac:dyDescent="0.2">
      <c r="A59" s="306" t="s">
        <v>287</v>
      </c>
      <c r="B59" s="307" t="s">
        <v>288</v>
      </c>
      <c r="C59" s="308"/>
      <c r="D59" s="113">
        <v>2.2152588351104998</v>
      </c>
      <c r="E59" s="115">
        <v>2948</v>
      </c>
      <c r="F59" s="114">
        <v>2927</v>
      </c>
      <c r="G59" s="114">
        <v>2915</v>
      </c>
      <c r="H59" s="114">
        <v>2886</v>
      </c>
      <c r="I59" s="140">
        <v>2854</v>
      </c>
      <c r="J59" s="115">
        <v>94</v>
      </c>
      <c r="K59" s="116">
        <v>3.2936229852838124</v>
      </c>
    </row>
    <row r="60" spans="1:11" ht="14.1" customHeight="1" x14ac:dyDescent="0.2">
      <c r="A60" s="306">
        <v>81</v>
      </c>
      <c r="B60" s="307" t="s">
        <v>289</v>
      </c>
      <c r="C60" s="308"/>
      <c r="D60" s="113">
        <v>7.1357184186598737</v>
      </c>
      <c r="E60" s="115">
        <v>9496</v>
      </c>
      <c r="F60" s="114">
        <v>9543</v>
      </c>
      <c r="G60" s="114">
        <v>9497</v>
      </c>
      <c r="H60" s="114">
        <v>9346</v>
      </c>
      <c r="I60" s="140">
        <v>9393</v>
      </c>
      <c r="J60" s="115">
        <v>103</v>
      </c>
      <c r="K60" s="116">
        <v>1.0965612690301287</v>
      </c>
    </row>
    <row r="61" spans="1:11" ht="14.1" customHeight="1" x14ac:dyDescent="0.2">
      <c r="A61" s="306" t="s">
        <v>290</v>
      </c>
      <c r="B61" s="307" t="s">
        <v>291</v>
      </c>
      <c r="C61" s="308"/>
      <c r="D61" s="113">
        <v>2.0304034506338438</v>
      </c>
      <c r="E61" s="115">
        <v>2702</v>
      </c>
      <c r="F61" s="114">
        <v>2674</v>
      </c>
      <c r="G61" s="114">
        <v>2688</v>
      </c>
      <c r="H61" s="114">
        <v>2602</v>
      </c>
      <c r="I61" s="140">
        <v>2634</v>
      </c>
      <c r="J61" s="115">
        <v>68</v>
      </c>
      <c r="K61" s="116">
        <v>2.5816249050873195</v>
      </c>
    </row>
    <row r="62" spans="1:11" ht="14.1" customHeight="1" x14ac:dyDescent="0.2">
      <c r="A62" s="306" t="s">
        <v>292</v>
      </c>
      <c r="B62" s="307" t="s">
        <v>293</v>
      </c>
      <c r="C62" s="308"/>
      <c r="D62" s="113">
        <v>2.8592469021694207</v>
      </c>
      <c r="E62" s="115">
        <v>3805</v>
      </c>
      <c r="F62" s="114">
        <v>3860</v>
      </c>
      <c r="G62" s="114">
        <v>3853</v>
      </c>
      <c r="H62" s="114">
        <v>3825</v>
      </c>
      <c r="I62" s="140">
        <v>3822</v>
      </c>
      <c r="J62" s="115">
        <v>-17</v>
      </c>
      <c r="K62" s="116">
        <v>-0.44479330193615907</v>
      </c>
    </row>
    <row r="63" spans="1:11" ht="14.1" customHeight="1" x14ac:dyDescent="0.2">
      <c r="A63" s="306"/>
      <c r="B63" s="307" t="s">
        <v>294</v>
      </c>
      <c r="C63" s="308"/>
      <c r="D63" s="113">
        <v>2.473004350864537</v>
      </c>
      <c r="E63" s="115">
        <v>3291</v>
      </c>
      <c r="F63" s="114">
        <v>3337</v>
      </c>
      <c r="G63" s="114">
        <v>3330</v>
      </c>
      <c r="H63" s="114">
        <v>3326</v>
      </c>
      <c r="I63" s="140">
        <v>3315</v>
      </c>
      <c r="J63" s="115">
        <v>-24</v>
      </c>
      <c r="K63" s="116">
        <v>-0.72398190045248867</v>
      </c>
    </row>
    <row r="64" spans="1:11" ht="14.1" customHeight="1" x14ac:dyDescent="0.2">
      <c r="A64" s="306" t="s">
        <v>295</v>
      </c>
      <c r="B64" s="307" t="s">
        <v>296</v>
      </c>
      <c r="C64" s="308"/>
      <c r="D64" s="113">
        <v>0.8513867911059011</v>
      </c>
      <c r="E64" s="115">
        <v>1133</v>
      </c>
      <c r="F64" s="114">
        <v>1130</v>
      </c>
      <c r="G64" s="114">
        <v>1103</v>
      </c>
      <c r="H64" s="114">
        <v>1086</v>
      </c>
      <c r="I64" s="140">
        <v>1092</v>
      </c>
      <c r="J64" s="115">
        <v>41</v>
      </c>
      <c r="K64" s="116">
        <v>3.7545787545787546</v>
      </c>
    </row>
    <row r="65" spans="1:11" ht="14.1" customHeight="1" x14ac:dyDescent="0.2">
      <c r="A65" s="306" t="s">
        <v>297</v>
      </c>
      <c r="B65" s="307" t="s">
        <v>298</v>
      </c>
      <c r="C65" s="308"/>
      <c r="D65" s="113">
        <v>0.56884360182450766</v>
      </c>
      <c r="E65" s="115">
        <v>757</v>
      </c>
      <c r="F65" s="114">
        <v>762</v>
      </c>
      <c r="G65" s="114">
        <v>748</v>
      </c>
      <c r="H65" s="114">
        <v>733</v>
      </c>
      <c r="I65" s="140">
        <v>738</v>
      </c>
      <c r="J65" s="115">
        <v>19</v>
      </c>
      <c r="K65" s="116">
        <v>2.5745257452574526</v>
      </c>
    </row>
    <row r="66" spans="1:11" ht="14.1" customHeight="1" x14ac:dyDescent="0.2">
      <c r="A66" s="306">
        <v>82</v>
      </c>
      <c r="B66" s="307" t="s">
        <v>299</v>
      </c>
      <c r="C66" s="308"/>
      <c r="D66" s="113">
        <v>2.7247383093998212</v>
      </c>
      <c r="E66" s="115">
        <v>3626</v>
      </c>
      <c r="F66" s="114">
        <v>3590</v>
      </c>
      <c r="G66" s="114">
        <v>3504</v>
      </c>
      <c r="H66" s="114">
        <v>3393</v>
      </c>
      <c r="I66" s="140">
        <v>3394</v>
      </c>
      <c r="J66" s="115">
        <v>232</v>
      </c>
      <c r="K66" s="116">
        <v>6.835592221567472</v>
      </c>
    </row>
    <row r="67" spans="1:11" ht="14.1" customHeight="1" x14ac:dyDescent="0.2">
      <c r="A67" s="306" t="s">
        <v>300</v>
      </c>
      <c r="B67" s="307" t="s">
        <v>301</v>
      </c>
      <c r="C67" s="308"/>
      <c r="D67" s="113">
        <v>1.6201146704539477</v>
      </c>
      <c r="E67" s="115">
        <v>2156</v>
      </c>
      <c r="F67" s="114">
        <v>2120</v>
      </c>
      <c r="G67" s="114">
        <v>2115</v>
      </c>
      <c r="H67" s="114">
        <v>2071</v>
      </c>
      <c r="I67" s="140">
        <v>2043</v>
      </c>
      <c r="J67" s="115">
        <v>113</v>
      </c>
      <c r="K67" s="116">
        <v>5.5310817425354868</v>
      </c>
    </row>
    <row r="68" spans="1:11" ht="14.1" customHeight="1" x14ac:dyDescent="0.2">
      <c r="A68" s="306" t="s">
        <v>302</v>
      </c>
      <c r="B68" s="307" t="s">
        <v>303</v>
      </c>
      <c r="C68" s="308"/>
      <c r="D68" s="113">
        <v>0.54254303899246303</v>
      </c>
      <c r="E68" s="115">
        <v>722</v>
      </c>
      <c r="F68" s="114">
        <v>724</v>
      </c>
      <c r="G68" s="114">
        <v>669</v>
      </c>
      <c r="H68" s="114">
        <v>615</v>
      </c>
      <c r="I68" s="140">
        <v>639</v>
      </c>
      <c r="J68" s="115">
        <v>83</v>
      </c>
      <c r="K68" s="116">
        <v>12.989045383411581</v>
      </c>
    </row>
    <row r="69" spans="1:11" ht="14.1" customHeight="1" x14ac:dyDescent="0.2">
      <c r="A69" s="306">
        <v>83</v>
      </c>
      <c r="B69" s="307" t="s">
        <v>304</v>
      </c>
      <c r="C69" s="308"/>
      <c r="D69" s="113">
        <v>4.3628876515100279</v>
      </c>
      <c r="E69" s="115">
        <v>5806</v>
      </c>
      <c r="F69" s="114">
        <v>5779</v>
      </c>
      <c r="G69" s="114">
        <v>5683</v>
      </c>
      <c r="H69" s="114">
        <v>5552</v>
      </c>
      <c r="I69" s="140">
        <v>5583</v>
      </c>
      <c r="J69" s="115">
        <v>223</v>
      </c>
      <c r="K69" s="116">
        <v>3.9942683145262405</v>
      </c>
    </row>
    <row r="70" spans="1:11" ht="14.1" customHeight="1" x14ac:dyDescent="0.2">
      <c r="A70" s="306" t="s">
        <v>305</v>
      </c>
      <c r="B70" s="307" t="s">
        <v>306</v>
      </c>
      <c r="C70" s="308"/>
      <c r="D70" s="113">
        <v>3.7128880272323541</v>
      </c>
      <c r="E70" s="115">
        <v>4941</v>
      </c>
      <c r="F70" s="114">
        <v>4946</v>
      </c>
      <c r="G70" s="114">
        <v>4888</v>
      </c>
      <c r="H70" s="114">
        <v>4784</v>
      </c>
      <c r="I70" s="140">
        <v>4814</v>
      </c>
      <c r="J70" s="115">
        <v>127</v>
      </c>
      <c r="K70" s="116">
        <v>2.6381387619443291</v>
      </c>
    </row>
    <row r="71" spans="1:11" ht="14.1" customHeight="1" x14ac:dyDescent="0.2">
      <c r="A71" s="306"/>
      <c r="B71" s="307" t="s">
        <v>307</v>
      </c>
      <c r="C71" s="308"/>
      <c r="D71" s="113">
        <v>1.7974556084071627</v>
      </c>
      <c r="E71" s="115">
        <v>2392</v>
      </c>
      <c r="F71" s="114">
        <v>2405</v>
      </c>
      <c r="G71" s="114">
        <v>2388</v>
      </c>
      <c r="H71" s="114">
        <v>2306</v>
      </c>
      <c r="I71" s="140">
        <v>2330</v>
      </c>
      <c r="J71" s="115">
        <v>62</v>
      </c>
      <c r="K71" s="116">
        <v>2.6609442060085837</v>
      </c>
    </row>
    <row r="72" spans="1:11" ht="14.1" customHeight="1" x14ac:dyDescent="0.2">
      <c r="A72" s="306">
        <v>84</v>
      </c>
      <c r="B72" s="307" t="s">
        <v>308</v>
      </c>
      <c r="C72" s="308"/>
      <c r="D72" s="113">
        <v>3.0147959452046558</v>
      </c>
      <c r="E72" s="115">
        <v>4012</v>
      </c>
      <c r="F72" s="114">
        <v>4029</v>
      </c>
      <c r="G72" s="114">
        <v>4007</v>
      </c>
      <c r="H72" s="114">
        <v>3922</v>
      </c>
      <c r="I72" s="140">
        <v>3878</v>
      </c>
      <c r="J72" s="115">
        <v>134</v>
      </c>
      <c r="K72" s="116">
        <v>3.4553893759669934</v>
      </c>
    </row>
    <row r="73" spans="1:11" ht="14.1" customHeight="1" x14ac:dyDescent="0.2">
      <c r="A73" s="306" t="s">
        <v>309</v>
      </c>
      <c r="B73" s="307" t="s">
        <v>310</v>
      </c>
      <c r="C73" s="308"/>
      <c r="D73" s="113">
        <v>0.31485530933219114</v>
      </c>
      <c r="E73" s="115">
        <v>419</v>
      </c>
      <c r="F73" s="114">
        <v>411</v>
      </c>
      <c r="G73" s="114">
        <v>392</v>
      </c>
      <c r="H73" s="114">
        <v>410</v>
      </c>
      <c r="I73" s="140">
        <v>410</v>
      </c>
      <c r="J73" s="115">
        <v>9</v>
      </c>
      <c r="K73" s="116">
        <v>2.1951219512195124</v>
      </c>
    </row>
    <row r="74" spans="1:11" ht="14.1" customHeight="1" x14ac:dyDescent="0.2">
      <c r="A74" s="306" t="s">
        <v>311</v>
      </c>
      <c r="B74" s="307" t="s">
        <v>312</v>
      </c>
      <c r="C74" s="308"/>
      <c r="D74" s="113">
        <v>0.23895939944543385</v>
      </c>
      <c r="E74" s="115">
        <v>318</v>
      </c>
      <c r="F74" s="114">
        <v>302</v>
      </c>
      <c r="G74" s="114">
        <v>304</v>
      </c>
      <c r="H74" s="114">
        <v>300</v>
      </c>
      <c r="I74" s="140">
        <v>301</v>
      </c>
      <c r="J74" s="115">
        <v>17</v>
      </c>
      <c r="K74" s="116">
        <v>5.6478405315614619</v>
      </c>
    </row>
    <row r="75" spans="1:11" ht="14.1" customHeight="1" x14ac:dyDescent="0.2">
      <c r="A75" s="306" t="s">
        <v>313</v>
      </c>
      <c r="B75" s="307" t="s">
        <v>314</v>
      </c>
      <c r="C75" s="308"/>
      <c r="D75" s="113">
        <v>1.9402300923525477</v>
      </c>
      <c r="E75" s="115">
        <v>2582</v>
      </c>
      <c r="F75" s="114">
        <v>2615</v>
      </c>
      <c r="G75" s="114">
        <v>2608</v>
      </c>
      <c r="H75" s="114">
        <v>2550</v>
      </c>
      <c r="I75" s="140">
        <v>2495</v>
      </c>
      <c r="J75" s="115">
        <v>87</v>
      </c>
      <c r="K75" s="116">
        <v>3.4869739478957915</v>
      </c>
    </row>
    <row r="76" spans="1:11" ht="14.1" customHeight="1" x14ac:dyDescent="0.2">
      <c r="A76" s="306">
        <v>91</v>
      </c>
      <c r="B76" s="307" t="s">
        <v>315</v>
      </c>
      <c r="C76" s="308"/>
      <c r="D76" s="113">
        <v>0.41630033739864891</v>
      </c>
      <c r="E76" s="115">
        <v>554</v>
      </c>
      <c r="F76" s="114">
        <v>544</v>
      </c>
      <c r="G76" s="114">
        <v>540</v>
      </c>
      <c r="H76" s="114">
        <v>517</v>
      </c>
      <c r="I76" s="140">
        <v>514</v>
      </c>
      <c r="J76" s="115">
        <v>40</v>
      </c>
      <c r="K76" s="116">
        <v>7.782101167315175</v>
      </c>
    </row>
    <row r="77" spans="1:11" ht="14.1" customHeight="1" x14ac:dyDescent="0.2">
      <c r="A77" s="306">
        <v>92</v>
      </c>
      <c r="B77" s="307" t="s">
        <v>316</v>
      </c>
      <c r="C77" s="308"/>
      <c r="D77" s="113">
        <v>1.5675135447898585</v>
      </c>
      <c r="E77" s="115">
        <v>2086</v>
      </c>
      <c r="F77" s="114">
        <v>2072</v>
      </c>
      <c r="G77" s="114">
        <v>2072</v>
      </c>
      <c r="H77" s="114">
        <v>2107</v>
      </c>
      <c r="I77" s="140">
        <v>2144</v>
      </c>
      <c r="J77" s="115">
        <v>-58</v>
      </c>
      <c r="K77" s="116">
        <v>-2.705223880597015</v>
      </c>
    </row>
    <row r="78" spans="1:11" ht="14.1" customHeight="1" x14ac:dyDescent="0.2">
      <c r="A78" s="306">
        <v>93</v>
      </c>
      <c r="B78" s="307" t="s">
        <v>317</v>
      </c>
      <c r="C78" s="308"/>
      <c r="D78" s="113">
        <v>0.21791894917979815</v>
      </c>
      <c r="E78" s="115">
        <v>290</v>
      </c>
      <c r="F78" s="114">
        <v>291</v>
      </c>
      <c r="G78" s="114">
        <v>297</v>
      </c>
      <c r="H78" s="114">
        <v>289</v>
      </c>
      <c r="I78" s="140">
        <v>293</v>
      </c>
      <c r="J78" s="115">
        <v>-3</v>
      </c>
      <c r="K78" s="116">
        <v>-1.0238907849829351</v>
      </c>
    </row>
    <row r="79" spans="1:11" ht="14.1" customHeight="1" x14ac:dyDescent="0.2">
      <c r="A79" s="306">
        <v>94</v>
      </c>
      <c r="B79" s="307" t="s">
        <v>318</v>
      </c>
      <c r="C79" s="308"/>
      <c r="D79" s="113">
        <v>0.40878589087520761</v>
      </c>
      <c r="E79" s="115">
        <v>544</v>
      </c>
      <c r="F79" s="114">
        <v>558</v>
      </c>
      <c r="G79" s="114">
        <v>534</v>
      </c>
      <c r="H79" s="114">
        <v>535</v>
      </c>
      <c r="I79" s="140">
        <v>569</v>
      </c>
      <c r="J79" s="115">
        <v>-25</v>
      </c>
      <c r="K79" s="116">
        <v>-4.3936731107205622</v>
      </c>
    </row>
    <row r="80" spans="1:11" ht="14.1" customHeight="1" x14ac:dyDescent="0.2">
      <c r="A80" s="306" t="s">
        <v>319</v>
      </c>
      <c r="B80" s="307" t="s">
        <v>320</v>
      </c>
      <c r="C80" s="308"/>
      <c r="D80" s="113">
        <v>3.7572232617206578E-3</v>
      </c>
      <c r="E80" s="115">
        <v>5</v>
      </c>
      <c r="F80" s="114">
        <v>5</v>
      </c>
      <c r="G80" s="114">
        <v>5</v>
      </c>
      <c r="H80" s="114">
        <v>6</v>
      </c>
      <c r="I80" s="140">
        <v>5</v>
      </c>
      <c r="J80" s="115">
        <v>0</v>
      </c>
      <c r="K80" s="116">
        <v>0</v>
      </c>
    </row>
    <row r="81" spans="1:11" ht="14.1" customHeight="1" x14ac:dyDescent="0.2">
      <c r="A81" s="310" t="s">
        <v>321</v>
      </c>
      <c r="B81" s="311" t="s">
        <v>224</v>
      </c>
      <c r="C81" s="312"/>
      <c r="D81" s="125">
        <v>1.0001728322700392</v>
      </c>
      <c r="E81" s="143">
        <v>1331</v>
      </c>
      <c r="F81" s="144">
        <v>1358</v>
      </c>
      <c r="G81" s="144">
        <v>1354</v>
      </c>
      <c r="H81" s="144">
        <v>1345</v>
      </c>
      <c r="I81" s="145">
        <v>1366</v>
      </c>
      <c r="J81" s="143">
        <v>-35</v>
      </c>
      <c r="K81" s="146">
        <v>-2.5622254758418741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23801</v>
      </c>
      <c r="E12" s="114">
        <v>24957</v>
      </c>
      <c r="F12" s="114">
        <v>24802</v>
      </c>
      <c r="G12" s="114">
        <v>25222</v>
      </c>
      <c r="H12" s="140">
        <v>24614</v>
      </c>
      <c r="I12" s="115">
        <v>-813</v>
      </c>
      <c r="J12" s="116">
        <v>-3.3029982936540181</v>
      </c>
      <c r="K12"/>
      <c r="L12"/>
      <c r="M12"/>
      <c r="N12"/>
      <c r="O12"/>
      <c r="P12"/>
    </row>
    <row r="13" spans="1:16" s="110" customFormat="1" ht="14.45" customHeight="1" x14ac:dyDescent="0.2">
      <c r="A13" s="120" t="s">
        <v>105</v>
      </c>
      <c r="B13" s="119" t="s">
        <v>106</v>
      </c>
      <c r="C13" s="113">
        <v>41.981429351707909</v>
      </c>
      <c r="D13" s="115">
        <v>9992</v>
      </c>
      <c r="E13" s="114">
        <v>10394</v>
      </c>
      <c r="F13" s="114">
        <v>10383</v>
      </c>
      <c r="G13" s="114">
        <v>10596</v>
      </c>
      <c r="H13" s="140">
        <v>10302</v>
      </c>
      <c r="I13" s="115">
        <v>-310</v>
      </c>
      <c r="J13" s="116">
        <v>-3.0091244418559504</v>
      </c>
      <c r="K13"/>
      <c r="L13"/>
      <c r="M13"/>
      <c r="N13"/>
      <c r="O13"/>
      <c r="P13"/>
    </row>
    <row r="14" spans="1:16" s="110" customFormat="1" ht="14.45" customHeight="1" x14ac:dyDescent="0.2">
      <c r="A14" s="120"/>
      <c r="B14" s="119" t="s">
        <v>107</v>
      </c>
      <c r="C14" s="113">
        <v>58.018570648292091</v>
      </c>
      <c r="D14" s="115">
        <v>13809</v>
      </c>
      <c r="E14" s="114">
        <v>14563</v>
      </c>
      <c r="F14" s="114">
        <v>14419</v>
      </c>
      <c r="G14" s="114">
        <v>14626</v>
      </c>
      <c r="H14" s="140">
        <v>14312</v>
      </c>
      <c r="I14" s="115">
        <v>-503</v>
      </c>
      <c r="J14" s="116">
        <v>-3.5145332588038012</v>
      </c>
      <c r="K14"/>
      <c r="L14"/>
      <c r="M14"/>
      <c r="N14"/>
      <c r="O14"/>
      <c r="P14"/>
    </row>
    <row r="15" spans="1:16" s="110" customFormat="1" ht="14.45" customHeight="1" x14ac:dyDescent="0.2">
      <c r="A15" s="118" t="s">
        <v>105</v>
      </c>
      <c r="B15" s="121" t="s">
        <v>108</v>
      </c>
      <c r="C15" s="113">
        <v>21.591529767656819</v>
      </c>
      <c r="D15" s="115">
        <v>5139</v>
      </c>
      <c r="E15" s="114">
        <v>5573</v>
      </c>
      <c r="F15" s="114">
        <v>5346</v>
      </c>
      <c r="G15" s="114">
        <v>5650</v>
      </c>
      <c r="H15" s="140">
        <v>5213</v>
      </c>
      <c r="I15" s="115">
        <v>-74</v>
      </c>
      <c r="J15" s="116">
        <v>-1.4195281028198734</v>
      </c>
      <c r="K15"/>
      <c r="L15"/>
      <c r="M15"/>
      <c r="N15"/>
      <c r="O15"/>
      <c r="P15"/>
    </row>
    <row r="16" spans="1:16" s="110" customFormat="1" ht="14.45" customHeight="1" x14ac:dyDescent="0.2">
      <c r="A16" s="118"/>
      <c r="B16" s="121" t="s">
        <v>109</v>
      </c>
      <c r="C16" s="113">
        <v>47.258518549640769</v>
      </c>
      <c r="D16" s="115">
        <v>11248</v>
      </c>
      <c r="E16" s="114">
        <v>11837</v>
      </c>
      <c r="F16" s="114">
        <v>11857</v>
      </c>
      <c r="G16" s="114">
        <v>11980</v>
      </c>
      <c r="H16" s="140">
        <v>11907</v>
      </c>
      <c r="I16" s="115">
        <v>-659</v>
      </c>
      <c r="J16" s="116">
        <v>-5.5345595028134706</v>
      </c>
      <c r="K16"/>
      <c r="L16"/>
      <c r="M16"/>
      <c r="N16"/>
      <c r="O16"/>
      <c r="P16"/>
    </row>
    <row r="17" spans="1:16" s="110" customFormat="1" ht="14.45" customHeight="1" x14ac:dyDescent="0.2">
      <c r="A17" s="118"/>
      <c r="B17" s="121" t="s">
        <v>110</v>
      </c>
      <c r="C17" s="113">
        <v>16.747195495987565</v>
      </c>
      <c r="D17" s="115">
        <v>3986</v>
      </c>
      <c r="E17" s="114">
        <v>4068</v>
      </c>
      <c r="F17" s="114">
        <v>4144</v>
      </c>
      <c r="G17" s="114">
        <v>4152</v>
      </c>
      <c r="H17" s="140">
        <v>4102</v>
      </c>
      <c r="I17" s="115">
        <v>-116</v>
      </c>
      <c r="J17" s="116">
        <v>-2.8278888347147735</v>
      </c>
      <c r="K17"/>
      <c r="L17"/>
      <c r="M17"/>
      <c r="N17"/>
      <c r="O17"/>
      <c r="P17"/>
    </row>
    <row r="18" spans="1:16" s="110" customFormat="1" ht="14.45" customHeight="1" x14ac:dyDescent="0.2">
      <c r="A18" s="120"/>
      <c r="B18" s="121" t="s">
        <v>111</v>
      </c>
      <c r="C18" s="113">
        <v>14.402756186714845</v>
      </c>
      <c r="D18" s="115">
        <v>3428</v>
      </c>
      <c r="E18" s="114">
        <v>3479</v>
      </c>
      <c r="F18" s="114">
        <v>3455</v>
      </c>
      <c r="G18" s="114">
        <v>3440</v>
      </c>
      <c r="H18" s="140">
        <v>3392</v>
      </c>
      <c r="I18" s="115">
        <v>36</v>
      </c>
      <c r="J18" s="116">
        <v>1.0613207547169812</v>
      </c>
      <c r="K18"/>
      <c r="L18"/>
      <c r="M18"/>
      <c r="N18"/>
      <c r="O18"/>
      <c r="P18"/>
    </row>
    <row r="19" spans="1:16" s="110" customFormat="1" ht="14.45" customHeight="1" x14ac:dyDescent="0.2">
      <c r="A19" s="120"/>
      <c r="B19" s="121" t="s">
        <v>112</v>
      </c>
      <c r="C19" s="113">
        <v>1.3654888450065124</v>
      </c>
      <c r="D19" s="115">
        <v>325</v>
      </c>
      <c r="E19" s="114">
        <v>317</v>
      </c>
      <c r="F19" s="114">
        <v>334</v>
      </c>
      <c r="G19" s="114">
        <v>306</v>
      </c>
      <c r="H19" s="140">
        <v>318</v>
      </c>
      <c r="I19" s="115">
        <v>7</v>
      </c>
      <c r="J19" s="116">
        <v>2.2012578616352201</v>
      </c>
      <c r="K19"/>
      <c r="L19"/>
      <c r="M19"/>
      <c r="N19"/>
      <c r="O19"/>
      <c r="P19"/>
    </row>
    <row r="20" spans="1:16" s="110" customFormat="1" ht="14.45" customHeight="1" x14ac:dyDescent="0.2">
      <c r="A20" s="120" t="s">
        <v>113</v>
      </c>
      <c r="B20" s="119" t="s">
        <v>116</v>
      </c>
      <c r="C20" s="113">
        <v>87.5719507583715</v>
      </c>
      <c r="D20" s="115">
        <v>20843</v>
      </c>
      <c r="E20" s="114">
        <v>21839</v>
      </c>
      <c r="F20" s="114">
        <v>21762</v>
      </c>
      <c r="G20" s="114">
        <v>22150</v>
      </c>
      <c r="H20" s="140">
        <v>21639</v>
      </c>
      <c r="I20" s="115">
        <v>-796</v>
      </c>
      <c r="J20" s="116">
        <v>-3.6785433707657469</v>
      </c>
      <c r="K20"/>
      <c r="L20"/>
      <c r="M20"/>
      <c r="N20"/>
      <c r="O20"/>
      <c r="P20"/>
    </row>
    <row r="21" spans="1:16" s="110" customFormat="1" ht="14.45" customHeight="1" x14ac:dyDescent="0.2">
      <c r="A21" s="123"/>
      <c r="B21" s="124" t="s">
        <v>117</v>
      </c>
      <c r="C21" s="125">
        <v>12.192765009873535</v>
      </c>
      <c r="D21" s="143">
        <v>2902</v>
      </c>
      <c r="E21" s="144">
        <v>3061</v>
      </c>
      <c r="F21" s="144">
        <v>2981</v>
      </c>
      <c r="G21" s="144">
        <v>3006</v>
      </c>
      <c r="H21" s="145">
        <v>2920</v>
      </c>
      <c r="I21" s="143">
        <v>-18</v>
      </c>
      <c r="J21" s="146">
        <v>-0.61643835616438358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20041</v>
      </c>
      <c r="E56" s="114">
        <v>20984</v>
      </c>
      <c r="F56" s="114">
        <v>20656</v>
      </c>
      <c r="G56" s="114">
        <v>21007</v>
      </c>
      <c r="H56" s="140">
        <v>20576</v>
      </c>
      <c r="I56" s="115">
        <v>-535</v>
      </c>
      <c r="J56" s="116">
        <v>-2.6001166407465006</v>
      </c>
      <c r="K56"/>
      <c r="L56"/>
      <c r="M56"/>
      <c r="N56"/>
      <c r="O56"/>
      <c r="P56"/>
    </row>
    <row r="57" spans="1:16" s="110" customFormat="1" ht="14.45" customHeight="1" x14ac:dyDescent="0.2">
      <c r="A57" s="120" t="s">
        <v>105</v>
      </c>
      <c r="B57" s="119" t="s">
        <v>106</v>
      </c>
      <c r="C57" s="113">
        <v>42.687490644179434</v>
      </c>
      <c r="D57" s="115">
        <v>8555</v>
      </c>
      <c r="E57" s="114">
        <v>8952</v>
      </c>
      <c r="F57" s="114">
        <v>8853</v>
      </c>
      <c r="G57" s="114">
        <v>9024</v>
      </c>
      <c r="H57" s="140">
        <v>8805</v>
      </c>
      <c r="I57" s="115">
        <v>-250</v>
      </c>
      <c r="J57" s="116">
        <v>-2.8392958546280522</v>
      </c>
    </row>
    <row r="58" spans="1:16" s="110" customFormat="1" ht="14.45" customHeight="1" x14ac:dyDescent="0.2">
      <c r="A58" s="120"/>
      <c r="B58" s="119" t="s">
        <v>107</v>
      </c>
      <c r="C58" s="113">
        <v>57.312509355820566</v>
      </c>
      <c r="D58" s="115">
        <v>11486</v>
      </c>
      <c r="E58" s="114">
        <v>12032</v>
      </c>
      <c r="F58" s="114">
        <v>11803</v>
      </c>
      <c r="G58" s="114">
        <v>11983</v>
      </c>
      <c r="H58" s="140">
        <v>11771</v>
      </c>
      <c r="I58" s="115">
        <v>-285</v>
      </c>
      <c r="J58" s="116">
        <v>-2.4212046555093023</v>
      </c>
    </row>
    <row r="59" spans="1:16" s="110" customFormat="1" ht="14.45" customHeight="1" x14ac:dyDescent="0.2">
      <c r="A59" s="118" t="s">
        <v>105</v>
      </c>
      <c r="B59" s="121" t="s">
        <v>108</v>
      </c>
      <c r="C59" s="113">
        <v>23.227383863080686</v>
      </c>
      <c r="D59" s="115">
        <v>4655</v>
      </c>
      <c r="E59" s="114">
        <v>5026</v>
      </c>
      <c r="F59" s="114">
        <v>4777</v>
      </c>
      <c r="G59" s="114">
        <v>5013</v>
      </c>
      <c r="H59" s="140">
        <v>4771</v>
      </c>
      <c r="I59" s="115">
        <v>-116</v>
      </c>
      <c r="J59" s="116">
        <v>-2.4313561098302241</v>
      </c>
    </row>
    <row r="60" spans="1:16" s="110" customFormat="1" ht="14.45" customHeight="1" x14ac:dyDescent="0.2">
      <c r="A60" s="118"/>
      <c r="B60" s="121" t="s">
        <v>109</v>
      </c>
      <c r="C60" s="113">
        <v>47.836934284716328</v>
      </c>
      <c r="D60" s="115">
        <v>9587</v>
      </c>
      <c r="E60" s="114">
        <v>10042</v>
      </c>
      <c r="F60" s="114">
        <v>9965</v>
      </c>
      <c r="G60" s="114">
        <v>10070</v>
      </c>
      <c r="H60" s="140">
        <v>9984</v>
      </c>
      <c r="I60" s="115">
        <v>-397</v>
      </c>
      <c r="J60" s="116">
        <v>-3.9763621794871793</v>
      </c>
    </row>
    <row r="61" spans="1:16" s="110" customFormat="1" ht="14.45" customHeight="1" x14ac:dyDescent="0.2">
      <c r="A61" s="118"/>
      <c r="B61" s="121" t="s">
        <v>110</v>
      </c>
      <c r="C61" s="113">
        <v>15.258719624769222</v>
      </c>
      <c r="D61" s="115">
        <v>3058</v>
      </c>
      <c r="E61" s="114">
        <v>3137</v>
      </c>
      <c r="F61" s="114">
        <v>3159</v>
      </c>
      <c r="G61" s="114">
        <v>3170</v>
      </c>
      <c r="H61" s="140">
        <v>3104</v>
      </c>
      <c r="I61" s="115">
        <v>-46</v>
      </c>
      <c r="J61" s="116">
        <v>-1.481958762886598</v>
      </c>
    </row>
    <row r="62" spans="1:16" s="110" customFormat="1" ht="14.45" customHeight="1" x14ac:dyDescent="0.2">
      <c r="A62" s="120"/>
      <c r="B62" s="121" t="s">
        <v>111</v>
      </c>
      <c r="C62" s="113">
        <v>13.67696222743376</v>
      </c>
      <c r="D62" s="115">
        <v>2741</v>
      </c>
      <c r="E62" s="114">
        <v>2779</v>
      </c>
      <c r="F62" s="114">
        <v>2755</v>
      </c>
      <c r="G62" s="114">
        <v>2754</v>
      </c>
      <c r="H62" s="140">
        <v>2717</v>
      </c>
      <c r="I62" s="115">
        <v>24</v>
      </c>
      <c r="J62" s="116">
        <v>0.88332719911667279</v>
      </c>
    </row>
    <row r="63" spans="1:16" s="110" customFormat="1" ht="14.45" customHeight="1" x14ac:dyDescent="0.2">
      <c r="A63" s="120"/>
      <c r="B63" s="121" t="s">
        <v>112</v>
      </c>
      <c r="C63" s="113">
        <v>1.2574222843171499</v>
      </c>
      <c r="D63" s="115">
        <v>252</v>
      </c>
      <c r="E63" s="114">
        <v>236</v>
      </c>
      <c r="F63" s="114">
        <v>241</v>
      </c>
      <c r="G63" s="114">
        <v>226</v>
      </c>
      <c r="H63" s="140">
        <v>252</v>
      </c>
      <c r="I63" s="115">
        <v>0</v>
      </c>
      <c r="J63" s="116">
        <v>0</v>
      </c>
    </row>
    <row r="64" spans="1:16" s="110" customFormat="1" ht="14.45" customHeight="1" x14ac:dyDescent="0.2">
      <c r="A64" s="120" t="s">
        <v>113</v>
      </c>
      <c r="B64" s="119" t="s">
        <v>116</v>
      </c>
      <c r="C64" s="113">
        <v>87.390848760041919</v>
      </c>
      <c r="D64" s="115">
        <v>17514</v>
      </c>
      <c r="E64" s="114">
        <v>18349</v>
      </c>
      <c r="F64" s="114">
        <v>18141</v>
      </c>
      <c r="G64" s="114">
        <v>18418</v>
      </c>
      <c r="H64" s="140">
        <v>18100</v>
      </c>
      <c r="I64" s="115">
        <v>-586</v>
      </c>
      <c r="J64" s="116">
        <v>-3.2375690607734806</v>
      </c>
    </row>
    <row r="65" spans="1:10" s="110" customFormat="1" ht="14.45" customHeight="1" x14ac:dyDescent="0.2">
      <c r="A65" s="123"/>
      <c r="B65" s="124" t="s">
        <v>117</v>
      </c>
      <c r="C65" s="125">
        <v>12.364652462451973</v>
      </c>
      <c r="D65" s="143">
        <v>2478</v>
      </c>
      <c r="E65" s="144">
        <v>2583</v>
      </c>
      <c r="F65" s="144">
        <v>2465</v>
      </c>
      <c r="G65" s="144">
        <v>2532</v>
      </c>
      <c r="H65" s="145">
        <v>2426</v>
      </c>
      <c r="I65" s="143">
        <v>52</v>
      </c>
      <c r="J65" s="146">
        <v>2.1434460016488046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23801</v>
      </c>
      <c r="G11" s="114">
        <v>24957</v>
      </c>
      <c r="H11" s="114">
        <v>24802</v>
      </c>
      <c r="I11" s="114">
        <v>25222</v>
      </c>
      <c r="J11" s="140">
        <v>24614</v>
      </c>
      <c r="K11" s="114">
        <v>-813</v>
      </c>
      <c r="L11" s="116">
        <v>-3.3029982936540181</v>
      </c>
    </row>
    <row r="12" spans="1:17" s="110" customFormat="1" ht="24" customHeight="1" x14ac:dyDescent="0.2">
      <c r="A12" s="604" t="s">
        <v>185</v>
      </c>
      <c r="B12" s="605"/>
      <c r="C12" s="605"/>
      <c r="D12" s="606"/>
      <c r="E12" s="113">
        <v>41.981429351707909</v>
      </c>
      <c r="F12" s="115">
        <v>9992</v>
      </c>
      <c r="G12" s="114">
        <v>10394</v>
      </c>
      <c r="H12" s="114">
        <v>10383</v>
      </c>
      <c r="I12" s="114">
        <v>10596</v>
      </c>
      <c r="J12" s="140">
        <v>10302</v>
      </c>
      <c r="K12" s="114">
        <v>-310</v>
      </c>
      <c r="L12" s="116">
        <v>-3.0091244418559504</v>
      </c>
    </row>
    <row r="13" spans="1:17" s="110" customFormat="1" ht="15" customHeight="1" x14ac:dyDescent="0.2">
      <c r="A13" s="120"/>
      <c r="B13" s="612" t="s">
        <v>107</v>
      </c>
      <c r="C13" s="612"/>
      <c r="E13" s="113">
        <v>58.018570648292091</v>
      </c>
      <c r="F13" s="115">
        <v>13809</v>
      </c>
      <c r="G13" s="114">
        <v>14563</v>
      </c>
      <c r="H13" s="114">
        <v>14419</v>
      </c>
      <c r="I13" s="114">
        <v>14626</v>
      </c>
      <c r="J13" s="140">
        <v>14312</v>
      </c>
      <c r="K13" s="114">
        <v>-503</v>
      </c>
      <c r="L13" s="116">
        <v>-3.5145332588038012</v>
      </c>
    </row>
    <row r="14" spans="1:17" s="110" customFormat="1" ht="22.5" customHeight="1" x14ac:dyDescent="0.2">
      <c r="A14" s="604" t="s">
        <v>186</v>
      </c>
      <c r="B14" s="605"/>
      <c r="C14" s="605"/>
      <c r="D14" s="606"/>
      <c r="E14" s="113">
        <v>21.591529767656819</v>
      </c>
      <c r="F14" s="115">
        <v>5139</v>
      </c>
      <c r="G14" s="114">
        <v>5573</v>
      </c>
      <c r="H14" s="114">
        <v>5346</v>
      </c>
      <c r="I14" s="114">
        <v>5650</v>
      </c>
      <c r="J14" s="140">
        <v>5213</v>
      </c>
      <c r="K14" s="114">
        <v>-74</v>
      </c>
      <c r="L14" s="116">
        <v>-1.4195281028198734</v>
      </c>
    </row>
    <row r="15" spans="1:17" s="110" customFormat="1" ht="15" customHeight="1" x14ac:dyDescent="0.2">
      <c r="A15" s="120"/>
      <c r="B15" s="119"/>
      <c r="C15" s="258" t="s">
        <v>106</v>
      </c>
      <c r="E15" s="113">
        <v>48.530842576376727</v>
      </c>
      <c r="F15" s="115">
        <v>2494</v>
      </c>
      <c r="G15" s="114">
        <v>2647</v>
      </c>
      <c r="H15" s="114">
        <v>2580</v>
      </c>
      <c r="I15" s="114">
        <v>2757</v>
      </c>
      <c r="J15" s="140">
        <v>2530</v>
      </c>
      <c r="K15" s="114">
        <v>-36</v>
      </c>
      <c r="L15" s="116">
        <v>-1.4229249011857708</v>
      </c>
    </row>
    <row r="16" spans="1:17" s="110" customFormat="1" ht="15" customHeight="1" x14ac:dyDescent="0.2">
      <c r="A16" s="120"/>
      <c r="B16" s="119"/>
      <c r="C16" s="258" t="s">
        <v>107</v>
      </c>
      <c r="E16" s="113">
        <v>51.469157423623273</v>
      </c>
      <c r="F16" s="115">
        <v>2645</v>
      </c>
      <c r="G16" s="114">
        <v>2926</v>
      </c>
      <c r="H16" s="114">
        <v>2766</v>
      </c>
      <c r="I16" s="114">
        <v>2893</v>
      </c>
      <c r="J16" s="140">
        <v>2683</v>
      </c>
      <c r="K16" s="114">
        <v>-38</v>
      </c>
      <c r="L16" s="116">
        <v>-1.4163250093179276</v>
      </c>
    </row>
    <row r="17" spans="1:12" s="110" customFormat="1" ht="15" customHeight="1" x14ac:dyDescent="0.2">
      <c r="A17" s="120"/>
      <c r="B17" s="121" t="s">
        <v>109</v>
      </c>
      <c r="C17" s="258"/>
      <c r="E17" s="113">
        <v>47.258518549640769</v>
      </c>
      <c r="F17" s="115">
        <v>11248</v>
      </c>
      <c r="G17" s="114">
        <v>11837</v>
      </c>
      <c r="H17" s="114">
        <v>11857</v>
      </c>
      <c r="I17" s="114">
        <v>11980</v>
      </c>
      <c r="J17" s="140">
        <v>11907</v>
      </c>
      <c r="K17" s="114">
        <v>-659</v>
      </c>
      <c r="L17" s="116">
        <v>-5.5345595028134706</v>
      </c>
    </row>
    <row r="18" spans="1:12" s="110" customFormat="1" ht="15" customHeight="1" x14ac:dyDescent="0.2">
      <c r="A18" s="120"/>
      <c r="B18" s="119"/>
      <c r="C18" s="258" t="s">
        <v>106</v>
      </c>
      <c r="E18" s="113">
        <v>38.904694167852064</v>
      </c>
      <c r="F18" s="115">
        <v>4376</v>
      </c>
      <c r="G18" s="114">
        <v>4584</v>
      </c>
      <c r="H18" s="114">
        <v>4618</v>
      </c>
      <c r="I18" s="114">
        <v>4648</v>
      </c>
      <c r="J18" s="140">
        <v>4617</v>
      </c>
      <c r="K18" s="114">
        <v>-241</v>
      </c>
      <c r="L18" s="116">
        <v>-5.219839722763699</v>
      </c>
    </row>
    <row r="19" spans="1:12" s="110" customFormat="1" ht="15" customHeight="1" x14ac:dyDescent="0.2">
      <c r="A19" s="120"/>
      <c r="B19" s="119"/>
      <c r="C19" s="258" t="s">
        <v>107</v>
      </c>
      <c r="E19" s="113">
        <v>61.095305832147936</v>
      </c>
      <c r="F19" s="115">
        <v>6872</v>
      </c>
      <c r="G19" s="114">
        <v>7253</v>
      </c>
      <c r="H19" s="114">
        <v>7239</v>
      </c>
      <c r="I19" s="114">
        <v>7332</v>
      </c>
      <c r="J19" s="140">
        <v>7290</v>
      </c>
      <c r="K19" s="114">
        <v>-418</v>
      </c>
      <c r="L19" s="116">
        <v>-5.7338820301783269</v>
      </c>
    </row>
    <row r="20" spans="1:12" s="110" customFormat="1" ht="15" customHeight="1" x14ac:dyDescent="0.2">
      <c r="A20" s="120"/>
      <c r="B20" s="121" t="s">
        <v>110</v>
      </c>
      <c r="C20" s="258"/>
      <c r="E20" s="113">
        <v>16.747195495987565</v>
      </c>
      <c r="F20" s="115">
        <v>3986</v>
      </c>
      <c r="G20" s="114">
        <v>4068</v>
      </c>
      <c r="H20" s="114">
        <v>4144</v>
      </c>
      <c r="I20" s="114">
        <v>4152</v>
      </c>
      <c r="J20" s="140">
        <v>4102</v>
      </c>
      <c r="K20" s="114">
        <v>-116</v>
      </c>
      <c r="L20" s="116">
        <v>-2.8278888347147735</v>
      </c>
    </row>
    <row r="21" spans="1:12" s="110" customFormat="1" ht="15" customHeight="1" x14ac:dyDescent="0.2">
      <c r="A21" s="120"/>
      <c r="B21" s="119"/>
      <c r="C21" s="258" t="s">
        <v>106</v>
      </c>
      <c r="E21" s="113">
        <v>33.617661816357248</v>
      </c>
      <c r="F21" s="115">
        <v>1340</v>
      </c>
      <c r="G21" s="114">
        <v>1360</v>
      </c>
      <c r="H21" s="114">
        <v>1388</v>
      </c>
      <c r="I21" s="114">
        <v>1404</v>
      </c>
      <c r="J21" s="140">
        <v>1387</v>
      </c>
      <c r="K21" s="114">
        <v>-47</v>
      </c>
      <c r="L21" s="116">
        <v>-3.3886085075702956</v>
      </c>
    </row>
    <row r="22" spans="1:12" s="110" customFormat="1" ht="15" customHeight="1" x14ac:dyDescent="0.2">
      <c r="A22" s="120"/>
      <c r="B22" s="119"/>
      <c r="C22" s="258" t="s">
        <v>107</v>
      </c>
      <c r="E22" s="113">
        <v>66.382338183642744</v>
      </c>
      <c r="F22" s="115">
        <v>2646</v>
      </c>
      <c r="G22" s="114">
        <v>2708</v>
      </c>
      <c r="H22" s="114">
        <v>2756</v>
      </c>
      <c r="I22" s="114">
        <v>2748</v>
      </c>
      <c r="J22" s="140">
        <v>2715</v>
      </c>
      <c r="K22" s="114">
        <v>-69</v>
      </c>
      <c r="L22" s="116">
        <v>-2.541436464088398</v>
      </c>
    </row>
    <row r="23" spans="1:12" s="110" customFormat="1" ht="15" customHeight="1" x14ac:dyDescent="0.2">
      <c r="A23" s="120"/>
      <c r="B23" s="121" t="s">
        <v>111</v>
      </c>
      <c r="C23" s="258"/>
      <c r="E23" s="113">
        <v>14.402756186714845</v>
      </c>
      <c r="F23" s="115">
        <v>3428</v>
      </c>
      <c r="G23" s="114">
        <v>3479</v>
      </c>
      <c r="H23" s="114">
        <v>3455</v>
      </c>
      <c r="I23" s="114">
        <v>3440</v>
      </c>
      <c r="J23" s="140">
        <v>3392</v>
      </c>
      <c r="K23" s="114">
        <v>36</v>
      </c>
      <c r="L23" s="116">
        <v>1.0613207547169812</v>
      </c>
    </row>
    <row r="24" spans="1:12" s="110" customFormat="1" ht="15" customHeight="1" x14ac:dyDescent="0.2">
      <c r="A24" s="120"/>
      <c r="B24" s="119"/>
      <c r="C24" s="258" t="s">
        <v>106</v>
      </c>
      <c r="E24" s="113">
        <v>51.983663943990663</v>
      </c>
      <c r="F24" s="115">
        <v>1782</v>
      </c>
      <c r="G24" s="114">
        <v>1803</v>
      </c>
      <c r="H24" s="114">
        <v>1797</v>
      </c>
      <c r="I24" s="114">
        <v>1787</v>
      </c>
      <c r="J24" s="140">
        <v>1768</v>
      </c>
      <c r="K24" s="114">
        <v>14</v>
      </c>
      <c r="L24" s="116">
        <v>0.79185520361990946</v>
      </c>
    </row>
    <row r="25" spans="1:12" s="110" customFormat="1" ht="15" customHeight="1" x14ac:dyDescent="0.2">
      <c r="A25" s="120"/>
      <c r="B25" s="119"/>
      <c r="C25" s="258" t="s">
        <v>107</v>
      </c>
      <c r="E25" s="113">
        <v>48.016336056009337</v>
      </c>
      <c r="F25" s="115">
        <v>1646</v>
      </c>
      <c r="G25" s="114">
        <v>1676</v>
      </c>
      <c r="H25" s="114">
        <v>1658</v>
      </c>
      <c r="I25" s="114">
        <v>1653</v>
      </c>
      <c r="J25" s="140">
        <v>1624</v>
      </c>
      <c r="K25" s="114">
        <v>22</v>
      </c>
      <c r="L25" s="116">
        <v>1.354679802955665</v>
      </c>
    </row>
    <row r="26" spans="1:12" s="110" customFormat="1" ht="15" customHeight="1" x14ac:dyDescent="0.2">
      <c r="A26" s="120"/>
      <c r="C26" s="121" t="s">
        <v>187</v>
      </c>
      <c r="D26" s="110" t="s">
        <v>188</v>
      </c>
      <c r="E26" s="113">
        <v>1.3654888450065124</v>
      </c>
      <c r="F26" s="115">
        <v>325</v>
      </c>
      <c r="G26" s="114">
        <v>317</v>
      </c>
      <c r="H26" s="114">
        <v>334</v>
      </c>
      <c r="I26" s="114">
        <v>306</v>
      </c>
      <c r="J26" s="140">
        <v>318</v>
      </c>
      <c r="K26" s="114">
        <v>7</v>
      </c>
      <c r="L26" s="116">
        <v>2.2012578616352201</v>
      </c>
    </row>
    <row r="27" spans="1:12" s="110" customFormat="1" ht="15" customHeight="1" x14ac:dyDescent="0.2">
      <c r="A27" s="120"/>
      <c r="B27" s="119"/>
      <c r="D27" s="259" t="s">
        <v>106</v>
      </c>
      <c r="E27" s="113">
        <v>47.384615384615387</v>
      </c>
      <c r="F27" s="115">
        <v>154</v>
      </c>
      <c r="G27" s="114">
        <v>142</v>
      </c>
      <c r="H27" s="114">
        <v>153</v>
      </c>
      <c r="I27" s="114">
        <v>137</v>
      </c>
      <c r="J27" s="140">
        <v>134</v>
      </c>
      <c r="K27" s="114">
        <v>20</v>
      </c>
      <c r="L27" s="116">
        <v>14.925373134328359</v>
      </c>
    </row>
    <row r="28" spans="1:12" s="110" customFormat="1" ht="15" customHeight="1" x14ac:dyDescent="0.2">
      <c r="A28" s="120"/>
      <c r="B28" s="119"/>
      <c r="D28" s="259" t="s">
        <v>107</v>
      </c>
      <c r="E28" s="113">
        <v>52.615384615384613</v>
      </c>
      <c r="F28" s="115">
        <v>171</v>
      </c>
      <c r="G28" s="114">
        <v>175</v>
      </c>
      <c r="H28" s="114">
        <v>181</v>
      </c>
      <c r="I28" s="114">
        <v>169</v>
      </c>
      <c r="J28" s="140">
        <v>184</v>
      </c>
      <c r="K28" s="114">
        <v>-13</v>
      </c>
      <c r="L28" s="116">
        <v>-7.0652173913043477</v>
      </c>
    </row>
    <row r="29" spans="1:12" s="110" customFormat="1" ht="24" customHeight="1" x14ac:dyDescent="0.2">
      <c r="A29" s="604" t="s">
        <v>189</v>
      </c>
      <c r="B29" s="605"/>
      <c r="C29" s="605"/>
      <c r="D29" s="606"/>
      <c r="E29" s="113">
        <v>87.5719507583715</v>
      </c>
      <c r="F29" s="115">
        <v>20843</v>
      </c>
      <c r="G29" s="114">
        <v>21839</v>
      </c>
      <c r="H29" s="114">
        <v>21762</v>
      </c>
      <c r="I29" s="114">
        <v>22150</v>
      </c>
      <c r="J29" s="140">
        <v>21639</v>
      </c>
      <c r="K29" s="114">
        <v>-796</v>
      </c>
      <c r="L29" s="116">
        <v>-3.6785433707657469</v>
      </c>
    </row>
    <row r="30" spans="1:12" s="110" customFormat="1" ht="15" customHeight="1" x14ac:dyDescent="0.2">
      <c r="A30" s="120"/>
      <c r="B30" s="119"/>
      <c r="C30" s="258" t="s">
        <v>106</v>
      </c>
      <c r="E30" s="113">
        <v>41.89416110924531</v>
      </c>
      <c r="F30" s="115">
        <v>8732</v>
      </c>
      <c r="G30" s="114">
        <v>9078</v>
      </c>
      <c r="H30" s="114">
        <v>9111</v>
      </c>
      <c r="I30" s="114">
        <v>9289</v>
      </c>
      <c r="J30" s="140">
        <v>9033</v>
      </c>
      <c r="K30" s="114">
        <v>-301</v>
      </c>
      <c r="L30" s="116">
        <v>-3.3322262814125985</v>
      </c>
    </row>
    <row r="31" spans="1:12" s="110" customFormat="1" ht="15" customHeight="1" x14ac:dyDescent="0.2">
      <c r="A31" s="120"/>
      <c r="B31" s="119"/>
      <c r="C31" s="258" t="s">
        <v>107</v>
      </c>
      <c r="E31" s="113">
        <v>58.10583889075469</v>
      </c>
      <c r="F31" s="115">
        <v>12111</v>
      </c>
      <c r="G31" s="114">
        <v>12761</v>
      </c>
      <c r="H31" s="114">
        <v>12651</v>
      </c>
      <c r="I31" s="114">
        <v>12861</v>
      </c>
      <c r="J31" s="140">
        <v>12606</v>
      </c>
      <c r="K31" s="114">
        <v>-495</v>
      </c>
      <c r="L31" s="116">
        <v>-3.9267015706806281</v>
      </c>
    </row>
    <row r="32" spans="1:12" s="110" customFormat="1" ht="15" customHeight="1" x14ac:dyDescent="0.2">
      <c r="A32" s="120"/>
      <c r="B32" s="119" t="s">
        <v>117</v>
      </c>
      <c r="C32" s="258"/>
      <c r="E32" s="113">
        <v>12.192765009873535</v>
      </c>
      <c r="F32" s="114">
        <v>2902</v>
      </c>
      <c r="G32" s="114">
        <v>3061</v>
      </c>
      <c r="H32" s="114">
        <v>2981</v>
      </c>
      <c r="I32" s="114">
        <v>3006</v>
      </c>
      <c r="J32" s="140">
        <v>2920</v>
      </c>
      <c r="K32" s="114">
        <v>-18</v>
      </c>
      <c r="L32" s="116">
        <v>-0.61643835616438358</v>
      </c>
    </row>
    <row r="33" spans="1:12" s="110" customFormat="1" ht="15" customHeight="1" x14ac:dyDescent="0.2">
      <c r="A33" s="120"/>
      <c r="B33" s="119"/>
      <c r="C33" s="258" t="s">
        <v>106</v>
      </c>
      <c r="E33" s="113">
        <v>42.935906271536872</v>
      </c>
      <c r="F33" s="114">
        <v>1246</v>
      </c>
      <c r="G33" s="114">
        <v>1305</v>
      </c>
      <c r="H33" s="114">
        <v>1254</v>
      </c>
      <c r="I33" s="114">
        <v>1285</v>
      </c>
      <c r="J33" s="140">
        <v>1251</v>
      </c>
      <c r="K33" s="114">
        <v>-5</v>
      </c>
      <c r="L33" s="116">
        <v>-0.3996802557953637</v>
      </c>
    </row>
    <row r="34" spans="1:12" s="110" customFormat="1" ht="15" customHeight="1" x14ac:dyDescent="0.2">
      <c r="A34" s="120"/>
      <c r="B34" s="119"/>
      <c r="C34" s="258" t="s">
        <v>107</v>
      </c>
      <c r="E34" s="113">
        <v>57.064093728463128</v>
      </c>
      <c r="F34" s="114">
        <v>1656</v>
      </c>
      <c r="G34" s="114">
        <v>1756</v>
      </c>
      <c r="H34" s="114">
        <v>1727</v>
      </c>
      <c r="I34" s="114">
        <v>1721</v>
      </c>
      <c r="J34" s="140">
        <v>1669</v>
      </c>
      <c r="K34" s="114">
        <v>-13</v>
      </c>
      <c r="L34" s="116">
        <v>-0.77890952666267221</v>
      </c>
    </row>
    <row r="35" spans="1:12" s="110" customFormat="1" ht="24" customHeight="1" x14ac:dyDescent="0.2">
      <c r="A35" s="604" t="s">
        <v>192</v>
      </c>
      <c r="B35" s="605"/>
      <c r="C35" s="605"/>
      <c r="D35" s="606"/>
      <c r="E35" s="113">
        <v>23.062056216125374</v>
      </c>
      <c r="F35" s="114">
        <v>5489</v>
      </c>
      <c r="G35" s="114">
        <v>5871</v>
      </c>
      <c r="H35" s="114">
        <v>5712</v>
      </c>
      <c r="I35" s="114">
        <v>5970</v>
      </c>
      <c r="J35" s="114">
        <v>5665</v>
      </c>
      <c r="K35" s="318">
        <v>-176</v>
      </c>
      <c r="L35" s="319">
        <v>-3.1067961165048543</v>
      </c>
    </row>
    <row r="36" spans="1:12" s="110" customFormat="1" ht="15" customHeight="1" x14ac:dyDescent="0.2">
      <c r="A36" s="120"/>
      <c r="B36" s="119"/>
      <c r="C36" s="258" t="s">
        <v>106</v>
      </c>
      <c r="E36" s="113">
        <v>45.928220076516666</v>
      </c>
      <c r="F36" s="114">
        <v>2521</v>
      </c>
      <c r="G36" s="114">
        <v>2672</v>
      </c>
      <c r="H36" s="114">
        <v>2609</v>
      </c>
      <c r="I36" s="114">
        <v>2745</v>
      </c>
      <c r="J36" s="114">
        <v>2610</v>
      </c>
      <c r="K36" s="318">
        <v>-89</v>
      </c>
      <c r="L36" s="116">
        <v>-3.4099616858237547</v>
      </c>
    </row>
    <row r="37" spans="1:12" s="110" customFormat="1" ht="15" customHeight="1" x14ac:dyDescent="0.2">
      <c r="A37" s="120"/>
      <c r="B37" s="119"/>
      <c r="C37" s="258" t="s">
        <v>107</v>
      </c>
      <c r="E37" s="113">
        <v>54.071779923483334</v>
      </c>
      <c r="F37" s="114">
        <v>2968</v>
      </c>
      <c r="G37" s="114">
        <v>3199</v>
      </c>
      <c r="H37" s="114">
        <v>3103</v>
      </c>
      <c r="I37" s="114">
        <v>3225</v>
      </c>
      <c r="J37" s="140">
        <v>3055</v>
      </c>
      <c r="K37" s="114">
        <v>-87</v>
      </c>
      <c r="L37" s="116">
        <v>-2.8477905073649756</v>
      </c>
    </row>
    <row r="38" spans="1:12" s="110" customFormat="1" ht="15" customHeight="1" x14ac:dyDescent="0.2">
      <c r="A38" s="120"/>
      <c r="B38" s="119" t="s">
        <v>328</v>
      </c>
      <c r="C38" s="258"/>
      <c r="E38" s="113">
        <v>43.548590395361536</v>
      </c>
      <c r="F38" s="114">
        <v>10365</v>
      </c>
      <c r="G38" s="114">
        <v>10759</v>
      </c>
      <c r="H38" s="114">
        <v>10773</v>
      </c>
      <c r="I38" s="114">
        <v>10830</v>
      </c>
      <c r="J38" s="140">
        <v>10732</v>
      </c>
      <c r="K38" s="114">
        <v>-367</v>
      </c>
      <c r="L38" s="116">
        <v>-3.4196794632873648</v>
      </c>
    </row>
    <row r="39" spans="1:12" s="110" customFormat="1" ht="15" customHeight="1" x14ac:dyDescent="0.2">
      <c r="A39" s="120"/>
      <c r="B39" s="119"/>
      <c r="C39" s="258" t="s">
        <v>106</v>
      </c>
      <c r="E39" s="113">
        <v>41.341051616015434</v>
      </c>
      <c r="F39" s="115">
        <v>4285</v>
      </c>
      <c r="G39" s="114">
        <v>4407</v>
      </c>
      <c r="H39" s="114">
        <v>4412</v>
      </c>
      <c r="I39" s="114">
        <v>4412</v>
      </c>
      <c r="J39" s="140">
        <v>4380</v>
      </c>
      <c r="K39" s="114">
        <v>-95</v>
      </c>
      <c r="L39" s="116">
        <v>-2.1689497716894977</v>
      </c>
    </row>
    <row r="40" spans="1:12" s="110" customFormat="1" ht="15" customHeight="1" x14ac:dyDescent="0.2">
      <c r="A40" s="120"/>
      <c r="B40" s="119"/>
      <c r="C40" s="258" t="s">
        <v>107</v>
      </c>
      <c r="E40" s="113">
        <v>58.658948383984566</v>
      </c>
      <c r="F40" s="115">
        <v>6080</v>
      </c>
      <c r="G40" s="114">
        <v>6352</v>
      </c>
      <c r="H40" s="114">
        <v>6361</v>
      </c>
      <c r="I40" s="114">
        <v>6418</v>
      </c>
      <c r="J40" s="140">
        <v>6352</v>
      </c>
      <c r="K40" s="114">
        <v>-272</v>
      </c>
      <c r="L40" s="116">
        <v>-4.2821158690176322</v>
      </c>
    </row>
    <row r="41" spans="1:12" s="110" customFormat="1" ht="15" customHeight="1" x14ac:dyDescent="0.2">
      <c r="A41" s="120"/>
      <c r="B41" s="320" t="s">
        <v>515</v>
      </c>
      <c r="C41" s="258"/>
      <c r="E41" s="113">
        <v>12.65913196924499</v>
      </c>
      <c r="F41" s="115">
        <v>3013</v>
      </c>
      <c r="G41" s="114">
        <v>3091</v>
      </c>
      <c r="H41" s="114">
        <v>3057</v>
      </c>
      <c r="I41" s="114">
        <v>3067</v>
      </c>
      <c r="J41" s="140">
        <v>2868</v>
      </c>
      <c r="K41" s="114">
        <v>145</v>
      </c>
      <c r="L41" s="116">
        <v>5.0557880055788003</v>
      </c>
    </row>
    <row r="42" spans="1:12" s="110" customFormat="1" ht="15" customHeight="1" x14ac:dyDescent="0.2">
      <c r="A42" s="120"/>
      <c r="B42" s="119"/>
      <c r="C42" s="268" t="s">
        <v>106</v>
      </c>
      <c r="D42" s="182"/>
      <c r="E42" s="113">
        <v>48.091603053435115</v>
      </c>
      <c r="F42" s="115">
        <v>1449</v>
      </c>
      <c r="G42" s="114">
        <v>1483</v>
      </c>
      <c r="H42" s="114">
        <v>1521</v>
      </c>
      <c r="I42" s="114">
        <v>1541</v>
      </c>
      <c r="J42" s="140">
        <v>1428</v>
      </c>
      <c r="K42" s="114">
        <v>21</v>
      </c>
      <c r="L42" s="116">
        <v>1.4705882352941178</v>
      </c>
    </row>
    <row r="43" spans="1:12" s="110" customFormat="1" ht="15" customHeight="1" x14ac:dyDescent="0.2">
      <c r="A43" s="120"/>
      <c r="B43" s="119"/>
      <c r="C43" s="268" t="s">
        <v>107</v>
      </c>
      <c r="D43" s="182"/>
      <c r="E43" s="113">
        <v>51.908396946564885</v>
      </c>
      <c r="F43" s="115">
        <v>1564</v>
      </c>
      <c r="G43" s="114">
        <v>1608</v>
      </c>
      <c r="H43" s="114">
        <v>1536</v>
      </c>
      <c r="I43" s="114">
        <v>1526</v>
      </c>
      <c r="J43" s="140">
        <v>1440</v>
      </c>
      <c r="K43" s="114">
        <v>124</v>
      </c>
      <c r="L43" s="116">
        <v>8.6111111111111107</v>
      </c>
    </row>
    <row r="44" spans="1:12" s="110" customFormat="1" ht="15" customHeight="1" x14ac:dyDescent="0.2">
      <c r="A44" s="120"/>
      <c r="B44" s="119" t="s">
        <v>205</v>
      </c>
      <c r="C44" s="268"/>
      <c r="D44" s="182"/>
      <c r="E44" s="113">
        <v>20.730221419268098</v>
      </c>
      <c r="F44" s="115">
        <v>4934</v>
      </c>
      <c r="G44" s="114">
        <v>5236</v>
      </c>
      <c r="H44" s="114">
        <v>5260</v>
      </c>
      <c r="I44" s="114">
        <v>5355</v>
      </c>
      <c r="J44" s="140">
        <v>5349</v>
      </c>
      <c r="K44" s="114">
        <v>-415</v>
      </c>
      <c r="L44" s="116">
        <v>-7.7584595251448869</v>
      </c>
    </row>
    <row r="45" spans="1:12" s="110" customFormat="1" ht="15" customHeight="1" x14ac:dyDescent="0.2">
      <c r="A45" s="120"/>
      <c r="B45" s="119"/>
      <c r="C45" s="268" t="s">
        <v>106</v>
      </c>
      <c r="D45" s="182"/>
      <c r="E45" s="113">
        <v>35.204702067288203</v>
      </c>
      <c r="F45" s="115">
        <v>1737</v>
      </c>
      <c r="G45" s="114">
        <v>1832</v>
      </c>
      <c r="H45" s="114">
        <v>1841</v>
      </c>
      <c r="I45" s="114">
        <v>1898</v>
      </c>
      <c r="J45" s="140">
        <v>1884</v>
      </c>
      <c r="K45" s="114">
        <v>-147</v>
      </c>
      <c r="L45" s="116">
        <v>-7.8025477707006372</v>
      </c>
    </row>
    <row r="46" spans="1:12" s="110" customFormat="1" ht="15" customHeight="1" x14ac:dyDescent="0.2">
      <c r="A46" s="123"/>
      <c r="B46" s="124"/>
      <c r="C46" s="260" t="s">
        <v>107</v>
      </c>
      <c r="D46" s="261"/>
      <c r="E46" s="125">
        <v>64.79529793271179</v>
      </c>
      <c r="F46" s="143">
        <v>3197</v>
      </c>
      <c r="G46" s="144">
        <v>3404</v>
      </c>
      <c r="H46" s="144">
        <v>3419</v>
      </c>
      <c r="I46" s="144">
        <v>3457</v>
      </c>
      <c r="J46" s="145">
        <v>3465</v>
      </c>
      <c r="K46" s="144">
        <v>-268</v>
      </c>
      <c r="L46" s="146">
        <v>-7.7344877344877343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23801</v>
      </c>
      <c r="E11" s="114">
        <v>24957</v>
      </c>
      <c r="F11" s="114">
        <v>24802</v>
      </c>
      <c r="G11" s="114">
        <v>25222</v>
      </c>
      <c r="H11" s="140">
        <v>24614</v>
      </c>
      <c r="I11" s="115">
        <v>-813</v>
      </c>
      <c r="J11" s="116">
        <v>-3.3029982936540181</v>
      </c>
    </row>
    <row r="12" spans="1:15" s="110" customFormat="1" ht="24.95" customHeight="1" x14ac:dyDescent="0.2">
      <c r="A12" s="193" t="s">
        <v>132</v>
      </c>
      <c r="B12" s="194" t="s">
        <v>133</v>
      </c>
      <c r="C12" s="113">
        <v>0.23108272761648671</v>
      </c>
      <c r="D12" s="115">
        <v>55</v>
      </c>
      <c r="E12" s="114">
        <v>56</v>
      </c>
      <c r="F12" s="114">
        <v>63</v>
      </c>
      <c r="G12" s="114">
        <v>67</v>
      </c>
      <c r="H12" s="140">
        <v>59</v>
      </c>
      <c r="I12" s="115">
        <v>-4</v>
      </c>
      <c r="J12" s="116">
        <v>-6.7796610169491522</v>
      </c>
    </row>
    <row r="13" spans="1:15" s="110" customFormat="1" ht="24.95" customHeight="1" x14ac:dyDescent="0.2">
      <c r="A13" s="193" t="s">
        <v>134</v>
      </c>
      <c r="B13" s="199" t="s">
        <v>214</v>
      </c>
      <c r="C13" s="113">
        <v>0.23108272761648671</v>
      </c>
      <c r="D13" s="115">
        <v>55</v>
      </c>
      <c r="E13" s="114">
        <v>53</v>
      </c>
      <c r="F13" s="114">
        <v>45</v>
      </c>
      <c r="G13" s="114">
        <v>50</v>
      </c>
      <c r="H13" s="140">
        <v>60</v>
      </c>
      <c r="I13" s="115">
        <v>-5</v>
      </c>
      <c r="J13" s="116">
        <v>-8.3333333333333339</v>
      </c>
    </row>
    <row r="14" spans="1:15" s="287" customFormat="1" ht="24.95" customHeight="1" x14ac:dyDescent="0.2">
      <c r="A14" s="193" t="s">
        <v>215</v>
      </c>
      <c r="B14" s="199" t="s">
        <v>137</v>
      </c>
      <c r="C14" s="113">
        <v>3.2225536742153693</v>
      </c>
      <c r="D14" s="115">
        <v>767</v>
      </c>
      <c r="E14" s="114">
        <v>786</v>
      </c>
      <c r="F14" s="114">
        <v>797</v>
      </c>
      <c r="G14" s="114">
        <v>804</v>
      </c>
      <c r="H14" s="140">
        <v>817</v>
      </c>
      <c r="I14" s="115">
        <v>-50</v>
      </c>
      <c r="J14" s="116">
        <v>-6.119951040391677</v>
      </c>
      <c r="K14" s="110"/>
      <c r="L14" s="110"/>
      <c r="M14" s="110"/>
      <c r="N14" s="110"/>
      <c r="O14" s="110"/>
    </row>
    <row r="15" spans="1:15" s="110" customFormat="1" ht="24.95" customHeight="1" x14ac:dyDescent="0.2">
      <c r="A15" s="193" t="s">
        <v>216</v>
      </c>
      <c r="B15" s="199" t="s">
        <v>217</v>
      </c>
      <c r="C15" s="113">
        <v>0.90752489391202051</v>
      </c>
      <c r="D15" s="115">
        <v>216</v>
      </c>
      <c r="E15" s="114">
        <v>229</v>
      </c>
      <c r="F15" s="114">
        <v>242</v>
      </c>
      <c r="G15" s="114">
        <v>247</v>
      </c>
      <c r="H15" s="140">
        <v>262</v>
      </c>
      <c r="I15" s="115">
        <v>-46</v>
      </c>
      <c r="J15" s="116">
        <v>-17.557251908396946</v>
      </c>
    </row>
    <row r="16" spans="1:15" s="287" customFormat="1" ht="24.95" customHeight="1" x14ac:dyDescent="0.2">
      <c r="A16" s="193" t="s">
        <v>218</v>
      </c>
      <c r="B16" s="199" t="s">
        <v>141</v>
      </c>
      <c r="C16" s="113">
        <v>1.6679971429771858</v>
      </c>
      <c r="D16" s="115">
        <v>397</v>
      </c>
      <c r="E16" s="114">
        <v>401</v>
      </c>
      <c r="F16" s="114">
        <v>390</v>
      </c>
      <c r="G16" s="114">
        <v>392</v>
      </c>
      <c r="H16" s="140">
        <v>389</v>
      </c>
      <c r="I16" s="115">
        <v>8</v>
      </c>
      <c r="J16" s="116">
        <v>2.0565552699228791</v>
      </c>
      <c r="K16" s="110"/>
      <c r="L16" s="110"/>
      <c r="M16" s="110"/>
      <c r="N16" s="110"/>
      <c r="O16" s="110"/>
    </row>
    <row r="17" spans="1:15" s="110" customFormat="1" ht="24.95" customHeight="1" x14ac:dyDescent="0.2">
      <c r="A17" s="193" t="s">
        <v>142</v>
      </c>
      <c r="B17" s="199" t="s">
        <v>220</v>
      </c>
      <c r="C17" s="113">
        <v>0.64703163732616276</v>
      </c>
      <c r="D17" s="115">
        <v>154</v>
      </c>
      <c r="E17" s="114">
        <v>156</v>
      </c>
      <c r="F17" s="114">
        <v>165</v>
      </c>
      <c r="G17" s="114">
        <v>165</v>
      </c>
      <c r="H17" s="140">
        <v>166</v>
      </c>
      <c r="I17" s="115">
        <v>-12</v>
      </c>
      <c r="J17" s="116">
        <v>-7.2289156626506026</v>
      </c>
    </row>
    <row r="18" spans="1:15" s="287" customFormat="1" ht="24.95" customHeight="1" x14ac:dyDescent="0.2">
      <c r="A18" s="201" t="s">
        <v>144</v>
      </c>
      <c r="B18" s="202" t="s">
        <v>145</v>
      </c>
      <c r="C18" s="113">
        <v>2.0923490609638251</v>
      </c>
      <c r="D18" s="115">
        <v>498</v>
      </c>
      <c r="E18" s="114">
        <v>507</v>
      </c>
      <c r="F18" s="114">
        <v>496</v>
      </c>
      <c r="G18" s="114">
        <v>499</v>
      </c>
      <c r="H18" s="140">
        <v>510</v>
      </c>
      <c r="I18" s="115">
        <v>-12</v>
      </c>
      <c r="J18" s="116">
        <v>-2.3529411764705883</v>
      </c>
      <c r="K18" s="110"/>
      <c r="L18" s="110"/>
      <c r="M18" s="110"/>
      <c r="N18" s="110"/>
      <c r="O18" s="110"/>
    </row>
    <row r="19" spans="1:15" s="110" customFormat="1" ht="24.95" customHeight="1" x14ac:dyDescent="0.2">
      <c r="A19" s="193" t="s">
        <v>146</v>
      </c>
      <c r="B19" s="199" t="s">
        <v>147</v>
      </c>
      <c r="C19" s="113">
        <v>14.646443426746774</v>
      </c>
      <c r="D19" s="115">
        <v>3486</v>
      </c>
      <c r="E19" s="114">
        <v>3732</v>
      </c>
      <c r="F19" s="114">
        <v>3590</v>
      </c>
      <c r="G19" s="114">
        <v>3611</v>
      </c>
      <c r="H19" s="140">
        <v>3603</v>
      </c>
      <c r="I19" s="115">
        <v>-117</v>
      </c>
      <c r="J19" s="116">
        <v>-3.2472939217318899</v>
      </c>
    </row>
    <row r="20" spans="1:15" s="287" customFormat="1" ht="24.95" customHeight="1" x14ac:dyDescent="0.2">
      <c r="A20" s="193" t="s">
        <v>148</v>
      </c>
      <c r="B20" s="199" t="s">
        <v>149</v>
      </c>
      <c r="C20" s="113">
        <v>3.9830259232805343</v>
      </c>
      <c r="D20" s="115">
        <v>948</v>
      </c>
      <c r="E20" s="114">
        <v>1550</v>
      </c>
      <c r="F20" s="114">
        <v>1579</v>
      </c>
      <c r="G20" s="114">
        <v>1623</v>
      </c>
      <c r="H20" s="140">
        <v>1639</v>
      </c>
      <c r="I20" s="115">
        <v>-691</v>
      </c>
      <c r="J20" s="116">
        <v>-42.159853569249542</v>
      </c>
      <c r="K20" s="110"/>
      <c r="L20" s="110"/>
      <c r="M20" s="110"/>
      <c r="N20" s="110"/>
      <c r="O20" s="110"/>
    </row>
    <row r="21" spans="1:15" s="110" customFormat="1" ht="24.95" customHeight="1" x14ac:dyDescent="0.2">
      <c r="A21" s="201" t="s">
        <v>150</v>
      </c>
      <c r="B21" s="202" t="s">
        <v>151</v>
      </c>
      <c r="C21" s="113">
        <v>11.94067476156464</v>
      </c>
      <c r="D21" s="115">
        <v>2842</v>
      </c>
      <c r="E21" s="114">
        <v>3230</v>
      </c>
      <c r="F21" s="114">
        <v>3213</v>
      </c>
      <c r="G21" s="114">
        <v>3230</v>
      </c>
      <c r="H21" s="140">
        <v>2987</v>
      </c>
      <c r="I21" s="115">
        <v>-145</v>
      </c>
      <c r="J21" s="116">
        <v>-4.8543689320388346</v>
      </c>
    </row>
    <row r="22" spans="1:15" s="110" customFormat="1" ht="24.95" customHeight="1" x14ac:dyDescent="0.2">
      <c r="A22" s="201" t="s">
        <v>152</v>
      </c>
      <c r="B22" s="199" t="s">
        <v>153</v>
      </c>
      <c r="C22" s="113">
        <v>1.4369144153606992</v>
      </c>
      <c r="D22" s="115">
        <v>342</v>
      </c>
      <c r="E22" s="114">
        <v>349</v>
      </c>
      <c r="F22" s="114">
        <v>349</v>
      </c>
      <c r="G22" s="114">
        <v>358</v>
      </c>
      <c r="H22" s="140">
        <v>344</v>
      </c>
      <c r="I22" s="115">
        <v>-2</v>
      </c>
      <c r="J22" s="116">
        <v>-0.58139534883720934</v>
      </c>
    </row>
    <row r="23" spans="1:15" s="110" customFormat="1" ht="24.95" customHeight="1" x14ac:dyDescent="0.2">
      <c r="A23" s="193" t="s">
        <v>154</v>
      </c>
      <c r="B23" s="199" t="s">
        <v>155</v>
      </c>
      <c r="C23" s="113">
        <v>0.75206924078820214</v>
      </c>
      <c r="D23" s="115">
        <v>179</v>
      </c>
      <c r="E23" s="114">
        <v>180</v>
      </c>
      <c r="F23" s="114">
        <v>180</v>
      </c>
      <c r="G23" s="114">
        <v>187</v>
      </c>
      <c r="H23" s="140">
        <v>185</v>
      </c>
      <c r="I23" s="115">
        <v>-6</v>
      </c>
      <c r="J23" s="116">
        <v>-3.2432432432432434</v>
      </c>
    </row>
    <row r="24" spans="1:15" s="110" customFormat="1" ht="24.95" customHeight="1" x14ac:dyDescent="0.2">
      <c r="A24" s="193" t="s">
        <v>156</v>
      </c>
      <c r="B24" s="199" t="s">
        <v>221</v>
      </c>
      <c r="C24" s="113">
        <v>10.558379900004201</v>
      </c>
      <c r="D24" s="115">
        <v>2513</v>
      </c>
      <c r="E24" s="114">
        <v>2517</v>
      </c>
      <c r="F24" s="114">
        <v>2492</v>
      </c>
      <c r="G24" s="114">
        <v>2493</v>
      </c>
      <c r="H24" s="140">
        <v>2532</v>
      </c>
      <c r="I24" s="115">
        <v>-19</v>
      </c>
      <c r="J24" s="116">
        <v>-0.75039494470774093</v>
      </c>
    </row>
    <row r="25" spans="1:15" s="110" customFormat="1" ht="24.95" customHeight="1" x14ac:dyDescent="0.2">
      <c r="A25" s="193" t="s">
        <v>222</v>
      </c>
      <c r="B25" s="204" t="s">
        <v>159</v>
      </c>
      <c r="C25" s="113">
        <v>17.528675265745136</v>
      </c>
      <c r="D25" s="115">
        <v>4172</v>
      </c>
      <c r="E25" s="114">
        <v>4318</v>
      </c>
      <c r="F25" s="114">
        <v>4398</v>
      </c>
      <c r="G25" s="114">
        <v>4419</v>
      </c>
      <c r="H25" s="140">
        <v>4274</v>
      </c>
      <c r="I25" s="115">
        <v>-102</v>
      </c>
      <c r="J25" s="116">
        <v>-2.3865231633130555</v>
      </c>
    </row>
    <row r="26" spans="1:15" s="110" customFormat="1" ht="24.95" customHeight="1" x14ac:dyDescent="0.2">
      <c r="A26" s="201">
        <v>782.78300000000002</v>
      </c>
      <c r="B26" s="203" t="s">
        <v>160</v>
      </c>
      <c r="C26" s="113">
        <v>0.7184572076803496</v>
      </c>
      <c r="D26" s="115">
        <v>171</v>
      </c>
      <c r="E26" s="114">
        <v>200</v>
      </c>
      <c r="F26" s="114">
        <v>199</v>
      </c>
      <c r="G26" s="114">
        <v>226</v>
      </c>
      <c r="H26" s="140">
        <v>233</v>
      </c>
      <c r="I26" s="115">
        <v>-62</v>
      </c>
      <c r="J26" s="116">
        <v>-26.609442060085836</v>
      </c>
    </row>
    <row r="27" spans="1:15" s="110" customFormat="1" ht="24.95" customHeight="1" x14ac:dyDescent="0.2">
      <c r="A27" s="193" t="s">
        <v>161</v>
      </c>
      <c r="B27" s="199" t="s">
        <v>162</v>
      </c>
      <c r="C27" s="113">
        <v>0.41594890970967607</v>
      </c>
      <c r="D27" s="115">
        <v>99</v>
      </c>
      <c r="E27" s="114">
        <v>106</v>
      </c>
      <c r="F27" s="114">
        <v>118</v>
      </c>
      <c r="G27" s="114">
        <v>116</v>
      </c>
      <c r="H27" s="140">
        <v>109</v>
      </c>
      <c r="I27" s="115">
        <v>-10</v>
      </c>
      <c r="J27" s="116">
        <v>-9.1743119266055047</v>
      </c>
    </row>
    <row r="28" spans="1:15" s="110" customFormat="1" ht="24.95" customHeight="1" x14ac:dyDescent="0.2">
      <c r="A28" s="193" t="s">
        <v>163</v>
      </c>
      <c r="B28" s="199" t="s">
        <v>164</v>
      </c>
      <c r="C28" s="113">
        <v>8.3777992521322631</v>
      </c>
      <c r="D28" s="115">
        <v>1994</v>
      </c>
      <c r="E28" s="114">
        <v>2153</v>
      </c>
      <c r="F28" s="114">
        <v>2062</v>
      </c>
      <c r="G28" s="114">
        <v>2307</v>
      </c>
      <c r="H28" s="140">
        <v>2024</v>
      </c>
      <c r="I28" s="115">
        <v>-30</v>
      </c>
      <c r="J28" s="116">
        <v>-1.482213438735178</v>
      </c>
    </row>
    <row r="29" spans="1:15" s="110" customFormat="1" ht="24.95" customHeight="1" x14ac:dyDescent="0.2">
      <c r="A29" s="193">
        <v>86</v>
      </c>
      <c r="B29" s="199" t="s">
        <v>165</v>
      </c>
      <c r="C29" s="113">
        <v>5.3821268013948993</v>
      </c>
      <c r="D29" s="115">
        <v>1281</v>
      </c>
      <c r="E29" s="114">
        <v>1283</v>
      </c>
      <c r="F29" s="114">
        <v>1297</v>
      </c>
      <c r="G29" s="114">
        <v>1279</v>
      </c>
      <c r="H29" s="140">
        <v>1303</v>
      </c>
      <c r="I29" s="115">
        <v>-22</v>
      </c>
      <c r="J29" s="116">
        <v>-1.6884113584036837</v>
      </c>
    </row>
    <row r="30" spans="1:15" s="110" customFormat="1" ht="24.95" customHeight="1" x14ac:dyDescent="0.2">
      <c r="A30" s="193">
        <v>87.88</v>
      </c>
      <c r="B30" s="204" t="s">
        <v>166</v>
      </c>
      <c r="C30" s="113">
        <v>4.0292424688038322</v>
      </c>
      <c r="D30" s="115">
        <v>959</v>
      </c>
      <c r="E30" s="114">
        <v>993</v>
      </c>
      <c r="F30" s="114">
        <v>982</v>
      </c>
      <c r="G30" s="114">
        <v>1006</v>
      </c>
      <c r="H30" s="140">
        <v>1030</v>
      </c>
      <c r="I30" s="115">
        <v>-71</v>
      </c>
      <c r="J30" s="116">
        <v>-6.8932038834951452</v>
      </c>
    </row>
    <row r="31" spans="1:15" s="110" customFormat="1" ht="24.95" customHeight="1" x14ac:dyDescent="0.2">
      <c r="A31" s="193" t="s">
        <v>167</v>
      </c>
      <c r="B31" s="199" t="s">
        <v>168</v>
      </c>
      <c r="C31" s="113">
        <v>14.453174236376622</v>
      </c>
      <c r="D31" s="115">
        <v>3440</v>
      </c>
      <c r="E31" s="114">
        <v>2944</v>
      </c>
      <c r="F31" s="114">
        <v>2942</v>
      </c>
      <c r="G31" s="114">
        <v>2947</v>
      </c>
      <c r="H31" s="140">
        <v>2905</v>
      </c>
      <c r="I31" s="115">
        <v>535</v>
      </c>
      <c r="J31" s="116">
        <v>18.416523235800344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0.23108272761648671</v>
      </c>
      <c r="D34" s="115">
        <v>55</v>
      </c>
      <c r="E34" s="114">
        <v>56</v>
      </c>
      <c r="F34" s="114">
        <v>63</v>
      </c>
      <c r="G34" s="114">
        <v>67</v>
      </c>
      <c r="H34" s="140">
        <v>59</v>
      </c>
      <c r="I34" s="115">
        <v>-4</v>
      </c>
      <c r="J34" s="116">
        <v>-6.7796610169491522</v>
      </c>
    </row>
    <row r="35" spans="1:10" s="110" customFormat="1" ht="24.95" customHeight="1" x14ac:dyDescent="0.2">
      <c r="A35" s="292" t="s">
        <v>171</v>
      </c>
      <c r="B35" s="293" t="s">
        <v>172</v>
      </c>
      <c r="C35" s="113">
        <v>5.5459854627956808</v>
      </c>
      <c r="D35" s="115">
        <v>1320</v>
      </c>
      <c r="E35" s="114">
        <v>1346</v>
      </c>
      <c r="F35" s="114">
        <v>1338</v>
      </c>
      <c r="G35" s="114">
        <v>1353</v>
      </c>
      <c r="H35" s="140">
        <v>1387</v>
      </c>
      <c r="I35" s="115">
        <v>-67</v>
      </c>
      <c r="J35" s="116">
        <v>-4.8305695746214852</v>
      </c>
    </row>
    <row r="36" spans="1:10" s="110" customFormat="1" ht="24.95" customHeight="1" x14ac:dyDescent="0.2">
      <c r="A36" s="294" t="s">
        <v>173</v>
      </c>
      <c r="B36" s="295" t="s">
        <v>174</v>
      </c>
      <c r="C36" s="125">
        <v>94.222931809587834</v>
      </c>
      <c r="D36" s="143">
        <v>22426</v>
      </c>
      <c r="E36" s="144">
        <v>23555</v>
      </c>
      <c r="F36" s="144">
        <v>23401</v>
      </c>
      <c r="G36" s="144">
        <v>23802</v>
      </c>
      <c r="H36" s="145">
        <v>23168</v>
      </c>
      <c r="I36" s="143">
        <v>-742</v>
      </c>
      <c r="J36" s="146">
        <v>-3.2026933701657461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23801</v>
      </c>
      <c r="F11" s="264">
        <v>24957</v>
      </c>
      <c r="G11" s="264">
        <v>24802</v>
      </c>
      <c r="H11" s="264">
        <v>25222</v>
      </c>
      <c r="I11" s="265">
        <v>24614</v>
      </c>
      <c r="J11" s="263">
        <v>-813</v>
      </c>
      <c r="K11" s="266">
        <v>-3.3029982936540181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51.518843746061087</v>
      </c>
      <c r="E13" s="115">
        <v>12262</v>
      </c>
      <c r="F13" s="114">
        <v>12816</v>
      </c>
      <c r="G13" s="114">
        <v>12671</v>
      </c>
      <c r="H13" s="114">
        <v>12972</v>
      </c>
      <c r="I13" s="140">
        <v>12591</v>
      </c>
      <c r="J13" s="115">
        <v>-329</v>
      </c>
      <c r="K13" s="116">
        <v>-2.6129775236279884</v>
      </c>
    </row>
    <row r="14" spans="1:15" ht="15.95" customHeight="1" x14ac:dyDescent="0.2">
      <c r="A14" s="306" t="s">
        <v>230</v>
      </c>
      <c r="B14" s="307"/>
      <c r="C14" s="308"/>
      <c r="D14" s="113">
        <v>34.872484349397084</v>
      </c>
      <c r="E14" s="115">
        <v>8300</v>
      </c>
      <c r="F14" s="114">
        <v>8813</v>
      </c>
      <c r="G14" s="114">
        <v>8789</v>
      </c>
      <c r="H14" s="114">
        <v>8889</v>
      </c>
      <c r="I14" s="140">
        <v>8767</v>
      </c>
      <c r="J14" s="115">
        <v>-467</v>
      </c>
      <c r="K14" s="116">
        <v>-5.3267936580358164</v>
      </c>
    </row>
    <row r="15" spans="1:15" ht="15.95" customHeight="1" x14ac:dyDescent="0.2">
      <c r="A15" s="306" t="s">
        <v>231</v>
      </c>
      <c r="B15" s="307"/>
      <c r="C15" s="308"/>
      <c r="D15" s="113">
        <v>5.4787613965799755</v>
      </c>
      <c r="E15" s="115">
        <v>1304</v>
      </c>
      <c r="F15" s="114">
        <v>1337</v>
      </c>
      <c r="G15" s="114">
        <v>1342</v>
      </c>
      <c r="H15" s="114">
        <v>1373</v>
      </c>
      <c r="I15" s="140">
        <v>1354</v>
      </c>
      <c r="J15" s="115">
        <v>-50</v>
      </c>
      <c r="K15" s="116">
        <v>-3.692762186115214</v>
      </c>
    </row>
    <row r="16" spans="1:15" ht="15.95" customHeight="1" x14ac:dyDescent="0.2">
      <c r="A16" s="306" t="s">
        <v>232</v>
      </c>
      <c r="B16" s="307"/>
      <c r="C16" s="308"/>
      <c r="D16" s="113">
        <v>4.2099071467585398</v>
      </c>
      <c r="E16" s="115">
        <v>1002</v>
      </c>
      <c r="F16" s="114">
        <v>1012</v>
      </c>
      <c r="G16" s="114">
        <v>1005</v>
      </c>
      <c r="H16" s="114">
        <v>987</v>
      </c>
      <c r="I16" s="140">
        <v>942</v>
      </c>
      <c r="J16" s="115">
        <v>60</v>
      </c>
      <c r="K16" s="116">
        <v>6.369426751592357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0.31091130624763663</v>
      </c>
      <c r="E18" s="115">
        <v>74</v>
      </c>
      <c r="F18" s="114">
        <v>75</v>
      </c>
      <c r="G18" s="114">
        <v>77</v>
      </c>
      <c r="H18" s="114">
        <v>83</v>
      </c>
      <c r="I18" s="140">
        <v>79</v>
      </c>
      <c r="J18" s="115">
        <v>-5</v>
      </c>
      <c r="K18" s="116">
        <v>-6.3291139240506329</v>
      </c>
    </row>
    <row r="19" spans="1:11" ht="14.1" customHeight="1" x14ac:dyDescent="0.2">
      <c r="A19" s="306" t="s">
        <v>235</v>
      </c>
      <c r="B19" s="307" t="s">
        <v>236</v>
      </c>
      <c r="C19" s="308"/>
      <c r="D19" s="113">
        <v>0.1428511407083736</v>
      </c>
      <c r="E19" s="115">
        <v>34</v>
      </c>
      <c r="F19" s="114">
        <v>37</v>
      </c>
      <c r="G19" s="114">
        <v>42</v>
      </c>
      <c r="H19" s="114">
        <v>46</v>
      </c>
      <c r="I19" s="140">
        <v>41</v>
      </c>
      <c r="J19" s="115">
        <v>-7</v>
      </c>
      <c r="K19" s="116">
        <v>-17.073170731707318</v>
      </c>
    </row>
    <row r="20" spans="1:11" ht="14.1" customHeight="1" x14ac:dyDescent="0.2">
      <c r="A20" s="306">
        <v>12</v>
      </c>
      <c r="B20" s="307" t="s">
        <v>237</v>
      </c>
      <c r="C20" s="308"/>
      <c r="D20" s="113">
        <v>0.66383765388008908</v>
      </c>
      <c r="E20" s="115">
        <v>158</v>
      </c>
      <c r="F20" s="114">
        <v>163</v>
      </c>
      <c r="G20" s="114">
        <v>167</v>
      </c>
      <c r="H20" s="114">
        <v>171</v>
      </c>
      <c r="I20" s="140">
        <v>159</v>
      </c>
      <c r="J20" s="115">
        <v>-1</v>
      </c>
      <c r="K20" s="116">
        <v>-0.62893081761006286</v>
      </c>
    </row>
    <row r="21" spans="1:11" ht="14.1" customHeight="1" x14ac:dyDescent="0.2">
      <c r="A21" s="306">
        <v>21</v>
      </c>
      <c r="B21" s="307" t="s">
        <v>238</v>
      </c>
      <c r="C21" s="308"/>
      <c r="D21" s="113">
        <v>2.5209024830889458E-2</v>
      </c>
      <c r="E21" s="115">
        <v>6</v>
      </c>
      <c r="F21" s="114">
        <v>4</v>
      </c>
      <c r="G21" s="114">
        <v>4</v>
      </c>
      <c r="H21" s="114" t="s">
        <v>513</v>
      </c>
      <c r="I21" s="140" t="s">
        <v>513</v>
      </c>
      <c r="J21" s="115" t="s">
        <v>513</v>
      </c>
      <c r="K21" s="116" t="s">
        <v>513</v>
      </c>
    </row>
    <row r="22" spans="1:11" ht="14.1" customHeight="1" x14ac:dyDescent="0.2">
      <c r="A22" s="306">
        <v>22</v>
      </c>
      <c r="B22" s="307" t="s">
        <v>239</v>
      </c>
      <c r="C22" s="308"/>
      <c r="D22" s="113">
        <v>0.21427671106256041</v>
      </c>
      <c r="E22" s="115">
        <v>51</v>
      </c>
      <c r="F22" s="114">
        <v>56</v>
      </c>
      <c r="G22" s="114">
        <v>67</v>
      </c>
      <c r="H22" s="114">
        <v>67</v>
      </c>
      <c r="I22" s="140">
        <v>68</v>
      </c>
      <c r="J22" s="115">
        <v>-17</v>
      </c>
      <c r="K22" s="116">
        <v>-25</v>
      </c>
    </row>
    <row r="23" spans="1:11" ht="14.1" customHeight="1" x14ac:dyDescent="0.2">
      <c r="A23" s="306">
        <v>23</v>
      </c>
      <c r="B23" s="307" t="s">
        <v>240</v>
      </c>
      <c r="C23" s="308"/>
      <c r="D23" s="113">
        <v>0.65963614974160745</v>
      </c>
      <c r="E23" s="115">
        <v>157</v>
      </c>
      <c r="F23" s="114">
        <v>179</v>
      </c>
      <c r="G23" s="114">
        <v>188</v>
      </c>
      <c r="H23" s="114">
        <v>196</v>
      </c>
      <c r="I23" s="140">
        <v>219</v>
      </c>
      <c r="J23" s="115">
        <v>-62</v>
      </c>
      <c r="K23" s="116">
        <v>-28.310502283105023</v>
      </c>
    </row>
    <row r="24" spans="1:11" ht="14.1" customHeight="1" x14ac:dyDescent="0.2">
      <c r="A24" s="306">
        <v>24</v>
      </c>
      <c r="B24" s="307" t="s">
        <v>241</v>
      </c>
      <c r="C24" s="308"/>
      <c r="D24" s="113">
        <v>0.44535943867904709</v>
      </c>
      <c r="E24" s="115">
        <v>106</v>
      </c>
      <c r="F24" s="114">
        <v>107</v>
      </c>
      <c r="G24" s="114">
        <v>104</v>
      </c>
      <c r="H24" s="114">
        <v>108</v>
      </c>
      <c r="I24" s="140">
        <v>105</v>
      </c>
      <c r="J24" s="115">
        <v>1</v>
      </c>
      <c r="K24" s="116">
        <v>0.95238095238095233</v>
      </c>
    </row>
    <row r="25" spans="1:11" ht="14.1" customHeight="1" x14ac:dyDescent="0.2">
      <c r="A25" s="306">
        <v>25</v>
      </c>
      <c r="B25" s="307" t="s">
        <v>242</v>
      </c>
      <c r="C25" s="308"/>
      <c r="D25" s="113">
        <v>0.76887525734212847</v>
      </c>
      <c r="E25" s="115">
        <v>183</v>
      </c>
      <c r="F25" s="114">
        <v>196</v>
      </c>
      <c r="G25" s="114">
        <v>185</v>
      </c>
      <c r="H25" s="114">
        <v>192</v>
      </c>
      <c r="I25" s="140">
        <v>211</v>
      </c>
      <c r="J25" s="115">
        <v>-28</v>
      </c>
      <c r="K25" s="116">
        <v>-13.270142180094787</v>
      </c>
    </row>
    <row r="26" spans="1:11" ht="14.1" customHeight="1" x14ac:dyDescent="0.2">
      <c r="A26" s="306">
        <v>26</v>
      </c>
      <c r="B26" s="307" t="s">
        <v>243</v>
      </c>
      <c r="C26" s="308"/>
      <c r="D26" s="113">
        <v>0.44535943867904709</v>
      </c>
      <c r="E26" s="115">
        <v>106</v>
      </c>
      <c r="F26" s="114">
        <v>105</v>
      </c>
      <c r="G26" s="114">
        <v>108</v>
      </c>
      <c r="H26" s="114">
        <v>111</v>
      </c>
      <c r="I26" s="140">
        <v>109</v>
      </c>
      <c r="J26" s="115">
        <v>-3</v>
      </c>
      <c r="K26" s="116">
        <v>-2.7522935779816513</v>
      </c>
    </row>
    <row r="27" spans="1:11" ht="14.1" customHeight="1" x14ac:dyDescent="0.2">
      <c r="A27" s="306">
        <v>27</v>
      </c>
      <c r="B27" s="307" t="s">
        <v>244</v>
      </c>
      <c r="C27" s="308"/>
      <c r="D27" s="113">
        <v>0.50418049661778919</v>
      </c>
      <c r="E27" s="115">
        <v>120</v>
      </c>
      <c r="F27" s="114">
        <v>111</v>
      </c>
      <c r="G27" s="114">
        <v>111</v>
      </c>
      <c r="H27" s="114">
        <v>114</v>
      </c>
      <c r="I27" s="140">
        <v>124</v>
      </c>
      <c r="J27" s="115">
        <v>-4</v>
      </c>
      <c r="K27" s="116">
        <v>-3.225806451612903</v>
      </c>
    </row>
    <row r="28" spans="1:11" ht="14.1" customHeight="1" x14ac:dyDescent="0.2">
      <c r="A28" s="306">
        <v>28</v>
      </c>
      <c r="B28" s="307" t="s">
        <v>245</v>
      </c>
      <c r="C28" s="308"/>
      <c r="D28" s="113">
        <v>0.15125414898533676</v>
      </c>
      <c r="E28" s="115">
        <v>36</v>
      </c>
      <c r="F28" s="114">
        <v>33</v>
      </c>
      <c r="G28" s="114">
        <v>33</v>
      </c>
      <c r="H28" s="114">
        <v>34</v>
      </c>
      <c r="I28" s="140">
        <v>40</v>
      </c>
      <c r="J28" s="115">
        <v>-4</v>
      </c>
      <c r="K28" s="116">
        <v>-10</v>
      </c>
    </row>
    <row r="29" spans="1:11" ht="14.1" customHeight="1" x14ac:dyDescent="0.2">
      <c r="A29" s="306">
        <v>29</v>
      </c>
      <c r="B29" s="307" t="s">
        <v>246</v>
      </c>
      <c r="C29" s="308"/>
      <c r="D29" s="113">
        <v>2.0335280030250829</v>
      </c>
      <c r="E29" s="115">
        <v>484</v>
      </c>
      <c r="F29" s="114">
        <v>576</v>
      </c>
      <c r="G29" s="114">
        <v>547</v>
      </c>
      <c r="H29" s="114">
        <v>574</v>
      </c>
      <c r="I29" s="140">
        <v>554</v>
      </c>
      <c r="J29" s="115">
        <v>-70</v>
      </c>
      <c r="K29" s="116">
        <v>-12.635379061371841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1.8444603167934119</v>
      </c>
      <c r="E31" s="115">
        <v>439</v>
      </c>
      <c r="F31" s="114">
        <v>529</v>
      </c>
      <c r="G31" s="114">
        <v>498</v>
      </c>
      <c r="H31" s="114">
        <v>521</v>
      </c>
      <c r="I31" s="140">
        <v>501</v>
      </c>
      <c r="J31" s="115">
        <v>-62</v>
      </c>
      <c r="K31" s="116">
        <v>-12.375249500998004</v>
      </c>
    </row>
    <row r="32" spans="1:11" ht="14.1" customHeight="1" x14ac:dyDescent="0.2">
      <c r="A32" s="306">
        <v>31</v>
      </c>
      <c r="B32" s="307" t="s">
        <v>251</v>
      </c>
      <c r="C32" s="308"/>
      <c r="D32" s="113">
        <v>0.33612033107852612</v>
      </c>
      <c r="E32" s="115">
        <v>80</v>
      </c>
      <c r="F32" s="114">
        <v>86</v>
      </c>
      <c r="G32" s="114">
        <v>85</v>
      </c>
      <c r="H32" s="114">
        <v>85</v>
      </c>
      <c r="I32" s="140">
        <v>88</v>
      </c>
      <c r="J32" s="115">
        <v>-8</v>
      </c>
      <c r="K32" s="116">
        <v>-9.0909090909090917</v>
      </c>
    </row>
    <row r="33" spans="1:11" ht="14.1" customHeight="1" x14ac:dyDescent="0.2">
      <c r="A33" s="306">
        <v>32</v>
      </c>
      <c r="B33" s="307" t="s">
        <v>252</v>
      </c>
      <c r="C33" s="308"/>
      <c r="D33" s="113">
        <v>0.50418049661778919</v>
      </c>
      <c r="E33" s="115">
        <v>120</v>
      </c>
      <c r="F33" s="114">
        <v>117</v>
      </c>
      <c r="G33" s="114">
        <v>101</v>
      </c>
      <c r="H33" s="114">
        <v>111</v>
      </c>
      <c r="I33" s="140">
        <v>105</v>
      </c>
      <c r="J33" s="115">
        <v>15</v>
      </c>
      <c r="K33" s="116">
        <v>14.285714285714286</v>
      </c>
    </row>
    <row r="34" spans="1:11" ht="14.1" customHeight="1" x14ac:dyDescent="0.2">
      <c r="A34" s="306">
        <v>33</v>
      </c>
      <c r="B34" s="307" t="s">
        <v>253</v>
      </c>
      <c r="C34" s="308"/>
      <c r="D34" s="113">
        <v>0.21847821520104196</v>
      </c>
      <c r="E34" s="115">
        <v>52</v>
      </c>
      <c r="F34" s="114">
        <v>50</v>
      </c>
      <c r="G34" s="114">
        <v>46</v>
      </c>
      <c r="H34" s="114">
        <v>49</v>
      </c>
      <c r="I34" s="140">
        <v>52</v>
      </c>
      <c r="J34" s="115">
        <v>0</v>
      </c>
      <c r="K34" s="116">
        <v>0</v>
      </c>
    </row>
    <row r="35" spans="1:11" ht="14.1" customHeight="1" x14ac:dyDescent="0.2">
      <c r="A35" s="306">
        <v>34</v>
      </c>
      <c r="B35" s="307" t="s">
        <v>254</v>
      </c>
      <c r="C35" s="308"/>
      <c r="D35" s="113">
        <v>4.0082349481114239</v>
      </c>
      <c r="E35" s="115">
        <v>954</v>
      </c>
      <c r="F35" s="114">
        <v>946</v>
      </c>
      <c r="G35" s="114">
        <v>952</v>
      </c>
      <c r="H35" s="114">
        <v>957</v>
      </c>
      <c r="I35" s="140">
        <v>939</v>
      </c>
      <c r="J35" s="115">
        <v>15</v>
      </c>
      <c r="K35" s="116">
        <v>1.5974440894568691</v>
      </c>
    </row>
    <row r="36" spans="1:11" ht="14.1" customHeight="1" x14ac:dyDescent="0.2">
      <c r="A36" s="306">
        <v>41</v>
      </c>
      <c r="B36" s="307" t="s">
        <v>255</v>
      </c>
      <c r="C36" s="308"/>
      <c r="D36" s="113">
        <v>0.73106172009579429</v>
      </c>
      <c r="E36" s="115">
        <v>174</v>
      </c>
      <c r="F36" s="114">
        <v>174</v>
      </c>
      <c r="G36" s="114">
        <v>181</v>
      </c>
      <c r="H36" s="114">
        <v>174</v>
      </c>
      <c r="I36" s="140">
        <v>181</v>
      </c>
      <c r="J36" s="115">
        <v>-7</v>
      </c>
      <c r="K36" s="116">
        <v>-3.867403314917127</v>
      </c>
    </row>
    <row r="37" spans="1:11" ht="14.1" customHeight="1" x14ac:dyDescent="0.2">
      <c r="A37" s="306">
        <v>42</v>
      </c>
      <c r="B37" s="307" t="s">
        <v>256</v>
      </c>
      <c r="C37" s="308"/>
      <c r="D37" s="113">
        <v>0.11344061173900256</v>
      </c>
      <c r="E37" s="115">
        <v>27</v>
      </c>
      <c r="F37" s="114">
        <v>26</v>
      </c>
      <c r="G37" s="114">
        <v>24</v>
      </c>
      <c r="H37" s="114">
        <v>23</v>
      </c>
      <c r="I37" s="140">
        <v>28</v>
      </c>
      <c r="J37" s="115">
        <v>-1</v>
      </c>
      <c r="K37" s="116">
        <v>-3.5714285714285716</v>
      </c>
    </row>
    <row r="38" spans="1:11" ht="14.1" customHeight="1" x14ac:dyDescent="0.2">
      <c r="A38" s="306">
        <v>43</v>
      </c>
      <c r="B38" s="307" t="s">
        <v>257</v>
      </c>
      <c r="C38" s="308"/>
      <c r="D38" s="113">
        <v>0.60081509180286541</v>
      </c>
      <c r="E38" s="115">
        <v>143</v>
      </c>
      <c r="F38" s="114">
        <v>147</v>
      </c>
      <c r="G38" s="114">
        <v>136</v>
      </c>
      <c r="H38" s="114">
        <v>149</v>
      </c>
      <c r="I38" s="140">
        <v>146</v>
      </c>
      <c r="J38" s="115">
        <v>-3</v>
      </c>
      <c r="K38" s="116">
        <v>-2.0547945205479454</v>
      </c>
    </row>
    <row r="39" spans="1:11" ht="14.1" customHeight="1" x14ac:dyDescent="0.2">
      <c r="A39" s="306">
        <v>51</v>
      </c>
      <c r="B39" s="307" t="s">
        <v>258</v>
      </c>
      <c r="C39" s="308"/>
      <c r="D39" s="113">
        <v>6.8526532498634509</v>
      </c>
      <c r="E39" s="115">
        <v>1631</v>
      </c>
      <c r="F39" s="114">
        <v>1627</v>
      </c>
      <c r="G39" s="114">
        <v>1642</v>
      </c>
      <c r="H39" s="114">
        <v>1629</v>
      </c>
      <c r="I39" s="140">
        <v>1644</v>
      </c>
      <c r="J39" s="115">
        <v>-13</v>
      </c>
      <c r="K39" s="116">
        <v>-0.79075425790754261</v>
      </c>
    </row>
    <row r="40" spans="1:11" ht="14.1" customHeight="1" x14ac:dyDescent="0.2">
      <c r="A40" s="306" t="s">
        <v>259</v>
      </c>
      <c r="B40" s="307" t="s">
        <v>260</v>
      </c>
      <c r="C40" s="308"/>
      <c r="D40" s="113">
        <v>6.7266081257090038</v>
      </c>
      <c r="E40" s="115">
        <v>1601</v>
      </c>
      <c r="F40" s="114">
        <v>1594</v>
      </c>
      <c r="G40" s="114">
        <v>1611</v>
      </c>
      <c r="H40" s="114">
        <v>1602</v>
      </c>
      <c r="I40" s="140">
        <v>1618</v>
      </c>
      <c r="J40" s="115">
        <v>-17</v>
      </c>
      <c r="K40" s="116">
        <v>-1.0506798516687268</v>
      </c>
    </row>
    <row r="41" spans="1:11" ht="14.1" customHeight="1" x14ac:dyDescent="0.2">
      <c r="A41" s="306"/>
      <c r="B41" s="307" t="s">
        <v>261</v>
      </c>
      <c r="C41" s="308"/>
      <c r="D41" s="113">
        <v>2.3276332927187933</v>
      </c>
      <c r="E41" s="115">
        <v>554</v>
      </c>
      <c r="F41" s="114">
        <v>598</v>
      </c>
      <c r="G41" s="114">
        <v>565</v>
      </c>
      <c r="H41" s="114">
        <v>553</v>
      </c>
      <c r="I41" s="140">
        <v>554</v>
      </c>
      <c r="J41" s="115">
        <v>0</v>
      </c>
      <c r="K41" s="116">
        <v>0</v>
      </c>
    </row>
    <row r="42" spans="1:11" ht="14.1" customHeight="1" x14ac:dyDescent="0.2">
      <c r="A42" s="306">
        <v>52</v>
      </c>
      <c r="B42" s="307" t="s">
        <v>262</v>
      </c>
      <c r="C42" s="308"/>
      <c r="D42" s="113">
        <v>4.3233477584975422</v>
      </c>
      <c r="E42" s="115">
        <v>1029</v>
      </c>
      <c r="F42" s="114">
        <v>1084</v>
      </c>
      <c r="G42" s="114">
        <v>1103</v>
      </c>
      <c r="H42" s="114">
        <v>1111</v>
      </c>
      <c r="I42" s="140">
        <v>1102</v>
      </c>
      <c r="J42" s="115">
        <v>-73</v>
      </c>
      <c r="K42" s="116">
        <v>-6.6243194192377493</v>
      </c>
    </row>
    <row r="43" spans="1:11" ht="14.1" customHeight="1" x14ac:dyDescent="0.2">
      <c r="A43" s="306" t="s">
        <v>263</v>
      </c>
      <c r="B43" s="307" t="s">
        <v>264</v>
      </c>
      <c r="C43" s="308"/>
      <c r="D43" s="113">
        <v>4.2561236922818368</v>
      </c>
      <c r="E43" s="115">
        <v>1013</v>
      </c>
      <c r="F43" s="114">
        <v>1065</v>
      </c>
      <c r="G43" s="114">
        <v>1086</v>
      </c>
      <c r="H43" s="114">
        <v>1098</v>
      </c>
      <c r="I43" s="140">
        <v>1090</v>
      </c>
      <c r="J43" s="115">
        <v>-77</v>
      </c>
      <c r="K43" s="116">
        <v>-7.0642201834862384</v>
      </c>
    </row>
    <row r="44" spans="1:11" ht="14.1" customHeight="1" x14ac:dyDescent="0.2">
      <c r="A44" s="306">
        <v>53</v>
      </c>
      <c r="B44" s="307" t="s">
        <v>265</v>
      </c>
      <c r="C44" s="308"/>
      <c r="D44" s="113">
        <v>1.5461535229612202</v>
      </c>
      <c r="E44" s="115">
        <v>368</v>
      </c>
      <c r="F44" s="114">
        <v>375</v>
      </c>
      <c r="G44" s="114">
        <v>363</v>
      </c>
      <c r="H44" s="114">
        <v>367</v>
      </c>
      <c r="I44" s="140">
        <v>370</v>
      </c>
      <c r="J44" s="115">
        <v>-2</v>
      </c>
      <c r="K44" s="116">
        <v>-0.54054054054054057</v>
      </c>
    </row>
    <row r="45" spans="1:11" ht="14.1" customHeight="1" x14ac:dyDescent="0.2">
      <c r="A45" s="306" t="s">
        <v>266</v>
      </c>
      <c r="B45" s="307" t="s">
        <v>267</v>
      </c>
      <c r="C45" s="308"/>
      <c r="D45" s="113">
        <v>1.5293475064072939</v>
      </c>
      <c r="E45" s="115">
        <v>364</v>
      </c>
      <c r="F45" s="114">
        <v>371</v>
      </c>
      <c r="G45" s="114">
        <v>359</v>
      </c>
      <c r="H45" s="114">
        <v>363</v>
      </c>
      <c r="I45" s="140">
        <v>366</v>
      </c>
      <c r="J45" s="115">
        <v>-2</v>
      </c>
      <c r="K45" s="116">
        <v>-0.54644808743169404</v>
      </c>
    </row>
    <row r="46" spans="1:11" ht="14.1" customHeight="1" x14ac:dyDescent="0.2">
      <c r="A46" s="306">
        <v>54</v>
      </c>
      <c r="B46" s="307" t="s">
        <v>268</v>
      </c>
      <c r="C46" s="308"/>
      <c r="D46" s="113">
        <v>20.667198857190876</v>
      </c>
      <c r="E46" s="115">
        <v>4919</v>
      </c>
      <c r="F46" s="114">
        <v>5001</v>
      </c>
      <c r="G46" s="114">
        <v>5057</v>
      </c>
      <c r="H46" s="114">
        <v>5072</v>
      </c>
      <c r="I46" s="140">
        <v>5036</v>
      </c>
      <c r="J46" s="115">
        <v>-117</v>
      </c>
      <c r="K46" s="116">
        <v>-2.3232724384432091</v>
      </c>
    </row>
    <row r="47" spans="1:11" ht="14.1" customHeight="1" x14ac:dyDescent="0.2">
      <c r="A47" s="306">
        <v>61</v>
      </c>
      <c r="B47" s="307" t="s">
        <v>269</v>
      </c>
      <c r="C47" s="308"/>
      <c r="D47" s="113">
        <v>0.79408428217301796</v>
      </c>
      <c r="E47" s="115">
        <v>189</v>
      </c>
      <c r="F47" s="114">
        <v>197</v>
      </c>
      <c r="G47" s="114">
        <v>178</v>
      </c>
      <c r="H47" s="114">
        <v>196</v>
      </c>
      <c r="I47" s="140">
        <v>187</v>
      </c>
      <c r="J47" s="115">
        <v>2</v>
      </c>
      <c r="K47" s="116">
        <v>1.0695187165775402</v>
      </c>
    </row>
    <row r="48" spans="1:11" ht="14.1" customHeight="1" x14ac:dyDescent="0.2">
      <c r="A48" s="306">
        <v>62</v>
      </c>
      <c r="B48" s="307" t="s">
        <v>270</v>
      </c>
      <c r="C48" s="308"/>
      <c r="D48" s="113">
        <v>9.3189361791521357</v>
      </c>
      <c r="E48" s="115">
        <v>2218</v>
      </c>
      <c r="F48" s="114">
        <v>2426</v>
      </c>
      <c r="G48" s="114">
        <v>2278</v>
      </c>
      <c r="H48" s="114">
        <v>2328</v>
      </c>
      <c r="I48" s="140">
        <v>2286</v>
      </c>
      <c r="J48" s="115">
        <v>-68</v>
      </c>
      <c r="K48" s="116">
        <v>-2.9746281714785652</v>
      </c>
    </row>
    <row r="49" spans="1:11" ht="14.1" customHeight="1" x14ac:dyDescent="0.2">
      <c r="A49" s="306">
        <v>63</v>
      </c>
      <c r="B49" s="307" t="s">
        <v>271</v>
      </c>
      <c r="C49" s="308"/>
      <c r="D49" s="113">
        <v>10.961724297298433</v>
      </c>
      <c r="E49" s="115">
        <v>2609</v>
      </c>
      <c r="F49" s="114">
        <v>2977</v>
      </c>
      <c r="G49" s="114">
        <v>3001</v>
      </c>
      <c r="H49" s="114">
        <v>2977</v>
      </c>
      <c r="I49" s="140">
        <v>2790</v>
      </c>
      <c r="J49" s="115">
        <v>-181</v>
      </c>
      <c r="K49" s="116">
        <v>-6.4874551971326166</v>
      </c>
    </row>
    <row r="50" spans="1:11" ht="14.1" customHeight="1" x14ac:dyDescent="0.2">
      <c r="A50" s="306" t="s">
        <v>272</v>
      </c>
      <c r="B50" s="307" t="s">
        <v>273</v>
      </c>
      <c r="C50" s="308"/>
      <c r="D50" s="113">
        <v>0.83189781941935215</v>
      </c>
      <c r="E50" s="115">
        <v>198</v>
      </c>
      <c r="F50" s="114">
        <v>212</v>
      </c>
      <c r="G50" s="114">
        <v>243</v>
      </c>
      <c r="H50" s="114">
        <v>251</v>
      </c>
      <c r="I50" s="140">
        <v>221</v>
      </c>
      <c r="J50" s="115">
        <v>-23</v>
      </c>
      <c r="K50" s="116">
        <v>-10.407239819004525</v>
      </c>
    </row>
    <row r="51" spans="1:11" ht="14.1" customHeight="1" x14ac:dyDescent="0.2">
      <c r="A51" s="306" t="s">
        <v>274</v>
      </c>
      <c r="B51" s="307" t="s">
        <v>275</v>
      </c>
      <c r="C51" s="308"/>
      <c r="D51" s="113">
        <v>9.1592790218898372</v>
      </c>
      <c r="E51" s="115">
        <v>2180</v>
      </c>
      <c r="F51" s="114">
        <v>2511</v>
      </c>
      <c r="G51" s="114">
        <v>2490</v>
      </c>
      <c r="H51" s="114">
        <v>2463</v>
      </c>
      <c r="I51" s="140">
        <v>2272</v>
      </c>
      <c r="J51" s="115">
        <v>-92</v>
      </c>
      <c r="K51" s="116">
        <v>-4.049295774647887</v>
      </c>
    </row>
    <row r="52" spans="1:11" ht="14.1" customHeight="1" x14ac:dyDescent="0.2">
      <c r="A52" s="306">
        <v>71</v>
      </c>
      <c r="B52" s="307" t="s">
        <v>276</v>
      </c>
      <c r="C52" s="308"/>
      <c r="D52" s="113">
        <v>15.869081131044915</v>
      </c>
      <c r="E52" s="115">
        <v>3777</v>
      </c>
      <c r="F52" s="114">
        <v>3962</v>
      </c>
      <c r="G52" s="114">
        <v>3877</v>
      </c>
      <c r="H52" s="114">
        <v>4131</v>
      </c>
      <c r="I52" s="140">
        <v>3872</v>
      </c>
      <c r="J52" s="115">
        <v>-95</v>
      </c>
      <c r="K52" s="116">
        <v>-2.4535123966942147</v>
      </c>
    </row>
    <row r="53" spans="1:11" ht="14.1" customHeight="1" x14ac:dyDescent="0.2">
      <c r="A53" s="306" t="s">
        <v>277</v>
      </c>
      <c r="B53" s="307" t="s">
        <v>278</v>
      </c>
      <c r="C53" s="308"/>
      <c r="D53" s="113">
        <v>0.99575648082013357</v>
      </c>
      <c r="E53" s="115">
        <v>237</v>
      </c>
      <c r="F53" s="114">
        <v>243</v>
      </c>
      <c r="G53" s="114">
        <v>242</v>
      </c>
      <c r="H53" s="114">
        <v>244</v>
      </c>
      <c r="I53" s="140">
        <v>245</v>
      </c>
      <c r="J53" s="115">
        <v>-8</v>
      </c>
      <c r="K53" s="116">
        <v>-3.2653061224489797</v>
      </c>
    </row>
    <row r="54" spans="1:11" ht="14.1" customHeight="1" x14ac:dyDescent="0.2">
      <c r="A54" s="306" t="s">
        <v>279</v>
      </c>
      <c r="B54" s="307" t="s">
        <v>280</v>
      </c>
      <c r="C54" s="308"/>
      <c r="D54" s="113">
        <v>14.373345657745473</v>
      </c>
      <c r="E54" s="115">
        <v>3421</v>
      </c>
      <c r="F54" s="114">
        <v>3594</v>
      </c>
      <c r="G54" s="114">
        <v>3517</v>
      </c>
      <c r="H54" s="114">
        <v>3770</v>
      </c>
      <c r="I54" s="140">
        <v>3509</v>
      </c>
      <c r="J54" s="115">
        <v>-88</v>
      </c>
      <c r="K54" s="116">
        <v>-2.5078369905956115</v>
      </c>
    </row>
    <row r="55" spans="1:11" ht="14.1" customHeight="1" x14ac:dyDescent="0.2">
      <c r="A55" s="306">
        <v>72</v>
      </c>
      <c r="B55" s="307" t="s">
        <v>281</v>
      </c>
      <c r="C55" s="308"/>
      <c r="D55" s="113">
        <v>1.2520482332675098</v>
      </c>
      <c r="E55" s="115">
        <v>298</v>
      </c>
      <c r="F55" s="114">
        <v>296</v>
      </c>
      <c r="G55" s="114">
        <v>296</v>
      </c>
      <c r="H55" s="114">
        <v>309</v>
      </c>
      <c r="I55" s="140">
        <v>303</v>
      </c>
      <c r="J55" s="115">
        <v>-5</v>
      </c>
      <c r="K55" s="116">
        <v>-1.6501650165016502</v>
      </c>
    </row>
    <row r="56" spans="1:11" ht="14.1" customHeight="1" x14ac:dyDescent="0.2">
      <c r="A56" s="306" t="s">
        <v>282</v>
      </c>
      <c r="B56" s="307" t="s">
        <v>283</v>
      </c>
      <c r="C56" s="308"/>
      <c r="D56" s="113">
        <v>0.13864963656989202</v>
      </c>
      <c r="E56" s="115">
        <v>33</v>
      </c>
      <c r="F56" s="114">
        <v>33</v>
      </c>
      <c r="G56" s="114">
        <v>34</v>
      </c>
      <c r="H56" s="114">
        <v>38</v>
      </c>
      <c r="I56" s="140">
        <v>36</v>
      </c>
      <c r="J56" s="115">
        <v>-3</v>
      </c>
      <c r="K56" s="116">
        <v>-8.3333333333333339</v>
      </c>
    </row>
    <row r="57" spans="1:11" ht="14.1" customHeight="1" x14ac:dyDescent="0.2">
      <c r="A57" s="306" t="s">
        <v>284</v>
      </c>
      <c r="B57" s="307" t="s">
        <v>285</v>
      </c>
      <c r="C57" s="308"/>
      <c r="D57" s="113">
        <v>0.82769631528087051</v>
      </c>
      <c r="E57" s="115">
        <v>197</v>
      </c>
      <c r="F57" s="114">
        <v>188</v>
      </c>
      <c r="G57" s="114">
        <v>189</v>
      </c>
      <c r="H57" s="114">
        <v>194</v>
      </c>
      <c r="I57" s="140">
        <v>192</v>
      </c>
      <c r="J57" s="115">
        <v>5</v>
      </c>
      <c r="K57" s="116">
        <v>2.6041666666666665</v>
      </c>
    </row>
    <row r="58" spans="1:11" ht="14.1" customHeight="1" x14ac:dyDescent="0.2">
      <c r="A58" s="306">
        <v>73</v>
      </c>
      <c r="B58" s="307" t="s">
        <v>286</v>
      </c>
      <c r="C58" s="308"/>
      <c r="D58" s="113">
        <v>0.76887525734212847</v>
      </c>
      <c r="E58" s="115">
        <v>183</v>
      </c>
      <c r="F58" s="114">
        <v>183</v>
      </c>
      <c r="G58" s="114">
        <v>188</v>
      </c>
      <c r="H58" s="114">
        <v>178</v>
      </c>
      <c r="I58" s="140">
        <v>177</v>
      </c>
      <c r="J58" s="115">
        <v>6</v>
      </c>
      <c r="K58" s="116">
        <v>3.3898305084745761</v>
      </c>
    </row>
    <row r="59" spans="1:11" ht="14.1" customHeight="1" x14ac:dyDescent="0.2">
      <c r="A59" s="306" t="s">
        <v>287</v>
      </c>
      <c r="B59" s="307" t="s">
        <v>288</v>
      </c>
      <c r="C59" s="308"/>
      <c r="D59" s="113">
        <v>0.46216545523297342</v>
      </c>
      <c r="E59" s="115">
        <v>110</v>
      </c>
      <c r="F59" s="114">
        <v>106</v>
      </c>
      <c r="G59" s="114">
        <v>112</v>
      </c>
      <c r="H59" s="114">
        <v>108</v>
      </c>
      <c r="I59" s="140">
        <v>108</v>
      </c>
      <c r="J59" s="115">
        <v>2</v>
      </c>
      <c r="K59" s="116">
        <v>1.8518518518518519</v>
      </c>
    </row>
    <row r="60" spans="1:11" ht="14.1" customHeight="1" x14ac:dyDescent="0.2">
      <c r="A60" s="306">
        <v>81</v>
      </c>
      <c r="B60" s="307" t="s">
        <v>289</v>
      </c>
      <c r="C60" s="308"/>
      <c r="D60" s="113">
        <v>3.2813747321541111</v>
      </c>
      <c r="E60" s="115">
        <v>781</v>
      </c>
      <c r="F60" s="114">
        <v>796</v>
      </c>
      <c r="G60" s="114">
        <v>774</v>
      </c>
      <c r="H60" s="114">
        <v>785</v>
      </c>
      <c r="I60" s="140">
        <v>804</v>
      </c>
      <c r="J60" s="115">
        <v>-23</v>
      </c>
      <c r="K60" s="116">
        <v>-2.8606965174129355</v>
      </c>
    </row>
    <row r="61" spans="1:11" ht="14.1" customHeight="1" x14ac:dyDescent="0.2">
      <c r="A61" s="306" t="s">
        <v>290</v>
      </c>
      <c r="B61" s="307" t="s">
        <v>291</v>
      </c>
      <c r="C61" s="308"/>
      <c r="D61" s="113">
        <v>0.98735347254317041</v>
      </c>
      <c r="E61" s="115">
        <v>235</v>
      </c>
      <c r="F61" s="114">
        <v>239</v>
      </c>
      <c r="G61" s="114">
        <v>242</v>
      </c>
      <c r="H61" s="114">
        <v>240</v>
      </c>
      <c r="I61" s="140">
        <v>250</v>
      </c>
      <c r="J61" s="115">
        <v>-15</v>
      </c>
      <c r="K61" s="116">
        <v>-6</v>
      </c>
    </row>
    <row r="62" spans="1:11" ht="14.1" customHeight="1" x14ac:dyDescent="0.2">
      <c r="A62" s="306" t="s">
        <v>292</v>
      </c>
      <c r="B62" s="307" t="s">
        <v>293</v>
      </c>
      <c r="C62" s="308"/>
      <c r="D62" s="113">
        <v>1.2352422167135835</v>
      </c>
      <c r="E62" s="115">
        <v>294</v>
      </c>
      <c r="F62" s="114">
        <v>301</v>
      </c>
      <c r="G62" s="114">
        <v>284</v>
      </c>
      <c r="H62" s="114">
        <v>293</v>
      </c>
      <c r="I62" s="140">
        <v>306</v>
      </c>
      <c r="J62" s="115">
        <v>-12</v>
      </c>
      <c r="K62" s="116">
        <v>-3.9215686274509802</v>
      </c>
    </row>
    <row r="63" spans="1:11" ht="14.1" customHeight="1" x14ac:dyDescent="0.2">
      <c r="A63" s="306"/>
      <c r="B63" s="307" t="s">
        <v>294</v>
      </c>
      <c r="C63" s="308"/>
      <c r="D63" s="113">
        <v>0.86130834838872317</v>
      </c>
      <c r="E63" s="115">
        <v>205</v>
      </c>
      <c r="F63" s="114">
        <v>210</v>
      </c>
      <c r="G63" s="114">
        <v>193</v>
      </c>
      <c r="H63" s="114">
        <v>201</v>
      </c>
      <c r="I63" s="140">
        <v>212</v>
      </c>
      <c r="J63" s="115">
        <v>-7</v>
      </c>
      <c r="K63" s="116">
        <v>-3.3018867924528301</v>
      </c>
    </row>
    <row r="64" spans="1:11" ht="14.1" customHeight="1" x14ac:dyDescent="0.2">
      <c r="A64" s="306" t="s">
        <v>295</v>
      </c>
      <c r="B64" s="307" t="s">
        <v>296</v>
      </c>
      <c r="C64" s="308"/>
      <c r="D64" s="113">
        <v>4.6216545523297341E-2</v>
      </c>
      <c r="E64" s="115">
        <v>11</v>
      </c>
      <c r="F64" s="114">
        <v>11</v>
      </c>
      <c r="G64" s="114">
        <v>11</v>
      </c>
      <c r="H64" s="114">
        <v>12</v>
      </c>
      <c r="I64" s="140">
        <v>13</v>
      </c>
      <c r="J64" s="115">
        <v>-2</v>
      </c>
      <c r="K64" s="116">
        <v>-15.384615384615385</v>
      </c>
    </row>
    <row r="65" spans="1:11" ht="14.1" customHeight="1" x14ac:dyDescent="0.2">
      <c r="A65" s="306" t="s">
        <v>297</v>
      </c>
      <c r="B65" s="307" t="s">
        <v>298</v>
      </c>
      <c r="C65" s="308"/>
      <c r="D65" s="113">
        <v>0.54199403386412337</v>
      </c>
      <c r="E65" s="115">
        <v>129</v>
      </c>
      <c r="F65" s="114">
        <v>138</v>
      </c>
      <c r="G65" s="114">
        <v>127</v>
      </c>
      <c r="H65" s="114">
        <v>130</v>
      </c>
      <c r="I65" s="140">
        <v>130</v>
      </c>
      <c r="J65" s="115">
        <v>-1</v>
      </c>
      <c r="K65" s="116">
        <v>-0.76923076923076927</v>
      </c>
    </row>
    <row r="66" spans="1:11" ht="14.1" customHeight="1" x14ac:dyDescent="0.2">
      <c r="A66" s="306">
        <v>82</v>
      </c>
      <c r="B66" s="307" t="s">
        <v>299</v>
      </c>
      <c r="C66" s="308"/>
      <c r="D66" s="113">
        <v>1.7310197050544094</v>
      </c>
      <c r="E66" s="115">
        <v>412</v>
      </c>
      <c r="F66" s="114">
        <v>446</v>
      </c>
      <c r="G66" s="114">
        <v>445</v>
      </c>
      <c r="H66" s="114">
        <v>451</v>
      </c>
      <c r="I66" s="140">
        <v>442</v>
      </c>
      <c r="J66" s="115">
        <v>-30</v>
      </c>
      <c r="K66" s="116">
        <v>-6.7873303167420813</v>
      </c>
    </row>
    <row r="67" spans="1:11" ht="14.1" customHeight="1" x14ac:dyDescent="0.2">
      <c r="A67" s="306" t="s">
        <v>300</v>
      </c>
      <c r="B67" s="307" t="s">
        <v>301</v>
      </c>
      <c r="C67" s="308"/>
      <c r="D67" s="113">
        <v>0.72265871181883112</v>
      </c>
      <c r="E67" s="115">
        <v>172</v>
      </c>
      <c r="F67" s="114">
        <v>183</v>
      </c>
      <c r="G67" s="114">
        <v>185</v>
      </c>
      <c r="H67" s="114">
        <v>198</v>
      </c>
      <c r="I67" s="140">
        <v>201</v>
      </c>
      <c r="J67" s="115">
        <v>-29</v>
      </c>
      <c r="K67" s="116">
        <v>-14.427860696517413</v>
      </c>
    </row>
    <row r="68" spans="1:11" ht="14.1" customHeight="1" x14ac:dyDescent="0.2">
      <c r="A68" s="306" t="s">
        <v>302</v>
      </c>
      <c r="B68" s="307" t="s">
        <v>303</v>
      </c>
      <c r="C68" s="308"/>
      <c r="D68" s="113">
        <v>0.68064367043401541</v>
      </c>
      <c r="E68" s="115">
        <v>162</v>
      </c>
      <c r="F68" s="114">
        <v>184</v>
      </c>
      <c r="G68" s="114">
        <v>179</v>
      </c>
      <c r="H68" s="114">
        <v>175</v>
      </c>
      <c r="I68" s="140">
        <v>160</v>
      </c>
      <c r="J68" s="115">
        <v>2</v>
      </c>
      <c r="K68" s="116">
        <v>1.25</v>
      </c>
    </row>
    <row r="69" spans="1:11" ht="14.1" customHeight="1" x14ac:dyDescent="0.2">
      <c r="A69" s="306">
        <v>83</v>
      </c>
      <c r="B69" s="307" t="s">
        <v>304</v>
      </c>
      <c r="C69" s="308"/>
      <c r="D69" s="113">
        <v>1.8192512919625226</v>
      </c>
      <c r="E69" s="115">
        <v>433</v>
      </c>
      <c r="F69" s="114">
        <v>439</v>
      </c>
      <c r="G69" s="114">
        <v>428</v>
      </c>
      <c r="H69" s="114">
        <v>447</v>
      </c>
      <c r="I69" s="140">
        <v>458</v>
      </c>
      <c r="J69" s="115">
        <v>-25</v>
      </c>
      <c r="K69" s="116">
        <v>-5.4585152838427948</v>
      </c>
    </row>
    <row r="70" spans="1:11" ht="14.1" customHeight="1" x14ac:dyDescent="0.2">
      <c r="A70" s="306" t="s">
        <v>305</v>
      </c>
      <c r="B70" s="307" t="s">
        <v>306</v>
      </c>
      <c r="C70" s="308"/>
      <c r="D70" s="113">
        <v>1.1974286794672493</v>
      </c>
      <c r="E70" s="115">
        <v>285</v>
      </c>
      <c r="F70" s="114">
        <v>290</v>
      </c>
      <c r="G70" s="114">
        <v>284</v>
      </c>
      <c r="H70" s="114">
        <v>310</v>
      </c>
      <c r="I70" s="140">
        <v>319</v>
      </c>
      <c r="J70" s="115">
        <v>-34</v>
      </c>
      <c r="K70" s="116">
        <v>-10.658307210031348</v>
      </c>
    </row>
    <row r="71" spans="1:11" ht="14.1" customHeight="1" x14ac:dyDescent="0.2">
      <c r="A71" s="306"/>
      <c r="B71" s="307" t="s">
        <v>307</v>
      </c>
      <c r="C71" s="308"/>
      <c r="D71" s="113">
        <v>0.77307676148061011</v>
      </c>
      <c r="E71" s="115">
        <v>184</v>
      </c>
      <c r="F71" s="114">
        <v>188</v>
      </c>
      <c r="G71" s="114">
        <v>183</v>
      </c>
      <c r="H71" s="114">
        <v>206</v>
      </c>
      <c r="I71" s="140">
        <v>216</v>
      </c>
      <c r="J71" s="115">
        <v>-32</v>
      </c>
      <c r="K71" s="116">
        <v>-14.814814814814815</v>
      </c>
    </row>
    <row r="72" spans="1:11" ht="14.1" customHeight="1" x14ac:dyDescent="0.2">
      <c r="A72" s="306">
        <v>84</v>
      </c>
      <c r="B72" s="307" t="s">
        <v>308</v>
      </c>
      <c r="C72" s="308"/>
      <c r="D72" s="113">
        <v>2.1343641023486408</v>
      </c>
      <c r="E72" s="115">
        <v>508</v>
      </c>
      <c r="F72" s="114">
        <v>511</v>
      </c>
      <c r="G72" s="114">
        <v>553</v>
      </c>
      <c r="H72" s="114">
        <v>529</v>
      </c>
      <c r="I72" s="140">
        <v>486</v>
      </c>
      <c r="J72" s="115">
        <v>22</v>
      </c>
      <c r="K72" s="116">
        <v>4.5267489711934159</v>
      </c>
    </row>
    <row r="73" spans="1:11" ht="14.1" customHeight="1" x14ac:dyDescent="0.2">
      <c r="A73" s="306" t="s">
        <v>309</v>
      </c>
      <c r="B73" s="307" t="s">
        <v>310</v>
      </c>
      <c r="C73" s="308"/>
      <c r="D73" s="113">
        <v>9.2433091046594681E-2</v>
      </c>
      <c r="E73" s="115">
        <v>22</v>
      </c>
      <c r="F73" s="114">
        <v>22</v>
      </c>
      <c r="G73" s="114">
        <v>22</v>
      </c>
      <c r="H73" s="114">
        <v>27</v>
      </c>
      <c r="I73" s="140">
        <v>27</v>
      </c>
      <c r="J73" s="115">
        <v>-5</v>
      </c>
      <c r="K73" s="116">
        <v>-18.518518518518519</v>
      </c>
    </row>
    <row r="74" spans="1:11" ht="14.1" customHeight="1" x14ac:dyDescent="0.2">
      <c r="A74" s="306" t="s">
        <v>311</v>
      </c>
      <c r="B74" s="307" t="s">
        <v>312</v>
      </c>
      <c r="C74" s="308"/>
      <c r="D74" s="113">
        <v>0.15125414898533676</v>
      </c>
      <c r="E74" s="115">
        <v>36</v>
      </c>
      <c r="F74" s="114">
        <v>30</v>
      </c>
      <c r="G74" s="114">
        <v>28</v>
      </c>
      <c r="H74" s="114">
        <v>25</v>
      </c>
      <c r="I74" s="140">
        <v>27</v>
      </c>
      <c r="J74" s="115">
        <v>9</v>
      </c>
      <c r="K74" s="116">
        <v>33.333333333333336</v>
      </c>
    </row>
    <row r="75" spans="1:11" ht="14.1" customHeight="1" x14ac:dyDescent="0.2">
      <c r="A75" s="306" t="s">
        <v>313</v>
      </c>
      <c r="B75" s="307" t="s">
        <v>314</v>
      </c>
      <c r="C75" s="308"/>
      <c r="D75" s="113">
        <v>0.42015041384815766</v>
      </c>
      <c r="E75" s="115">
        <v>100</v>
      </c>
      <c r="F75" s="114">
        <v>108</v>
      </c>
      <c r="G75" s="114">
        <v>128</v>
      </c>
      <c r="H75" s="114">
        <v>108</v>
      </c>
      <c r="I75" s="140">
        <v>55</v>
      </c>
      <c r="J75" s="115">
        <v>45</v>
      </c>
      <c r="K75" s="116">
        <v>81.818181818181813</v>
      </c>
    </row>
    <row r="76" spans="1:11" ht="14.1" customHeight="1" x14ac:dyDescent="0.2">
      <c r="A76" s="306">
        <v>91</v>
      </c>
      <c r="B76" s="307" t="s">
        <v>315</v>
      </c>
      <c r="C76" s="308"/>
      <c r="D76" s="113">
        <v>0.47476996764841811</v>
      </c>
      <c r="E76" s="115">
        <v>113</v>
      </c>
      <c r="F76" s="114">
        <v>96</v>
      </c>
      <c r="G76" s="114">
        <v>95</v>
      </c>
      <c r="H76" s="114">
        <v>95</v>
      </c>
      <c r="I76" s="140">
        <v>88</v>
      </c>
      <c r="J76" s="115">
        <v>25</v>
      </c>
      <c r="K76" s="116">
        <v>28.40909090909091</v>
      </c>
    </row>
    <row r="77" spans="1:11" ht="14.1" customHeight="1" x14ac:dyDescent="0.2">
      <c r="A77" s="306">
        <v>92</v>
      </c>
      <c r="B77" s="307" t="s">
        <v>316</v>
      </c>
      <c r="C77" s="308"/>
      <c r="D77" s="113">
        <v>0.51258350489475235</v>
      </c>
      <c r="E77" s="115">
        <v>122</v>
      </c>
      <c r="F77" s="114">
        <v>123</v>
      </c>
      <c r="G77" s="114">
        <v>123</v>
      </c>
      <c r="H77" s="114">
        <v>127</v>
      </c>
      <c r="I77" s="140">
        <v>131</v>
      </c>
      <c r="J77" s="115">
        <v>-9</v>
      </c>
      <c r="K77" s="116">
        <v>-6.8702290076335881</v>
      </c>
    </row>
    <row r="78" spans="1:11" ht="14.1" customHeight="1" x14ac:dyDescent="0.2">
      <c r="A78" s="306">
        <v>93</v>
      </c>
      <c r="B78" s="307" t="s">
        <v>317</v>
      </c>
      <c r="C78" s="308"/>
      <c r="D78" s="113">
        <v>7.5627074492668381E-2</v>
      </c>
      <c r="E78" s="115">
        <v>18</v>
      </c>
      <c r="F78" s="114">
        <v>22</v>
      </c>
      <c r="G78" s="114">
        <v>25</v>
      </c>
      <c r="H78" s="114">
        <v>23</v>
      </c>
      <c r="I78" s="140">
        <v>20</v>
      </c>
      <c r="J78" s="115">
        <v>-2</v>
      </c>
      <c r="K78" s="116">
        <v>-10</v>
      </c>
    </row>
    <row r="79" spans="1:11" ht="14.1" customHeight="1" x14ac:dyDescent="0.2">
      <c r="A79" s="306">
        <v>94</v>
      </c>
      <c r="B79" s="307" t="s">
        <v>318</v>
      </c>
      <c r="C79" s="308"/>
      <c r="D79" s="113">
        <v>0.94953993529683622</v>
      </c>
      <c r="E79" s="115">
        <v>226</v>
      </c>
      <c r="F79" s="114">
        <v>263</v>
      </c>
      <c r="G79" s="114">
        <v>262</v>
      </c>
      <c r="H79" s="114">
        <v>261</v>
      </c>
      <c r="I79" s="140">
        <v>244</v>
      </c>
      <c r="J79" s="115">
        <v>-18</v>
      </c>
      <c r="K79" s="116">
        <v>-7.3770491803278686</v>
      </c>
    </row>
    <row r="80" spans="1:11" ht="14.1" customHeight="1" x14ac:dyDescent="0.2">
      <c r="A80" s="306" t="s">
        <v>319</v>
      </c>
      <c r="B80" s="307" t="s">
        <v>320</v>
      </c>
      <c r="C80" s="308"/>
      <c r="D80" s="113">
        <v>1.2604512415444729E-2</v>
      </c>
      <c r="E80" s="115">
        <v>3</v>
      </c>
      <c r="F80" s="114">
        <v>3</v>
      </c>
      <c r="G80" s="114">
        <v>3</v>
      </c>
      <c r="H80" s="114" t="s">
        <v>513</v>
      </c>
      <c r="I80" s="140" t="s">
        <v>513</v>
      </c>
      <c r="J80" s="115" t="s">
        <v>513</v>
      </c>
      <c r="K80" s="116" t="s">
        <v>513</v>
      </c>
    </row>
    <row r="81" spans="1:11" ht="14.1" customHeight="1" x14ac:dyDescent="0.2">
      <c r="A81" s="310" t="s">
        <v>321</v>
      </c>
      <c r="B81" s="311" t="s">
        <v>333</v>
      </c>
      <c r="C81" s="312"/>
      <c r="D81" s="125">
        <v>3.9200033612033107</v>
      </c>
      <c r="E81" s="143">
        <v>933</v>
      </c>
      <c r="F81" s="144">
        <v>979</v>
      </c>
      <c r="G81" s="144">
        <v>995</v>
      </c>
      <c r="H81" s="144">
        <v>1001</v>
      </c>
      <c r="I81" s="145">
        <v>960</v>
      </c>
      <c r="J81" s="143">
        <v>-27</v>
      </c>
      <c r="K81" s="146">
        <v>-2.8125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9197</v>
      </c>
      <c r="G12" s="536">
        <v>8377</v>
      </c>
      <c r="H12" s="536">
        <v>12174</v>
      </c>
      <c r="I12" s="536">
        <v>8987</v>
      </c>
      <c r="J12" s="537">
        <v>10051</v>
      </c>
      <c r="K12" s="538">
        <v>-854</v>
      </c>
      <c r="L12" s="349">
        <v>-8.4966669983086263</v>
      </c>
    </row>
    <row r="13" spans="1:17" s="110" customFormat="1" ht="15" customHeight="1" x14ac:dyDescent="0.2">
      <c r="A13" s="350" t="s">
        <v>344</v>
      </c>
      <c r="B13" s="351" t="s">
        <v>345</v>
      </c>
      <c r="C13" s="347"/>
      <c r="D13" s="347"/>
      <c r="E13" s="348"/>
      <c r="F13" s="536">
        <v>5085</v>
      </c>
      <c r="G13" s="536">
        <v>4513</v>
      </c>
      <c r="H13" s="536">
        <v>6723</v>
      </c>
      <c r="I13" s="536">
        <v>5087</v>
      </c>
      <c r="J13" s="537">
        <v>5653</v>
      </c>
      <c r="K13" s="538">
        <v>-568</v>
      </c>
      <c r="L13" s="349">
        <v>-10.047762250132672</v>
      </c>
    </row>
    <row r="14" spans="1:17" s="110" customFormat="1" ht="22.5" customHeight="1" x14ac:dyDescent="0.2">
      <c r="A14" s="350"/>
      <c r="B14" s="351" t="s">
        <v>346</v>
      </c>
      <c r="C14" s="347"/>
      <c r="D14" s="347"/>
      <c r="E14" s="348"/>
      <c r="F14" s="536">
        <v>4112</v>
      </c>
      <c r="G14" s="536">
        <v>3864</v>
      </c>
      <c r="H14" s="536">
        <v>5451</v>
      </c>
      <c r="I14" s="536">
        <v>3900</v>
      </c>
      <c r="J14" s="537">
        <v>4398</v>
      </c>
      <c r="K14" s="538">
        <v>-286</v>
      </c>
      <c r="L14" s="349">
        <v>-6.5029558890404733</v>
      </c>
    </row>
    <row r="15" spans="1:17" s="110" customFormat="1" ht="15" customHeight="1" x14ac:dyDescent="0.2">
      <c r="A15" s="350" t="s">
        <v>347</v>
      </c>
      <c r="B15" s="351" t="s">
        <v>108</v>
      </c>
      <c r="C15" s="347"/>
      <c r="D15" s="347"/>
      <c r="E15" s="348"/>
      <c r="F15" s="536">
        <v>2077</v>
      </c>
      <c r="G15" s="536">
        <v>2259</v>
      </c>
      <c r="H15" s="536">
        <v>4972</v>
      </c>
      <c r="I15" s="536">
        <v>2372</v>
      </c>
      <c r="J15" s="537">
        <v>2395</v>
      </c>
      <c r="K15" s="538">
        <v>-318</v>
      </c>
      <c r="L15" s="349">
        <v>-13.277661795407099</v>
      </c>
    </row>
    <row r="16" spans="1:17" s="110" customFormat="1" ht="15" customHeight="1" x14ac:dyDescent="0.2">
      <c r="A16" s="350"/>
      <c r="B16" s="351" t="s">
        <v>109</v>
      </c>
      <c r="C16" s="347"/>
      <c r="D16" s="347"/>
      <c r="E16" s="348"/>
      <c r="F16" s="536">
        <v>6279</v>
      </c>
      <c r="G16" s="536">
        <v>5504</v>
      </c>
      <c r="H16" s="536">
        <v>6463</v>
      </c>
      <c r="I16" s="536">
        <v>5969</v>
      </c>
      <c r="J16" s="537">
        <v>6779</v>
      </c>
      <c r="K16" s="538">
        <v>-500</v>
      </c>
      <c r="L16" s="349">
        <v>-7.3757191326154299</v>
      </c>
    </row>
    <row r="17" spans="1:12" s="110" customFormat="1" ht="15" customHeight="1" x14ac:dyDescent="0.2">
      <c r="A17" s="350"/>
      <c r="B17" s="351" t="s">
        <v>110</v>
      </c>
      <c r="C17" s="347"/>
      <c r="D17" s="347"/>
      <c r="E17" s="348"/>
      <c r="F17" s="536">
        <v>722</v>
      </c>
      <c r="G17" s="536">
        <v>526</v>
      </c>
      <c r="H17" s="536">
        <v>609</v>
      </c>
      <c r="I17" s="536">
        <v>558</v>
      </c>
      <c r="J17" s="537">
        <v>776</v>
      </c>
      <c r="K17" s="538">
        <v>-54</v>
      </c>
      <c r="L17" s="349">
        <v>-6.9587628865979383</v>
      </c>
    </row>
    <row r="18" spans="1:12" s="110" customFormat="1" ht="15" customHeight="1" x14ac:dyDescent="0.2">
      <c r="A18" s="350"/>
      <c r="B18" s="351" t="s">
        <v>111</v>
      </c>
      <c r="C18" s="347"/>
      <c r="D18" s="347"/>
      <c r="E18" s="348"/>
      <c r="F18" s="536">
        <v>119</v>
      </c>
      <c r="G18" s="536">
        <v>88</v>
      </c>
      <c r="H18" s="536">
        <v>130</v>
      </c>
      <c r="I18" s="536">
        <v>88</v>
      </c>
      <c r="J18" s="537">
        <v>101</v>
      </c>
      <c r="K18" s="538">
        <v>18</v>
      </c>
      <c r="L18" s="349">
        <v>17.821782178217823</v>
      </c>
    </row>
    <row r="19" spans="1:12" s="110" customFormat="1" ht="15" customHeight="1" x14ac:dyDescent="0.2">
      <c r="A19" s="118" t="s">
        <v>113</v>
      </c>
      <c r="B19" s="119" t="s">
        <v>181</v>
      </c>
      <c r="C19" s="347"/>
      <c r="D19" s="347"/>
      <c r="E19" s="348"/>
      <c r="F19" s="536">
        <v>5540</v>
      </c>
      <c r="G19" s="536">
        <v>4608</v>
      </c>
      <c r="H19" s="536">
        <v>8195</v>
      </c>
      <c r="I19" s="536">
        <v>5401</v>
      </c>
      <c r="J19" s="537">
        <v>6257</v>
      </c>
      <c r="K19" s="538">
        <v>-717</v>
      </c>
      <c r="L19" s="349">
        <v>-11.459165734377498</v>
      </c>
    </row>
    <row r="20" spans="1:12" s="110" customFormat="1" ht="15" customHeight="1" x14ac:dyDescent="0.2">
      <c r="A20" s="118"/>
      <c r="B20" s="119" t="s">
        <v>182</v>
      </c>
      <c r="C20" s="347"/>
      <c r="D20" s="347"/>
      <c r="E20" s="348"/>
      <c r="F20" s="536">
        <v>3657</v>
      </c>
      <c r="G20" s="536">
        <v>3769</v>
      </c>
      <c r="H20" s="536">
        <v>3979</v>
      </c>
      <c r="I20" s="536">
        <v>3586</v>
      </c>
      <c r="J20" s="537">
        <v>3794</v>
      </c>
      <c r="K20" s="538">
        <v>-137</v>
      </c>
      <c r="L20" s="349">
        <v>-3.6109646810753824</v>
      </c>
    </row>
    <row r="21" spans="1:12" s="110" customFormat="1" ht="15" customHeight="1" x14ac:dyDescent="0.2">
      <c r="A21" s="118" t="s">
        <v>113</v>
      </c>
      <c r="B21" s="119" t="s">
        <v>116</v>
      </c>
      <c r="C21" s="347"/>
      <c r="D21" s="347"/>
      <c r="E21" s="348"/>
      <c r="F21" s="536">
        <v>7334</v>
      </c>
      <c r="G21" s="536">
        <v>6503</v>
      </c>
      <c r="H21" s="536">
        <v>9753</v>
      </c>
      <c r="I21" s="536">
        <v>7115</v>
      </c>
      <c r="J21" s="537">
        <v>8183</v>
      </c>
      <c r="K21" s="538">
        <v>-849</v>
      </c>
      <c r="L21" s="349">
        <v>-10.375168031284369</v>
      </c>
    </row>
    <row r="22" spans="1:12" s="110" customFormat="1" ht="15" customHeight="1" x14ac:dyDescent="0.2">
      <c r="A22" s="118"/>
      <c r="B22" s="119" t="s">
        <v>117</v>
      </c>
      <c r="C22" s="347"/>
      <c r="D22" s="347"/>
      <c r="E22" s="348"/>
      <c r="F22" s="536">
        <v>1856</v>
      </c>
      <c r="G22" s="536">
        <v>1872</v>
      </c>
      <c r="H22" s="536">
        <v>2403</v>
      </c>
      <c r="I22" s="536">
        <v>1861</v>
      </c>
      <c r="J22" s="537">
        <v>1856</v>
      </c>
      <c r="K22" s="538">
        <v>0</v>
      </c>
      <c r="L22" s="349">
        <v>0</v>
      </c>
    </row>
    <row r="23" spans="1:12" s="110" customFormat="1" ht="15" customHeight="1" x14ac:dyDescent="0.2">
      <c r="A23" s="352" t="s">
        <v>347</v>
      </c>
      <c r="B23" s="353" t="s">
        <v>193</v>
      </c>
      <c r="C23" s="354"/>
      <c r="D23" s="354"/>
      <c r="E23" s="355"/>
      <c r="F23" s="539">
        <v>200</v>
      </c>
      <c r="G23" s="539">
        <v>327</v>
      </c>
      <c r="H23" s="539">
        <v>2342</v>
      </c>
      <c r="I23" s="539">
        <v>175</v>
      </c>
      <c r="J23" s="540">
        <v>237</v>
      </c>
      <c r="K23" s="541">
        <v>-37</v>
      </c>
      <c r="L23" s="356">
        <v>-15.611814345991561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v>
      </c>
      <c r="G25" s="542">
        <v>49.2</v>
      </c>
      <c r="H25" s="542">
        <v>45.8</v>
      </c>
      <c r="I25" s="542">
        <v>46.4</v>
      </c>
      <c r="J25" s="542">
        <v>41.9</v>
      </c>
      <c r="K25" s="543" t="s">
        <v>349</v>
      </c>
      <c r="L25" s="364">
        <v>-1.8999999999999986</v>
      </c>
    </row>
    <row r="26" spans="1:12" s="110" customFormat="1" ht="15" customHeight="1" x14ac:dyDescent="0.2">
      <c r="A26" s="365" t="s">
        <v>105</v>
      </c>
      <c r="B26" s="366" t="s">
        <v>345</v>
      </c>
      <c r="C26" s="362"/>
      <c r="D26" s="362"/>
      <c r="E26" s="363"/>
      <c r="F26" s="542">
        <v>37</v>
      </c>
      <c r="G26" s="542">
        <v>47.7</v>
      </c>
      <c r="H26" s="542">
        <v>43.8</v>
      </c>
      <c r="I26" s="542">
        <v>43.5</v>
      </c>
      <c r="J26" s="544">
        <v>38.5</v>
      </c>
      <c r="K26" s="543" t="s">
        <v>349</v>
      </c>
      <c r="L26" s="364">
        <v>-1.5</v>
      </c>
    </row>
    <row r="27" spans="1:12" s="110" customFormat="1" ht="15" customHeight="1" x14ac:dyDescent="0.2">
      <c r="A27" s="365"/>
      <c r="B27" s="366" t="s">
        <v>346</v>
      </c>
      <c r="C27" s="362"/>
      <c r="D27" s="362"/>
      <c r="E27" s="363"/>
      <c r="F27" s="542">
        <v>43.8</v>
      </c>
      <c r="G27" s="542">
        <v>50.9</v>
      </c>
      <c r="H27" s="542">
        <v>48.2</v>
      </c>
      <c r="I27" s="542">
        <v>50.3</v>
      </c>
      <c r="J27" s="542">
        <v>46.3</v>
      </c>
      <c r="K27" s="543" t="s">
        <v>349</v>
      </c>
      <c r="L27" s="364">
        <v>-2.5</v>
      </c>
    </row>
    <row r="28" spans="1:12" s="110" customFormat="1" ht="15" customHeight="1" x14ac:dyDescent="0.2">
      <c r="A28" s="365" t="s">
        <v>113</v>
      </c>
      <c r="B28" s="366" t="s">
        <v>108</v>
      </c>
      <c r="C28" s="362"/>
      <c r="D28" s="362"/>
      <c r="E28" s="363"/>
      <c r="F28" s="542">
        <v>50.8</v>
      </c>
      <c r="G28" s="542">
        <v>61.3</v>
      </c>
      <c r="H28" s="542">
        <v>55.2</v>
      </c>
      <c r="I28" s="542">
        <v>57.1</v>
      </c>
      <c r="J28" s="542">
        <v>56.1</v>
      </c>
      <c r="K28" s="543" t="s">
        <v>349</v>
      </c>
      <c r="L28" s="364">
        <v>-5.3000000000000043</v>
      </c>
    </row>
    <row r="29" spans="1:12" s="110" customFormat="1" ht="11.25" x14ac:dyDescent="0.2">
      <c r="A29" s="365"/>
      <c r="B29" s="366" t="s">
        <v>109</v>
      </c>
      <c r="C29" s="362"/>
      <c r="D29" s="362"/>
      <c r="E29" s="363"/>
      <c r="F29" s="542">
        <v>38</v>
      </c>
      <c r="G29" s="542">
        <v>45.4</v>
      </c>
      <c r="H29" s="542">
        <v>42.6</v>
      </c>
      <c r="I29" s="542">
        <v>43.3</v>
      </c>
      <c r="J29" s="544">
        <v>38.299999999999997</v>
      </c>
      <c r="K29" s="543" t="s">
        <v>349</v>
      </c>
      <c r="L29" s="364">
        <v>-0.29999999999999716</v>
      </c>
    </row>
    <row r="30" spans="1:12" s="110" customFormat="1" ht="15" customHeight="1" x14ac:dyDescent="0.2">
      <c r="A30" s="365"/>
      <c r="B30" s="366" t="s">
        <v>110</v>
      </c>
      <c r="C30" s="362"/>
      <c r="D30" s="362"/>
      <c r="E30" s="363"/>
      <c r="F30" s="542">
        <v>27.4</v>
      </c>
      <c r="G30" s="542">
        <v>44.3</v>
      </c>
      <c r="H30" s="542">
        <v>36.799999999999997</v>
      </c>
      <c r="I30" s="542">
        <v>34.799999999999997</v>
      </c>
      <c r="J30" s="542">
        <v>32.1</v>
      </c>
      <c r="K30" s="543" t="s">
        <v>349</v>
      </c>
      <c r="L30" s="364">
        <v>-4.7000000000000028</v>
      </c>
    </row>
    <row r="31" spans="1:12" s="110" customFormat="1" ht="15" customHeight="1" x14ac:dyDescent="0.2">
      <c r="A31" s="365"/>
      <c r="B31" s="366" t="s">
        <v>111</v>
      </c>
      <c r="C31" s="362"/>
      <c r="D31" s="362"/>
      <c r="E31" s="363"/>
      <c r="F31" s="542">
        <v>49.6</v>
      </c>
      <c r="G31" s="542">
        <v>45.5</v>
      </c>
      <c r="H31" s="542">
        <v>58.5</v>
      </c>
      <c r="I31" s="542">
        <v>59.1</v>
      </c>
      <c r="J31" s="542">
        <v>49.5</v>
      </c>
      <c r="K31" s="543" t="s">
        <v>349</v>
      </c>
      <c r="L31" s="364">
        <v>0.10000000000000142</v>
      </c>
    </row>
    <row r="32" spans="1:12" s="110" customFormat="1" ht="15" customHeight="1" x14ac:dyDescent="0.2">
      <c r="A32" s="367" t="s">
        <v>113</v>
      </c>
      <c r="B32" s="368" t="s">
        <v>181</v>
      </c>
      <c r="C32" s="362"/>
      <c r="D32" s="362"/>
      <c r="E32" s="363"/>
      <c r="F32" s="542">
        <v>32.4</v>
      </c>
      <c r="G32" s="542">
        <v>39.9</v>
      </c>
      <c r="H32" s="542">
        <v>38.4</v>
      </c>
      <c r="I32" s="542">
        <v>38.299999999999997</v>
      </c>
      <c r="J32" s="544">
        <v>34.1</v>
      </c>
      <c r="K32" s="543" t="s">
        <v>349</v>
      </c>
      <c r="L32" s="364">
        <v>-1.7000000000000028</v>
      </c>
    </row>
    <row r="33" spans="1:12" s="110" customFormat="1" ht="15" customHeight="1" x14ac:dyDescent="0.2">
      <c r="A33" s="367"/>
      <c r="B33" s="368" t="s">
        <v>182</v>
      </c>
      <c r="C33" s="362"/>
      <c r="D33" s="362"/>
      <c r="E33" s="363"/>
      <c r="F33" s="542">
        <v>51</v>
      </c>
      <c r="G33" s="542">
        <v>59.4</v>
      </c>
      <c r="H33" s="542">
        <v>56.2</v>
      </c>
      <c r="I33" s="542">
        <v>58.2</v>
      </c>
      <c r="J33" s="542">
        <v>54.1</v>
      </c>
      <c r="K33" s="543" t="s">
        <v>349</v>
      </c>
      <c r="L33" s="364">
        <v>-3.1000000000000014</v>
      </c>
    </row>
    <row r="34" spans="1:12" s="369" customFormat="1" ht="15" customHeight="1" x14ac:dyDescent="0.2">
      <c r="A34" s="367" t="s">
        <v>113</v>
      </c>
      <c r="B34" s="368" t="s">
        <v>116</v>
      </c>
      <c r="C34" s="362"/>
      <c r="D34" s="362"/>
      <c r="E34" s="363"/>
      <c r="F34" s="542">
        <v>38</v>
      </c>
      <c r="G34" s="542">
        <v>46.5</v>
      </c>
      <c r="H34" s="542">
        <v>43.9</v>
      </c>
      <c r="I34" s="542">
        <v>45.5</v>
      </c>
      <c r="J34" s="542">
        <v>40.4</v>
      </c>
      <c r="K34" s="543" t="s">
        <v>349</v>
      </c>
      <c r="L34" s="364">
        <v>-2.3999999999999986</v>
      </c>
    </row>
    <row r="35" spans="1:12" s="369" customFormat="1" ht="11.25" x14ac:dyDescent="0.2">
      <c r="A35" s="370"/>
      <c r="B35" s="371" t="s">
        <v>117</v>
      </c>
      <c r="C35" s="372"/>
      <c r="D35" s="372"/>
      <c r="E35" s="373"/>
      <c r="F35" s="545">
        <v>47.7</v>
      </c>
      <c r="G35" s="545">
        <v>58.1</v>
      </c>
      <c r="H35" s="545">
        <v>52.1</v>
      </c>
      <c r="I35" s="545">
        <v>50</v>
      </c>
      <c r="J35" s="546">
        <v>48.2</v>
      </c>
      <c r="K35" s="547" t="s">
        <v>349</v>
      </c>
      <c r="L35" s="374">
        <v>-0.5</v>
      </c>
    </row>
    <row r="36" spans="1:12" s="369" customFormat="1" ht="15.95" customHeight="1" x14ac:dyDescent="0.2">
      <c r="A36" s="375" t="s">
        <v>350</v>
      </c>
      <c r="B36" s="376"/>
      <c r="C36" s="377"/>
      <c r="D36" s="376"/>
      <c r="E36" s="378"/>
      <c r="F36" s="548">
        <v>8909</v>
      </c>
      <c r="G36" s="548">
        <v>7920</v>
      </c>
      <c r="H36" s="548">
        <v>9384</v>
      </c>
      <c r="I36" s="548">
        <v>8742</v>
      </c>
      <c r="J36" s="548">
        <v>9722</v>
      </c>
      <c r="K36" s="549">
        <v>-813</v>
      </c>
      <c r="L36" s="380">
        <v>-8.3624768566138652</v>
      </c>
    </row>
    <row r="37" spans="1:12" s="369" customFormat="1" ht="15.95" customHeight="1" x14ac:dyDescent="0.2">
      <c r="A37" s="381"/>
      <c r="B37" s="382" t="s">
        <v>113</v>
      </c>
      <c r="C37" s="382" t="s">
        <v>351</v>
      </c>
      <c r="D37" s="382"/>
      <c r="E37" s="383"/>
      <c r="F37" s="548">
        <v>3564</v>
      </c>
      <c r="G37" s="548">
        <v>3893</v>
      </c>
      <c r="H37" s="548">
        <v>4298</v>
      </c>
      <c r="I37" s="548">
        <v>4058</v>
      </c>
      <c r="J37" s="548">
        <v>4072</v>
      </c>
      <c r="K37" s="549">
        <v>-508</v>
      </c>
      <c r="L37" s="380">
        <v>-12.475442043222005</v>
      </c>
    </row>
    <row r="38" spans="1:12" s="369" customFormat="1" ht="15.95" customHeight="1" x14ac:dyDescent="0.2">
      <c r="A38" s="381"/>
      <c r="B38" s="384" t="s">
        <v>105</v>
      </c>
      <c r="C38" s="384" t="s">
        <v>106</v>
      </c>
      <c r="D38" s="385"/>
      <c r="E38" s="383"/>
      <c r="F38" s="548">
        <v>4943</v>
      </c>
      <c r="G38" s="548">
        <v>4318</v>
      </c>
      <c r="H38" s="548">
        <v>5178</v>
      </c>
      <c r="I38" s="548">
        <v>4994</v>
      </c>
      <c r="J38" s="550">
        <v>5491</v>
      </c>
      <c r="K38" s="549">
        <v>-548</v>
      </c>
      <c r="L38" s="380">
        <v>-9.9799672190857773</v>
      </c>
    </row>
    <row r="39" spans="1:12" s="369" customFormat="1" ht="15.95" customHeight="1" x14ac:dyDescent="0.2">
      <c r="A39" s="381"/>
      <c r="B39" s="385"/>
      <c r="C39" s="382" t="s">
        <v>352</v>
      </c>
      <c r="D39" s="385"/>
      <c r="E39" s="383"/>
      <c r="F39" s="548">
        <v>1827</v>
      </c>
      <c r="G39" s="548">
        <v>2061</v>
      </c>
      <c r="H39" s="548">
        <v>2270</v>
      </c>
      <c r="I39" s="548">
        <v>2172</v>
      </c>
      <c r="J39" s="548">
        <v>2115</v>
      </c>
      <c r="K39" s="549">
        <v>-288</v>
      </c>
      <c r="L39" s="380">
        <v>-13.617021276595745</v>
      </c>
    </row>
    <row r="40" spans="1:12" s="369" customFormat="1" ht="15.95" customHeight="1" x14ac:dyDescent="0.2">
      <c r="A40" s="381"/>
      <c r="B40" s="384"/>
      <c r="C40" s="384" t="s">
        <v>107</v>
      </c>
      <c r="D40" s="385"/>
      <c r="E40" s="383"/>
      <c r="F40" s="548">
        <v>3966</v>
      </c>
      <c r="G40" s="548">
        <v>3602</v>
      </c>
      <c r="H40" s="548">
        <v>4206</v>
      </c>
      <c r="I40" s="548">
        <v>3748</v>
      </c>
      <c r="J40" s="548">
        <v>4231</v>
      </c>
      <c r="K40" s="549">
        <v>-265</v>
      </c>
      <c r="L40" s="380">
        <v>-6.2632947293783978</v>
      </c>
    </row>
    <row r="41" spans="1:12" s="369" customFormat="1" ht="24" customHeight="1" x14ac:dyDescent="0.2">
      <c r="A41" s="381"/>
      <c r="B41" s="385"/>
      <c r="C41" s="382" t="s">
        <v>352</v>
      </c>
      <c r="D41" s="385"/>
      <c r="E41" s="383"/>
      <c r="F41" s="548">
        <v>1737</v>
      </c>
      <c r="G41" s="548">
        <v>1832</v>
      </c>
      <c r="H41" s="548">
        <v>2028</v>
      </c>
      <c r="I41" s="548">
        <v>1886</v>
      </c>
      <c r="J41" s="550">
        <v>1957</v>
      </c>
      <c r="K41" s="549">
        <v>-220</v>
      </c>
      <c r="L41" s="380">
        <v>-11.241696474195196</v>
      </c>
    </row>
    <row r="42" spans="1:12" s="110" customFormat="1" ht="15" customHeight="1" x14ac:dyDescent="0.2">
      <c r="A42" s="381"/>
      <c r="B42" s="384" t="s">
        <v>113</v>
      </c>
      <c r="C42" s="384" t="s">
        <v>353</v>
      </c>
      <c r="D42" s="385"/>
      <c r="E42" s="383"/>
      <c r="F42" s="548">
        <v>1882</v>
      </c>
      <c r="G42" s="548">
        <v>1904</v>
      </c>
      <c r="H42" s="548">
        <v>2518</v>
      </c>
      <c r="I42" s="548">
        <v>2213</v>
      </c>
      <c r="J42" s="548">
        <v>2161</v>
      </c>
      <c r="K42" s="549">
        <v>-279</v>
      </c>
      <c r="L42" s="380">
        <v>-12.910689495603886</v>
      </c>
    </row>
    <row r="43" spans="1:12" s="110" customFormat="1" ht="15" customHeight="1" x14ac:dyDescent="0.2">
      <c r="A43" s="381"/>
      <c r="B43" s="385"/>
      <c r="C43" s="382" t="s">
        <v>352</v>
      </c>
      <c r="D43" s="385"/>
      <c r="E43" s="383"/>
      <c r="F43" s="548">
        <v>956</v>
      </c>
      <c r="G43" s="548">
        <v>1168</v>
      </c>
      <c r="H43" s="548">
        <v>1389</v>
      </c>
      <c r="I43" s="548">
        <v>1263</v>
      </c>
      <c r="J43" s="548">
        <v>1213</v>
      </c>
      <c r="K43" s="549">
        <v>-257</v>
      </c>
      <c r="L43" s="380">
        <v>-21.187139323990106</v>
      </c>
    </row>
    <row r="44" spans="1:12" s="110" customFormat="1" ht="15" customHeight="1" x14ac:dyDescent="0.2">
      <c r="A44" s="381"/>
      <c r="B44" s="384"/>
      <c r="C44" s="366" t="s">
        <v>109</v>
      </c>
      <c r="D44" s="385"/>
      <c r="E44" s="383"/>
      <c r="F44" s="548">
        <v>6186</v>
      </c>
      <c r="G44" s="548">
        <v>5402</v>
      </c>
      <c r="H44" s="548">
        <v>6128</v>
      </c>
      <c r="I44" s="548">
        <v>5883</v>
      </c>
      <c r="J44" s="550">
        <v>6687</v>
      </c>
      <c r="K44" s="549">
        <v>-501</v>
      </c>
      <c r="L44" s="380">
        <v>-7.4921489457155674</v>
      </c>
    </row>
    <row r="45" spans="1:12" s="110" customFormat="1" ht="15" customHeight="1" x14ac:dyDescent="0.2">
      <c r="A45" s="381"/>
      <c r="B45" s="385"/>
      <c r="C45" s="382" t="s">
        <v>352</v>
      </c>
      <c r="D45" s="385"/>
      <c r="E45" s="383"/>
      <c r="F45" s="548">
        <v>2351</v>
      </c>
      <c r="G45" s="548">
        <v>2452</v>
      </c>
      <c r="H45" s="548">
        <v>2609</v>
      </c>
      <c r="I45" s="548">
        <v>2549</v>
      </c>
      <c r="J45" s="548">
        <v>2561</v>
      </c>
      <c r="K45" s="549">
        <v>-210</v>
      </c>
      <c r="L45" s="380">
        <v>-8.1999219055056614</v>
      </c>
    </row>
    <row r="46" spans="1:12" s="110" customFormat="1" ht="15" customHeight="1" x14ac:dyDescent="0.2">
      <c r="A46" s="381"/>
      <c r="B46" s="384"/>
      <c r="C46" s="366" t="s">
        <v>110</v>
      </c>
      <c r="D46" s="385"/>
      <c r="E46" s="383"/>
      <c r="F46" s="548">
        <v>722</v>
      </c>
      <c r="G46" s="548">
        <v>526</v>
      </c>
      <c r="H46" s="548">
        <v>608</v>
      </c>
      <c r="I46" s="548">
        <v>558</v>
      </c>
      <c r="J46" s="548">
        <v>773</v>
      </c>
      <c r="K46" s="549">
        <v>-51</v>
      </c>
      <c r="L46" s="380">
        <v>-6.5976714100905562</v>
      </c>
    </row>
    <row r="47" spans="1:12" s="110" customFormat="1" ht="15" customHeight="1" x14ac:dyDescent="0.2">
      <c r="A47" s="381"/>
      <c r="B47" s="385"/>
      <c r="C47" s="382" t="s">
        <v>352</v>
      </c>
      <c r="D47" s="385"/>
      <c r="E47" s="383"/>
      <c r="F47" s="548">
        <v>198</v>
      </c>
      <c r="G47" s="548">
        <v>233</v>
      </c>
      <c r="H47" s="548">
        <v>224</v>
      </c>
      <c r="I47" s="548">
        <v>194</v>
      </c>
      <c r="J47" s="550">
        <v>248</v>
      </c>
      <c r="K47" s="549">
        <v>-50</v>
      </c>
      <c r="L47" s="380">
        <v>-20.161290322580644</v>
      </c>
    </row>
    <row r="48" spans="1:12" s="110" customFormat="1" ht="15" customHeight="1" x14ac:dyDescent="0.2">
      <c r="A48" s="381"/>
      <c r="B48" s="385"/>
      <c r="C48" s="366" t="s">
        <v>111</v>
      </c>
      <c r="D48" s="386"/>
      <c r="E48" s="387"/>
      <c r="F48" s="548">
        <v>119</v>
      </c>
      <c r="G48" s="548">
        <v>88</v>
      </c>
      <c r="H48" s="548">
        <v>130</v>
      </c>
      <c r="I48" s="548">
        <v>88</v>
      </c>
      <c r="J48" s="548">
        <v>101</v>
      </c>
      <c r="K48" s="549">
        <v>18</v>
      </c>
      <c r="L48" s="380">
        <v>17.821782178217823</v>
      </c>
    </row>
    <row r="49" spans="1:12" s="110" customFormat="1" ht="15" customHeight="1" x14ac:dyDescent="0.2">
      <c r="A49" s="381"/>
      <c r="B49" s="385"/>
      <c r="C49" s="382" t="s">
        <v>352</v>
      </c>
      <c r="D49" s="385"/>
      <c r="E49" s="383"/>
      <c r="F49" s="548">
        <v>59</v>
      </c>
      <c r="G49" s="548">
        <v>40</v>
      </c>
      <c r="H49" s="548">
        <v>76</v>
      </c>
      <c r="I49" s="548">
        <v>52</v>
      </c>
      <c r="J49" s="548">
        <v>50</v>
      </c>
      <c r="K49" s="549">
        <v>9</v>
      </c>
      <c r="L49" s="380">
        <v>18</v>
      </c>
    </row>
    <row r="50" spans="1:12" s="110" customFormat="1" ht="15" customHeight="1" x14ac:dyDescent="0.2">
      <c r="A50" s="381"/>
      <c r="B50" s="384" t="s">
        <v>113</v>
      </c>
      <c r="C50" s="382" t="s">
        <v>181</v>
      </c>
      <c r="D50" s="385"/>
      <c r="E50" s="383"/>
      <c r="F50" s="548">
        <v>5265</v>
      </c>
      <c r="G50" s="548">
        <v>4171</v>
      </c>
      <c r="H50" s="548">
        <v>5477</v>
      </c>
      <c r="I50" s="548">
        <v>5166</v>
      </c>
      <c r="J50" s="550">
        <v>5953</v>
      </c>
      <c r="K50" s="549">
        <v>-688</v>
      </c>
      <c r="L50" s="380">
        <v>-11.557198051402654</v>
      </c>
    </row>
    <row r="51" spans="1:12" s="110" customFormat="1" ht="15" customHeight="1" x14ac:dyDescent="0.2">
      <c r="A51" s="381"/>
      <c r="B51" s="385"/>
      <c r="C51" s="382" t="s">
        <v>352</v>
      </c>
      <c r="D51" s="385"/>
      <c r="E51" s="383"/>
      <c r="F51" s="548">
        <v>1704</v>
      </c>
      <c r="G51" s="548">
        <v>1666</v>
      </c>
      <c r="H51" s="548">
        <v>2103</v>
      </c>
      <c r="I51" s="548">
        <v>1978</v>
      </c>
      <c r="J51" s="548">
        <v>2032</v>
      </c>
      <c r="K51" s="549">
        <v>-328</v>
      </c>
      <c r="L51" s="380">
        <v>-16.141732283464567</v>
      </c>
    </row>
    <row r="52" spans="1:12" s="110" customFormat="1" ht="15" customHeight="1" x14ac:dyDescent="0.2">
      <c r="A52" s="381"/>
      <c r="B52" s="384"/>
      <c r="C52" s="382" t="s">
        <v>182</v>
      </c>
      <c r="D52" s="385"/>
      <c r="E52" s="383"/>
      <c r="F52" s="548">
        <v>3644</v>
      </c>
      <c r="G52" s="548">
        <v>3749</v>
      </c>
      <c r="H52" s="548">
        <v>3907</v>
      </c>
      <c r="I52" s="548">
        <v>3576</v>
      </c>
      <c r="J52" s="548">
        <v>3769</v>
      </c>
      <c r="K52" s="549">
        <v>-125</v>
      </c>
      <c r="L52" s="380">
        <v>-3.3165295834438844</v>
      </c>
    </row>
    <row r="53" spans="1:12" s="269" customFormat="1" ht="11.25" customHeight="1" x14ac:dyDescent="0.2">
      <c r="A53" s="381"/>
      <c r="B53" s="385"/>
      <c r="C53" s="382" t="s">
        <v>352</v>
      </c>
      <c r="D53" s="385"/>
      <c r="E53" s="383"/>
      <c r="F53" s="548">
        <v>1860</v>
      </c>
      <c r="G53" s="548">
        <v>2227</v>
      </c>
      <c r="H53" s="548">
        <v>2195</v>
      </c>
      <c r="I53" s="548">
        <v>2080</v>
      </c>
      <c r="J53" s="550">
        <v>2040</v>
      </c>
      <c r="K53" s="549">
        <v>-180</v>
      </c>
      <c r="L53" s="380">
        <v>-8.8235294117647065</v>
      </c>
    </row>
    <row r="54" spans="1:12" s="151" customFormat="1" ht="12.75" customHeight="1" x14ac:dyDescent="0.2">
      <c r="A54" s="381"/>
      <c r="B54" s="384" t="s">
        <v>113</v>
      </c>
      <c r="C54" s="384" t="s">
        <v>116</v>
      </c>
      <c r="D54" s="385"/>
      <c r="E54" s="383"/>
      <c r="F54" s="548">
        <v>7087</v>
      </c>
      <c r="G54" s="548">
        <v>6096</v>
      </c>
      <c r="H54" s="548">
        <v>7247</v>
      </c>
      <c r="I54" s="548">
        <v>6903</v>
      </c>
      <c r="J54" s="548">
        <v>7900</v>
      </c>
      <c r="K54" s="549">
        <v>-813</v>
      </c>
      <c r="L54" s="380">
        <v>-10.291139240506329</v>
      </c>
    </row>
    <row r="55" spans="1:12" ht="11.25" x14ac:dyDescent="0.2">
      <c r="A55" s="381"/>
      <c r="B55" s="385"/>
      <c r="C55" s="382" t="s">
        <v>352</v>
      </c>
      <c r="D55" s="385"/>
      <c r="E55" s="383"/>
      <c r="F55" s="548">
        <v>2693</v>
      </c>
      <c r="G55" s="548">
        <v>2833</v>
      </c>
      <c r="H55" s="548">
        <v>3184</v>
      </c>
      <c r="I55" s="548">
        <v>3141</v>
      </c>
      <c r="J55" s="548">
        <v>3195</v>
      </c>
      <c r="K55" s="549">
        <v>-502</v>
      </c>
      <c r="L55" s="380">
        <v>-15.712050078247261</v>
      </c>
    </row>
    <row r="56" spans="1:12" ht="14.25" customHeight="1" x14ac:dyDescent="0.2">
      <c r="A56" s="381"/>
      <c r="B56" s="385"/>
      <c r="C56" s="384" t="s">
        <v>117</v>
      </c>
      <c r="D56" s="385"/>
      <c r="E56" s="383"/>
      <c r="F56" s="548">
        <v>1815</v>
      </c>
      <c r="G56" s="548">
        <v>1822</v>
      </c>
      <c r="H56" s="548">
        <v>2122</v>
      </c>
      <c r="I56" s="548">
        <v>1828</v>
      </c>
      <c r="J56" s="548">
        <v>1810</v>
      </c>
      <c r="K56" s="549">
        <v>5</v>
      </c>
      <c r="L56" s="380">
        <v>0.27624309392265195</v>
      </c>
    </row>
    <row r="57" spans="1:12" ht="18.75" customHeight="1" x14ac:dyDescent="0.2">
      <c r="A57" s="388"/>
      <c r="B57" s="389"/>
      <c r="C57" s="390" t="s">
        <v>352</v>
      </c>
      <c r="D57" s="389"/>
      <c r="E57" s="391"/>
      <c r="F57" s="551">
        <v>866</v>
      </c>
      <c r="G57" s="552">
        <v>1059</v>
      </c>
      <c r="H57" s="552">
        <v>1105</v>
      </c>
      <c r="I57" s="552">
        <v>914</v>
      </c>
      <c r="J57" s="552">
        <v>872</v>
      </c>
      <c r="K57" s="553">
        <f t="shared" ref="K57" si="0">IF(OR(F57=".",J57=".")=TRUE,".",IF(OR(F57="*",J57="*")=TRUE,"*",IF(AND(F57="-",J57="-")=TRUE,"-",IF(AND(ISNUMBER(J57),ISNUMBER(F57))=TRUE,IF(F57-J57=0,0,F57-J57),IF(ISNUMBER(F57)=TRUE,F57,-J57)))))</f>
        <v>-6</v>
      </c>
      <c r="L57" s="392">
        <f t="shared" ref="L57" si="1">IF(K57 =".",".",IF(K57 ="*","*",IF(K57="-","-",IF(K57=0,0,IF(OR(J57="-",J57=".",F57="-",F57=".")=TRUE,"X",IF(J57=0,"0,0",IF(ABS(K57*100/J57)&gt;250,".X",(K57*100/J57))))))))</f>
        <v>-0.68807339449541283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9197</v>
      </c>
      <c r="E11" s="114">
        <v>8377</v>
      </c>
      <c r="F11" s="114">
        <v>12174</v>
      </c>
      <c r="G11" s="114">
        <v>8987</v>
      </c>
      <c r="H11" s="140">
        <v>10051</v>
      </c>
      <c r="I11" s="115">
        <v>-854</v>
      </c>
      <c r="J11" s="116">
        <v>-8.4966669983086263</v>
      </c>
    </row>
    <row r="12" spans="1:15" s="110" customFormat="1" ht="24.95" customHeight="1" x14ac:dyDescent="0.2">
      <c r="A12" s="193" t="s">
        <v>132</v>
      </c>
      <c r="B12" s="194" t="s">
        <v>133</v>
      </c>
      <c r="C12" s="113">
        <v>0.13047732956398825</v>
      </c>
      <c r="D12" s="115">
        <v>12</v>
      </c>
      <c r="E12" s="114">
        <v>7</v>
      </c>
      <c r="F12" s="114">
        <v>13</v>
      </c>
      <c r="G12" s="114">
        <v>11</v>
      </c>
      <c r="H12" s="140">
        <v>14</v>
      </c>
      <c r="I12" s="115">
        <v>-2</v>
      </c>
      <c r="J12" s="116">
        <v>-14.285714285714286</v>
      </c>
    </row>
    <row r="13" spans="1:15" s="110" customFormat="1" ht="24.95" customHeight="1" x14ac:dyDescent="0.2">
      <c r="A13" s="193" t="s">
        <v>134</v>
      </c>
      <c r="B13" s="199" t="s">
        <v>214</v>
      </c>
      <c r="C13" s="113">
        <v>0.70675220180493636</v>
      </c>
      <c r="D13" s="115">
        <v>65</v>
      </c>
      <c r="E13" s="114">
        <v>44</v>
      </c>
      <c r="F13" s="114">
        <v>100</v>
      </c>
      <c r="G13" s="114">
        <v>61</v>
      </c>
      <c r="H13" s="140">
        <v>84</v>
      </c>
      <c r="I13" s="115">
        <v>-19</v>
      </c>
      <c r="J13" s="116">
        <v>-22.61904761904762</v>
      </c>
    </row>
    <row r="14" spans="1:15" s="287" customFormat="1" ht="24.95" customHeight="1" x14ac:dyDescent="0.2">
      <c r="A14" s="193" t="s">
        <v>215</v>
      </c>
      <c r="B14" s="199" t="s">
        <v>137</v>
      </c>
      <c r="C14" s="113">
        <v>6.9587909100793741</v>
      </c>
      <c r="D14" s="115">
        <v>640</v>
      </c>
      <c r="E14" s="114">
        <v>543</v>
      </c>
      <c r="F14" s="114">
        <v>810</v>
      </c>
      <c r="G14" s="114">
        <v>746</v>
      </c>
      <c r="H14" s="140">
        <v>710</v>
      </c>
      <c r="I14" s="115">
        <v>-70</v>
      </c>
      <c r="J14" s="116">
        <v>-9.8591549295774641</v>
      </c>
      <c r="K14" s="110"/>
      <c r="L14" s="110"/>
      <c r="M14" s="110"/>
      <c r="N14" s="110"/>
      <c r="O14" s="110"/>
    </row>
    <row r="15" spans="1:15" s="110" customFormat="1" ht="24.95" customHeight="1" x14ac:dyDescent="0.2">
      <c r="A15" s="193" t="s">
        <v>216</v>
      </c>
      <c r="B15" s="199" t="s">
        <v>217</v>
      </c>
      <c r="C15" s="113">
        <v>1.478743068391867</v>
      </c>
      <c r="D15" s="115">
        <v>136</v>
      </c>
      <c r="E15" s="114">
        <v>146</v>
      </c>
      <c r="F15" s="114">
        <v>147</v>
      </c>
      <c r="G15" s="114">
        <v>211</v>
      </c>
      <c r="H15" s="140">
        <v>76</v>
      </c>
      <c r="I15" s="115">
        <v>60</v>
      </c>
      <c r="J15" s="116">
        <v>78.94736842105263</v>
      </c>
    </row>
    <row r="16" spans="1:15" s="287" customFormat="1" ht="24.95" customHeight="1" x14ac:dyDescent="0.2">
      <c r="A16" s="193" t="s">
        <v>218</v>
      </c>
      <c r="B16" s="199" t="s">
        <v>141</v>
      </c>
      <c r="C16" s="113">
        <v>4.4797216483635971</v>
      </c>
      <c r="D16" s="115">
        <v>412</v>
      </c>
      <c r="E16" s="114">
        <v>324</v>
      </c>
      <c r="F16" s="114">
        <v>551</v>
      </c>
      <c r="G16" s="114">
        <v>437</v>
      </c>
      <c r="H16" s="140">
        <v>513</v>
      </c>
      <c r="I16" s="115">
        <v>-101</v>
      </c>
      <c r="J16" s="116">
        <v>-19.688109161793371</v>
      </c>
      <c r="K16" s="110"/>
      <c r="L16" s="110"/>
      <c r="M16" s="110"/>
      <c r="N16" s="110"/>
      <c r="O16" s="110"/>
    </row>
    <row r="17" spans="1:15" s="110" customFormat="1" ht="24.95" customHeight="1" x14ac:dyDescent="0.2">
      <c r="A17" s="193" t="s">
        <v>142</v>
      </c>
      <c r="B17" s="199" t="s">
        <v>220</v>
      </c>
      <c r="C17" s="113">
        <v>1.00032619332391</v>
      </c>
      <c r="D17" s="115">
        <v>92</v>
      </c>
      <c r="E17" s="114">
        <v>73</v>
      </c>
      <c r="F17" s="114">
        <v>112</v>
      </c>
      <c r="G17" s="114">
        <v>98</v>
      </c>
      <c r="H17" s="140">
        <v>121</v>
      </c>
      <c r="I17" s="115">
        <v>-29</v>
      </c>
      <c r="J17" s="116">
        <v>-23.966942148760332</v>
      </c>
    </row>
    <row r="18" spans="1:15" s="287" customFormat="1" ht="24.95" customHeight="1" x14ac:dyDescent="0.2">
      <c r="A18" s="201" t="s">
        <v>144</v>
      </c>
      <c r="B18" s="202" t="s">
        <v>145</v>
      </c>
      <c r="C18" s="113">
        <v>4.7950418614765686</v>
      </c>
      <c r="D18" s="115">
        <v>441</v>
      </c>
      <c r="E18" s="114">
        <v>261</v>
      </c>
      <c r="F18" s="114">
        <v>592</v>
      </c>
      <c r="G18" s="114">
        <v>360</v>
      </c>
      <c r="H18" s="140">
        <v>463</v>
      </c>
      <c r="I18" s="115">
        <v>-22</v>
      </c>
      <c r="J18" s="116">
        <v>-4.7516198704103676</v>
      </c>
      <c r="K18" s="110"/>
      <c r="L18" s="110"/>
      <c r="M18" s="110"/>
      <c r="N18" s="110"/>
      <c r="O18" s="110"/>
    </row>
    <row r="19" spans="1:15" s="110" customFormat="1" ht="24.95" customHeight="1" x14ac:dyDescent="0.2">
      <c r="A19" s="193" t="s">
        <v>146</v>
      </c>
      <c r="B19" s="199" t="s">
        <v>147</v>
      </c>
      <c r="C19" s="113">
        <v>12.275742089811896</v>
      </c>
      <c r="D19" s="115">
        <v>1129</v>
      </c>
      <c r="E19" s="114">
        <v>1115</v>
      </c>
      <c r="F19" s="114">
        <v>1652</v>
      </c>
      <c r="G19" s="114">
        <v>1105</v>
      </c>
      <c r="H19" s="140">
        <v>1186</v>
      </c>
      <c r="I19" s="115">
        <v>-57</v>
      </c>
      <c r="J19" s="116">
        <v>-4.8060708263069136</v>
      </c>
    </row>
    <row r="20" spans="1:15" s="287" customFormat="1" ht="24.95" customHeight="1" x14ac:dyDescent="0.2">
      <c r="A20" s="193" t="s">
        <v>148</v>
      </c>
      <c r="B20" s="199" t="s">
        <v>149</v>
      </c>
      <c r="C20" s="113">
        <v>4.7515494182885725</v>
      </c>
      <c r="D20" s="115">
        <v>437</v>
      </c>
      <c r="E20" s="114">
        <v>304</v>
      </c>
      <c r="F20" s="114">
        <v>493</v>
      </c>
      <c r="G20" s="114">
        <v>352</v>
      </c>
      <c r="H20" s="140">
        <v>367</v>
      </c>
      <c r="I20" s="115">
        <v>70</v>
      </c>
      <c r="J20" s="116">
        <v>19.073569482288828</v>
      </c>
      <c r="K20" s="110"/>
      <c r="L20" s="110"/>
      <c r="M20" s="110"/>
      <c r="N20" s="110"/>
      <c r="O20" s="110"/>
    </row>
    <row r="21" spans="1:15" s="110" customFormat="1" ht="24.95" customHeight="1" x14ac:dyDescent="0.2">
      <c r="A21" s="201" t="s">
        <v>150</v>
      </c>
      <c r="B21" s="202" t="s">
        <v>151</v>
      </c>
      <c r="C21" s="113">
        <v>6.067195824725454</v>
      </c>
      <c r="D21" s="115">
        <v>558</v>
      </c>
      <c r="E21" s="114">
        <v>619</v>
      </c>
      <c r="F21" s="114">
        <v>619</v>
      </c>
      <c r="G21" s="114">
        <v>604</v>
      </c>
      <c r="H21" s="140">
        <v>567</v>
      </c>
      <c r="I21" s="115">
        <v>-9</v>
      </c>
      <c r="J21" s="116">
        <v>-1.5873015873015872</v>
      </c>
    </row>
    <row r="22" spans="1:15" s="110" customFormat="1" ht="24.95" customHeight="1" x14ac:dyDescent="0.2">
      <c r="A22" s="201" t="s">
        <v>152</v>
      </c>
      <c r="B22" s="199" t="s">
        <v>153</v>
      </c>
      <c r="C22" s="113">
        <v>4.3818636511906055</v>
      </c>
      <c r="D22" s="115">
        <v>403</v>
      </c>
      <c r="E22" s="114">
        <v>383</v>
      </c>
      <c r="F22" s="114">
        <v>550</v>
      </c>
      <c r="G22" s="114">
        <v>458</v>
      </c>
      <c r="H22" s="140">
        <v>697</v>
      </c>
      <c r="I22" s="115">
        <v>-294</v>
      </c>
      <c r="J22" s="116">
        <v>-42.180774748923959</v>
      </c>
    </row>
    <row r="23" spans="1:15" s="110" customFormat="1" ht="24.95" customHeight="1" x14ac:dyDescent="0.2">
      <c r="A23" s="193" t="s">
        <v>154</v>
      </c>
      <c r="B23" s="199" t="s">
        <v>155</v>
      </c>
      <c r="C23" s="113">
        <v>2.3920843753397847</v>
      </c>
      <c r="D23" s="115">
        <v>220</v>
      </c>
      <c r="E23" s="114">
        <v>107</v>
      </c>
      <c r="F23" s="114">
        <v>203</v>
      </c>
      <c r="G23" s="114">
        <v>104</v>
      </c>
      <c r="H23" s="140">
        <v>150</v>
      </c>
      <c r="I23" s="115">
        <v>70</v>
      </c>
      <c r="J23" s="116">
        <v>46.666666666666664</v>
      </c>
    </row>
    <row r="24" spans="1:15" s="110" customFormat="1" ht="24.95" customHeight="1" x14ac:dyDescent="0.2">
      <c r="A24" s="193" t="s">
        <v>156</v>
      </c>
      <c r="B24" s="199" t="s">
        <v>221</v>
      </c>
      <c r="C24" s="113">
        <v>10.775252799826029</v>
      </c>
      <c r="D24" s="115">
        <v>991</v>
      </c>
      <c r="E24" s="114">
        <v>882</v>
      </c>
      <c r="F24" s="114">
        <v>1363</v>
      </c>
      <c r="G24" s="114">
        <v>954</v>
      </c>
      <c r="H24" s="140">
        <v>1190</v>
      </c>
      <c r="I24" s="115">
        <v>-199</v>
      </c>
      <c r="J24" s="116">
        <v>-16.722689075630253</v>
      </c>
    </row>
    <row r="25" spans="1:15" s="110" customFormat="1" ht="24.95" customHeight="1" x14ac:dyDescent="0.2">
      <c r="A25" s="193" t="s">
        <v>222</v>
      </c>
      <c r="B25" s="204" t="s">
        <v>159</v>
      </c>
      <c r="C25" s="113">
        <v>10.12286615200609</v>
      </c>
      <c r="D25" s="115">
        <v>931</v>
      </c>
      <c r="E25" s="114">
        <v>774</v>
      </c>
      <c r="F25" s="114">
        <v>990</v>
      </c>
      <c r="G25" s="114">
        <v>813</v>
      </c>
      <c r="H25" s="140">
        <v>1098</v>
      </c>
      <c r="I25" s="115">
        <v>-167</v>
      </c>
      <c r="J25" s="116">
        <v>-15.209471766848816</v>
      </c>
    </row>
    <row r="26" spans="1:15" s="110" customFormat="1" ht="24.95" customHeight="1" x14ac:dyDescent="0.2">
      <c r="A26" s="201">
        <v>782.78300000000002</v>
      </c>
      <c r="B26" s="203" t="s">
        <v>160</v>
      </c>
      <c r="C26" s="113">
        <v>10.818745243014027</v>
      </c>
      <c r="D26" s="115">
        <v>995</v>
      </c>
      <c r="E26" s="114">
        <v>1036</v>
      </c>
      <c r="F26" s="114">
        <v>1397</v>
      </c>
      <c r="G26" s="114">
        <v>1313</v>
      </c>
      <c r="H26" s="140">
        <v>1424</v>
      </c>
      <c r="I26" s="115">
        <v>-429</v>
      </c>
      <c r="J26" s="116">
        <v>-30.126404494382022</v>
      </c>
    </row>
    <row r="27" spans="1:15" s="110" customFormat="1" ht="24.95" customHeight="1" x14ac:dyDescent="0.2">
      <c r="A27" s="193" t="s">
        <v>161</v>
      </c>
      <c r="B27" s="199" t="s">
        <v>162</v>
      </c>
      <c r="C27" s="113">
        <v>2.5116885941067739</v>
      </c>
      <c r="D27" s="115">
        <v>231</v>
      </c>
      <c r="E27" s="114">
        <v>255</v>
      </c>
      <c r="F27" s="114">
        <v>408</v>
      </c>
      <c r="G27" s="114">
        <v>263</v>
      </c>
      <c r="H27" s="140">
        <v>239</v>
      </c>
      <c r="I27" s="115">
        <v>-8</v>
      </c>
      <c r="J27" s="116">
        <v>-3.3472803347280333</v>
      </c>
    </row>
    <row r="28" spans="1:15" s="110" customFormat="1" ht="24.95" customHeight="1" x14ac:dyDescent="0.2">
      <c r="A28" s="193" t="s">
        <v>163</v>
      </c>
      <c r="B28" s="199" t="s">
        <v>164</v>
      </c>
      <c r="C28" s="113">
        <v>6.3607698162444279</v>
      </c>
      <c r="D28" s="115">
        <v>585</v>
      </c>
      <c r="E28" s="114">
        <v>681</v>
      </c>
      <c r="F28" s="114">
        <v>872</v>
      </c>
      <c r="G28" s="114">
        <v>583</v>
      </c>
      <c r="H28" s="140">
        <v>540</v>
      </c>
      <c r="I28" s="115">
        <v>45</v>
      </c>
      <c r="J28" s="116">
        <v>8.3333333333333339</v>
      </c>
    </row>
    <row r="29" spans="1:15" s="110" customFormat="1" ht="24.95" customHeight="1" x14ac:dyDescent="0.2">
      <c r="A29" s="193">
        <v>86</v>
      </c>
      <c r="B29" s="199" t="s">
        <v>165</v>
      </c>
      <c r="C29" s="113">
        <v>6.0454496031314555</v>
      </c>
      <c r="D29" s="115">
        <v>556</v>
      </c>
      <c r="E29" s="114">
        <v>507</v>
      </c>
      <c r="F29" s="114">
        <v>713</v>
      </c>
      <c r="G29" s="114">
        <v>567</v>
      </c>
      <c r="H29" s="140">
        <v>515</v>
      </c>
      <c r="I29" s="115">
        <v>41</v>
      </c>
      <c r="J29" s="116">
        <v>7.9611650485436893</v>
      </c>
    </row>
    <row r="30" spans="1:15" s="110" customFormat="1" ht="24.95" customHeight="1" x14ac:dyDescent="0.2">
      <c r="A30" s="193">
        <v>87.88</v>
      </c>
      <c r="B30" s="204" t="s">
        <v>166</v>
      </c>
      <c r="C30" s="113">
        <v>5.9693378275524624</v>
      </c>
      <c r="D30" s="115">
        <v>549</v>
      </c>
      <c r="E30" s="114">
        <v>521</v>
      </c>
      <c r="F30" s="114">
        <v>858</v>
      </c>
      <c r="G30" s="114">
        <v>418</v>
      </c>
      <c r="H30" s="140">
        <v>465</v>
      </c>
      <c r="I30" s="115">
        <v>84</v>
      </c>
      <c r="J30" s="116">
        <v>18.06451612903226</v>
      </c>
    </row>
    <row r="31" spans="1:15" s="110" customFormat="1" ht="24.95" customHeight="1" x14ac:dyDescent="0.2">
      <c r="A31" s="193" t="s">
        <v>167</v>
      </c>
      <c r="B31" s="199" t="s">
        <v>168</v>
      </c>
      <c r="C31" s="113">
        <v>4.9363923018375555</v>
      </c>
      <c r="D31" s="115">
        <v>454</v>
      </c>
      <c r="E31" s="114">
        <v>338</v>
      </c>
      <c r="F31" s="114">
        <v>541</v>
      </c>
      <c r="G31" s="114">
        <v>275</v>
      </c>
      <c r="H31" s="140">
        <v>342</v>
      </c>
      <c r="I31" s="115">
        <v>112</v>
      </c>
      <c r="J31" s="116">
        <v>32.748538011695906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0.13047732956398825</v>
      </c>
      <c r="D34" s="115">
        <v>12</v>
      </c>
      <c r="E34" s="114">
        <v>7</v>
      </c>
      <c r="F34" s="114">
        <v>13</v>
      </c>
      <c r="G34" s="114">
        <v>11</v>
      </c>
      <c r="H34" s="140">
        <v>14</v>
      </c>
      <c r="I34" s="115">
        <v>-2</v>
      </c>
      <c r="J34" s="116">
        <v>-14.285714285714286</v>
      </c>
    </row>
    <row r="35" spans="1:10" s="110" customFormat="1" ht="24.95" customHeight="1" x14ac:dyDescent="0.2">
      <c r="A35" s="292" t="s">
        <v>171</v>
      </c>
      <c r="B35" s="293" t="s">
        <v>172</v>
      </c>
      <c r="C35" s="113">
        <v>12.460584973360879</v>
      </c>
      <c r="D35" s="115">
        <v>1146</v>
      </c>
      <c r="E35" s="114">
        <v>848</v>
      </c>
      <c r="F35" s="114">
        <v>1502</v>
      </c>
      <c r="G35" s="114">
        <v>1167</v>
      </c>
      <c r="H35" s="140">
        <v>1257</v>
      </c>
      <c r="I35" s="115">
        <v>-111</v>
      </c>
      <c r="J35" s="116">
        <v>-8.8305489260143197</v>
      </c>
    </row>
    <row r="36" spans="1:10" s="110" customFormat="1" ht="24.95" customHeight="1" x14ac:dyDescent="0.2">
      <c r="A36" s="294" t="s">
        <v>173</v>
      </c>
      <c r="B36" s="295" t="s">
        <v>174</v>
      </c>
      <c r="C36" s="125">
        <v>87.408937697075132</v>
      </c>
      <c r="D36" s="143">
        <v>8039</v>
      </c>
      <c r="E36" s="144">
        <v>7522</v>
      </c>
      <c r="F36" s="144">
        <v>10659</v>
      </c>
      <c r="G36" s="144">
        <v>7809</v>
      </c>
      <c r="H36" s="145">
        <v>8780</v>
      </c>
      <c r="I36" s="143">
        <v>-741</v>
      </c>
      <c r="J36" s="146">
        <v>-8.4396355353075165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9197</v>
      </c>
      <c r="F11" s="264">
        <v>8377</v>
      </c>
      <c r="G11" s="264">
        <v>12174</v>
      </c>
      <c r="H11" s="264">
        <v>8987</v>
      </c>
      <c r="I11" s="265">
        <v>10051</v>
      </c>
      <c r="J11" s="263">
        <v>-854</v>
      </c>
      <c r="K11" s="266">
        <v>-8.4966669983086263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29.161683157551376</v>
      </c>
      <c r="E13" s="115">
        <v>2682</v>
      </c>
      <c r="F13" s="114">
        <v>2925</v>
      </c>
      <c r="G13" s="114">
        <v>3481</v>
      </c>
      <c r="H13" s="114">
        <v>3086</v>
      </c>
      <c r="I13" s="140">
        <v>3074</v>
      </c>
      <c r="J13" s="115">
        <v>-392</v>
      </c>
      <c r="K13" s="116">
        <v>-12.752114508783345</v>
      </c>
    </row>
    <row r="14" spans="1:15" ht="15.95" customHeight="1" x14ac:dyDescent="0.2">
      <c r="A14" s="306" t="s">
        <v>230</v>
      </c>
      <c r="B14" s="307"/>
      <c r="C14" s="308"/>
      <c r="D14" s="113">
        <v>46.384690659997823</v>
      </c>
      <c r="E14" s="115">
        <v>4266</v>
      </c>
      <c r="F14" s="114">
        <v>3509</v>
      </c>
      <c r="G14" s="114">
        <v>6218</v>
      </c>
      <c r="H14" s="114">
        <v>3986</v>
      </c>
      <c r="I14" s="140">
        <v>4520</v>
      </c>
      <c r="J14" s="115">
        <v>-254</v>
      </c>
      <c r="K14" s="116">
        <v>-5.6194690265486722</v>
      </c>
    </row>
    <row r="15" spans="1:15" ht="15.95" customHeight="1" x14ac:dyDescent="0.2">
      <c r="A15" s="306" t="s">
        <v>231</v>
      </c>
      <c r="B15" s="307"/>
      <c r="C15" s="308"/>
      <c r="D15" s="113">
        <v>9.2965097314341634</v>
      </c>
      <c r="E15" s="115">
        <v>855</v>
      </c>
      <c r="F15" s="114">
        <v>621</v>
      </c>
      <c r="G15" s="114">
        <v>889</v>
      </c>
      <c r="H15" s="114">
        <v>625</v>
      </c>
      <c r="I15" s="140">
        <v>862</v>
      </c>
      <c r="J15" s="115">
        <v>-7</v>
      </c>
      <c r="K15" s="116">
        <v>-0.81206496519721583</v>
      </c>
    </row>
    <row r="16" spans="1:15" ht="15.95" customHeight="1" x14ac:dyDescent="0.2">
      <c r="A16" s="306" t="s">
        <v>232</v>
      </c>
      <c r="B16" s="307"/>
      <c r="C16" s="308"/>
      <c r="D16" s="113">
        <v>14.852669348700664</v>
      </c>
      <c r="E16" s="115">
        <v>1366</v>
      </c>
      <c r="F16" s="114">
        <v>1266</v>
      </c>
      <c r="G16" s="114">
        <v>1457</v>
      </c>
      <c r="H16" s="114">
        <v>1258</v>
      </c>
      <c r="I16" s="140">
        <v>1555</v>
      </c>
      <c r="J16" s="115">
        <v>-189</v>
      </c>
      <c r="K16" s="116">
        <v>-12.154340836012862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0.3588126563009677</v>
      </c>
      <c r="E18" s="115">
        <v>33</v>
      </c>
      <c r="F18" s="114">
        <v>26</v>
      </c>
      <c r="G18" s="114">
        <v>58</v>
      </c>
      <c r="H18" s="114">
        <v>36</v>
      </c>
      <c r="I18" s="140">
        <v>28</v>
      </c>
      <c r="J18" s="115">
        <v>5</v>
      </c>
      <c r="K18" s="116">
        <v>17.857142857142858</v>
      </c>
    </row>
    <row r="19" spans="1:11" ht="14.1" customHeight="1" x14ac:dyDescent="0.2">
      <c r="A19" s="306" t="s">
        <v>235</v>
      </c>
      <c r="B19" s="307" t="s">
        <v>236</v>
      </c>
      <c r="C19" s="308"/>
      <c r="D19" s="113">
        <v>0.27182776992497554</v>
      </c>
      <c r="E19" s="115">
        <v>25</v>
      </c>
      <c r="F19" s="114">
        <v>18</v>
      </c>
      <c r="G19" s="114">
        <v>35</v>
      </c>
      <c r="H19" s="114">
        <v>31</v>
      </c>
      <c r="I19" s="140">
        <v>22</v>
      </c>
      <c r="J19" s="115">
        <v>3</v>
      </c>
      <c r="K19" s="116">
        <v>13.636363636363637</v>
      </c>
    </row>
    <row r="20" spans="1:11" ht="14.1" customHeight="1" x14ac:dyDescent="0.2">
      <c r="A20" s="306">
        <v>12</v>
      </c>
      <c r="B20" s="307" t="s">
        <v>237</v>
      </c>
      <c r="C20" s="308"/>
      <c r="D20" s="113">
        <v>1.3047732956398825</v>
      </c>
      <c r="E20" s="115">
        <v>120</v>
      </c>
      <c r="F20" s="114">
        <v>56</v>
      </c>
      <c r="G20" s="114">
        <v>113</v>
      </c>
      <c r="H20" s="114">
        <v>128</v>
      </c>
      <c r="I20" s="140">
        <v>132</v>
      </c>
      <c r="J20" s="115">
        <v>-12</v>
      </c>
      <c r="K20" s="116">
        <v>-9.0909090909090917</v>
      </c>
    </row>
    <row r="21" spans="1:11" ht="14.1" customHeight="1" x14ac:dyDescent="0.2">
      <c r="A21" s="306">
        <v>21</v>
      </c>
      <c r="B21" s="307" t="s">
        <v>238</v>
      </c>
      <c r="C21" s="308"/>
      <c r="D21" s="113">
        <v>0.19571599434598239</v>
      </c>
      <c r="E21" s="115">
        <v>18</v>
      </c>
      <c r="F21" s="114">
        <v>13</v>
      </c>
      <c r="G21" s="114">
        <v>15</v>
      </c>
      <c r="H21" s="114">
        <v>16</v>
      </c>
      <c r="I21" s="140">
        <v>22</v>
      </c>
      <c r="J21" s="115">
        <v>-4</v>
      </c>
      <c r="K21" s="116">
        <v>-18.181818181818183</v>
      </c>
    </row>
    <row r="22" spans="1:11" ht="14.1" customHeight="1" x14ac:dyDescent="0.2">
      <c r="A22" s="306">
        <v>22</v>
      </c>
      <c r="B22" s="307" t="s">
        <v>239</v>
      </c>
      <c r="C22" s="308"/>
      <c r="D22" s="113">
        <v>0.91334130694791782</v>
      </c>
      <c r="E22" s="115">
        <v>84</v>
      </c>
      <c r="F22" s="114">
        <v>63</v>
      </c>
      <c r="G22" s="114">
        <v>205</v>
      </c>
      <c r="H22" s="114">
        <v>160</v>
      </c>
      <c r="I22" s="140">
        <v>153</v>
      </c>
      <c r="J22" s="115">
        <v>-69</v>
      </c>
      <c r="K22" s="116">
        <v>-45.098039215686278</v>
      </c>
    </row>
    <row r="23" spans="1:11" ht="14.1" customHeight="1" x14ac:dyDescent="0.2">
      <c r="A23" s="306">
        <v>23</v>
      </c>
      <c r="B23" s="307" t="s">
        <v>240</v>
      </c>
      <c r="C23" s="308"/>
      <c r="D23" s="113">
        <v>1.2504077416548876</v>
      </c>
      <c r="E23" s="115">
        <v>115</v>
      </c>
      <c r="F23" s="114">
        <v>123</v>
      </c>
      <c r="G23" s="114">
        <v>116</v>
      </c>
      <c r="H23" s="114">
        <v>175</v>
      </c>
      <c r="I23" s="140">
        <v>104</v>
      </c>
      <c r="J23" s="115">
        <v>11</v>
      </c>
      <c r="K23" s="116">
        <v>10.576923076923077</v>
      </c>
    </row>
    <row r="24" spans="1:11" ht="14.1" customHeight="1" x14ac:dyDescent="0.2">
      <c r="A24" s="306">
        <v>24</v>
      </c>
      <c r="B24" s="307" t="s">
        <v>241</v>
      </c>
      <c r="C24" s="308"/>
      <c r="D24" s="113">
        <v>1.5657279547678591</v>
      </c>
      <c r="E24" s="115">
        <v>144</v>
      </c>
      <c r="F24" s="114">
        <v>225</v>
      </c>
      <c r="G24" s="114">
        <v>219</v>
      </c>
      <c r="H24" s="114">
        <v>137</v>
      </c>
      <c r="I24" s="140">
        <v>185</v>
      </c>
      <c r="J24" s="115">
        <v>-41</v>
      </c>
      <c r="K24" s="116">
        <v>-22.162162162162161</v>
      </c>
    </row>
    <row r="25" spans="1:11" ht="14.1" customHeight="1" x14ac:dyDescent="0.2">
      <c r="A25" s="306">
        <v>25</v>
      </c>
      <c r="B25" s="307" t="s">
        <v>242</v>
      </c>
      <c r="C25" s="308"/>
      <c r="D25" s="113">
        <v>4.4797216483635971</v>
      </c>
      <c r="E25" s="115">
        <v>412</v>
      </c>
      <c r="F25" s="114">
        <v>301</v>
      </c>
      <c r="G25" s="114">
        <v>550</v>
      </c>
      <c r="H25" s="114">
        <v>445</v>
      </c>
      <c r="I25" s="140">
        <v>468</v>
      </c>
      <c r="J25" s="115">
        <v>-56</v>
      </c>
      <c r="K25" s="116">
        <v>-11.965811965811966</v>
      </c>
    </row>
    <row r="26" spans="1:11" ht="14.1" customHeight="1" x14ac:dyDescent="0.2">
      <c r="A26" s="306">
        <v>26</v>
      </c>
      <c r="B26" s="307" t="s">
        <v>243</v>
      </c>
      <c r="C26" s="308"/>
      <c r="D26" s="113">
        <v>2.2181146025878005</v>
      </c>
      <c r="E26" s="115">
        <v>204</v>
      </c>
      <c r="F26" s="114">
        <v>162</v>
      </c>
      <c r="G26" s="114">
        <v>347</v>
      </c>
      <c r="H26" s="114">
        <v>192</v>
      </c>
      <c r="I26" s="140">
        <v>276</v>
      </c>
      <c r="J26" s="115">
        <v>-72</v>
      </c>
      <c r="K26" s="116">
        <v>-26.086956521739129</v>
      </c>
    </row>
    <row r="27" spans="1:11" ht="14.1" customHeight="1" x14ac:dyDescent="0.2">
      <c r="A27" s="306">
        <v>27</v>
      </c>
      <c r="B27" s="307" t="s">
        <v>244</v>
      </c>
      <c r="C27" s="308"/>
      <c r="D27" s="113">
        <v>1.6744590627378493</v>
      </c>
      <c r="E27" s="115">
        <v>154</v>
      </c>
      <c r="F27" s="114">
        <v>148</v>
      </c>
      <c r="G27" s="114">
        <v>167</v>
      </c>
      <c r="H27" s="114">
        <v>134</v>
      </c>
      <c r="I27" s="140">
        <v>200</v>
      </c>
      <c r="J27" s="115">
        <v>-46</v>
      </c>
      <c r="K27" s="116">
        <v>-23</v>
      </c>
    </row>
    <row r="28" spans="1:11" ht="14.1" customHeight="1" x14ac:dyDescent="0.2">
      <c r="A28" s="306">
        <v>28</v>
      </c>
      <c r="B28" s="307" t="s">
        <v>245</v>
      </c>
      <c r="C28" s="308"/>
      <c r="D28" s="113">
        <v>0.19571599434598239</v>
      </c>
      <c r="E28" s="115">
        <v>18</v>
      </c>
      <c r="F28" s="114">
        <v>19</v>
      </c>
      <c r="G28" s="114">
        <v>28</v>
      </c>
      <c r="H28" s="114">
        <v>24</v>
      </c>
      <c r="I28" s="140">
        <v>13</v>
      </c>
      <c r="J28" s="115">
        <v>5</v>
      </c>
      <c r="K28" s="116">
        <v>38.46153846153846</v>
      </c>
    </row>
    <row r="29" spans="1:11" ht="14.1" customHeight="1" x14ac:dyDescent="0.2">
      <c r="A29" s="306">
        <v>29</v>
      </c>
      <c r="B29" s="307" t="s">
        <v>246</v>
      </c>
      <c r="C29" s="308"/>
      <c r="D29" s="113">
        <v>2.8705012504077416</v>
      </c>
      <c r="E29" s="115">
        <v>264</v>
      </c>
      <c r="F29" s="114">
        <v>299</v>
      </c>
      <c r="G29" s="114">
        <v>317</v>
      </c>
      <c r="H29" s="114">
        <v>243</v>
      </c>
      <c r="I29" s="140">
        <v>261</v>
      </c>
      <c r="J29" s="115">
        <v>3</v>
      </c>
      <c r="K29" s="116">
        <v>1.1494252873563218</v>
      </c>
    </row>
    <row r="30" spans="1:11" ht="14.1" customHeight="1" x14ac:dyDescent="0.2">
      <c r="A30" s="306" t="s">
        <v>247</v>
      </c>
      <c r="B30" s="307" t="s">
        <v>248</v>
      </c>
      <c r="C30" s="308"/>
      <c r="D30" s="113">
        <v>0.43492443187996088</v>
      </c>
      <c r="E30" s="115">
        <v>40</v>
      </c>
      <c r="F30" s="114" t="s">
        <v>513</v>
      </c>
      <c r="G30" s="114">
        <v>60</v>
      </c>
      <c r="H30" s="114">
        <v>35</v>
      </c>
      <c r="I30" s="140">
        <v>46</v>
      </c>
      <c r="J30" s="115">
        <v>-6</v>
      </c>
      <c r="K30" s="116">
        <v>-13.043478260869565</v>
      </c>
    </row>
    <row r="31" spans="1:11" ht="14.1" customHeight="1" x14ac:dyDescent="0.2">
      <c r="A31" s="306" t="s">
        <v>249</v>
      </c>
      <c r="B31" s="307" t="s">
        <v>250</v>
      </c>
      <c r="C31" s="308"/>
      <c r="D31" s="113">
        <v>2.3920843753397847</v>
      </c>
      <c r="E31" s="115">
        <v>220</v>
      </c>
      <c r="F31" s="114">
        <v>254</v>
      </c>
      <c r="G31" s="114">
        <v>250</v>
      </c>
      <c r="H31" s="114">
        <v>201</v>
      </c>
      <c r="I31" s="140">
        <v>206</v>
      </c>
      <c r="J31" s="115">
        <v>14</v>
      </c>
      <c r="K31" s="116">
        <v>6.7961165048543686</v>
      </c>
    </row>
    <row r="32" spans="1:11" ht="14.1" customHeight="1" x14ac:dyDescent="0.2">
      <c r="A32" s="306">
        <v>31</v>
      </c>
      <c r="B32" s="307" t="s">
        <v>251</v>
      </c>
      <c r="C32" s="308"/>
      <c r="D32" s="113">
        <v>1.1416766336848974</v>
      </c>
      <c r="E32" s="115">
        <v>105</v>
      </c>
      <c r="F32" s="114">
        <v>119</v>
      </c>
      <c r="G32" s="114">
        <v>100</v>
      </c>
      <c r="H32" s="114">
        <v>106</v>
      </c>
      <c r="I32" s="140">
        <v>108</v>
      </c>
      <c r="J32" s="115">
        <v>-3</v>
      </c>
      <c r="K32" s="116">
        <v>-2.7777777777777777</v>
      </c>
    </row>
    <row r="33" spans="1:11" ht="14.1" customHeight="1" x14ac:dyDescent="0.2">
      <c r="A33" s="306">
        <v>32</v>
      </c>
      <c r="B33" s="307" t="s">
        <v>252</v>
      </c>
      <c r="C33" s="308"/>
      <c r="D33" s="113">
        <v>2.0550179406328151</v>
      </c>
      <c r="E33" s="115">
        <v>189</v>
      </c>
      <c r="F33" s="114">
        <v>129</v>
      </c>
      <c r="G33" s="114">
        <v>251</v>
      </c>
      <c r="H33" s="114">
        <v>180</v>
      </c>
      <c r="I33" s="140">
        <v>205</v>
      </c>
      <c r="J33" s="115">
        <v>-16</v>
      </c>
      <c r="K33" s="116">
        <v>-7.8048780487804876</v>
      </c>
    </row>
    <row r="34" spans="1:11" ht="14.1" customHeight="1" x14ac:dyDescent="0.2">
      <c r="A34" s="306">
        <v>33</v>
      </c>
      <c r="B34" s="307" t="s">
        <v>253</v>
      </c>
      <c r="C34" s="308"/>
      <c r="D34" s="113">
        <v>1.1634228552788952</v>
      </c>
      <c r="E34" s="115">
        <v>107</v>
      </c>
      <c r="F34" s="114">
        <v>66</v>
      </c>
      <c r="G34" s="114">
        <v>125</v>
      </c>
      <c r="H34" s="114">
        <v>120</v>
      </c>
      <c r="I34" s="140">
        <v>120</v>
      </c>
      <c r="J34" s="115">
        <v>-13</v>
      </c>
      <c r="K34" s="116">
        <v>-10.833333333333334</v>
      </c>
    </row>
    <row r="35" spans="1:11" ht="14.1" customHeight="1" x14ac:dyDescent="0.2">
      <c r="A35" s="306">
        <v>34</v>
      </c>
      <c r="B35" s="307" t="s">
        <v>254</v>
      </c>
      <c r="C35" s="308"/>
      <c r="D35" s="113">
        <v>1.8375557246928347</v>
      </c>
      <c r="E35" s="115">
        <v>169</v>
      </c>
      <c r="F35" s="114">
        <v>150</v>
      </c>
      <c r="G35" s="114">
        <v>190</v>
      </c>
      <c r="H35" s="114">
        <v>130</v>
      </c>
      <c r="I35" s="140">
        <v>157</v>
      </c>
      <c r="J35" s="115">
        <v>12</v>
      </c>
      <c r="K35" s="116">
        <v>7.6433121019108281</v>
      </c>
    </row>
    <row r="36" spans="1:11" ht="14.1" customHeight="1" x14ac:dyDescent="0.2">
      <c r="A36" s="306">
        <v>41</v>
      </c>
      <c r="B36" s="307" t="s">
        <v>255</v>
      </c>
      <c r="C36" s="308"/>
      <c r="D36" s="113">
        <v>1.1634228552788952</v>
      </c>
      <c r="E36" s="115">
        <v>107</v>
      </c>
      <c r="F36" s="114">
        <v>93</v>
      </c>
      <c r="G36" s="114">
        <v>106</v>
      </c>
      <c r="H36" s="114">
        <v>94</v>
      </c>
      <c r="I36" s="140">
        <v>113</v>
      </c>
      <c r="J36" s="115">
        <v>-6</v>
      </c>
      <c r="K36" s="116">
        <v>-5.3097345132743365</v>
      </c>
    </row>
    <row r="37" spans="1:11" ht="14.1" customHeight="1" x14ac:dyDescent="0.2">
      <c r="A37" s="306">
        <v>42</v>
      </c>
      <c r="B37" s="307" t="s">
        <v>256</v>
      </c>
      <c r="C37" s="308"/>
      <c r="D37" s="113" t="s">
        <v>513</v>
      </c>
      <c r="E37" s="115" t="s">
        <v>513</v>
      </c>
      <c r="F37" s="114">
        <v>24</v>
      </c>
      <c r="G37" s="114">
        <v>17</v>
      </c>
      <c r="H37" s="114">
        <v>14</v>
      </c>
      <c r="I37" s="140">
        <v>24</v>
      </c>
      <c r="J37" s="115" t="s">
        <v>513</v>
      </c>
      <c r="K37" s="116" t="s">
        <v>513</v>
      </c>
    </row>
    <row r="38" spans="1:11" ht="14.1" customHeight="1" x14ac:dyDescent="0.2">
      <c r="A38" s="306">
        <v>43</v>
      </c>
      <c r="B38" s="307" t="s">
        <v>257</v>
      </c>
      <c r="C38" s="308"/>
      <c r="D38" s="113">
        <v>4.3818636511906055</v>
      </c>
      <c r="E38" s="115">
        <v>403</v>
      </c>
      <c r="F38" s="114">
        <v>255</v>
      </c>
      <c r="G38" s="114">
        <v>452</v>
      </c>
      <c r="H38" s="114">
        <v>309</v>
      </c>
      <c r="I38" s="140">
        <v>561</v>
      </c>
      <c r="J38" s="115">
        <v>-158</v>
      </c>
      <c r="K38" s="116">
        <v>-28.163992869875223</v>
      </c>
    </row>
    <row r="39" spans="1:11" ht="14.1" customHeight="1" x14ac:dyDescent="0.2">
      <c r="A39" s="306">
        <v>51</v>
      </c>
      <c r="B39" s="307" t="s">
        <v>258</v>
      </c>
      <c r="C39" s="308"/>
      <c r="D39" s="113">
        <v>10.014135044036099</v>
      </c>
      <c r="E39" s="115">
        <v>921</v>
      </c>
      <c r="F39" s="114">
        <v>858</v>
      </c>
      <c r="G39" s="114">
        <v>1308</v>
      </c>
      <c r="H39" s="114">
        <v>1038</v>
      </c>
      <c r="I39" s="140">
        <v>1138</v>
      </c>
      <c r="J39" s="115">
        <v>-217</v>
      </c>
      <c r="K39" s="116">
        <v>-19.06854130052724</v>
      </c>
    </row>
    <row r="40" spans="1:11" ht="14.1" customHeight="1" x14ac:dyDescent="0.2">
      <c r="A40" s="306" t="s">
        <v>259</v>
      </c>
      <c r="B40" s="307" t="s">
        <v>260</v>
      </c>
      <c r="C40" s="308"/>
      <c r="D40" s="113">
        <v>9.3943677286071541</v>
      </c>
      <c r="E40" s="115">
        <v>864</v>
      </c>
      <c r="F40" s="114">
        <v>837</v>
      </c>
      <c r="G40" s="114">
        <v>1259</v>
      </c>
      <c r="H40" s="114">
        <v>985</v>
      </c>
      <c r="I40" s="140">
        <v>1088</v>
      </c>
      <c r="J40" s="115">
        <v>-224</v>
      </c>
      <c r="K40" s="116">
        <v>-20.588235294117649</v>
      </c>
    </row>
    <row r="41" spans="1:11" ht="14.1" customHeight="1" x14ac:dyDescent="0.2">
      <c r="A41" s="306"/>
      <c r="B41" s="307" t="s">
        <v>261</v>
      </c>
      <c r="C41" s="308"/>
      <c r="D41" s="113">
        <v>7.7525279982603026</v>
      </c>
      <c r="E41" s="115">
        <v>713</v>
      </c>
      <c r="F41" s="114">
        <v>715</v>
      </c>
      <c r="G41" s="114">
        <v>1049</v>
      </c>
      <c r="H41" s="114">
        <v>851</v>
      </c>
      <c r="I41" s="140">
        <v>945</v>
      </c>
      <c r="J41" s="115">
        <v>-232</v>
      </c>
      <c r="K41" s="116">
        <v>-24.550264550264551</v>
      </c>
    </row>
    <row r="42" spans="1:11" ht="14.1" customHeight="1" x14ac:dyDescent="0.2">
      <c r="A42" s="306">
        <v>52</v>
      </c>
      <c r="B42" s="307" t="s">
        <v>262</v>
      </c>
      <c r="C42" s="308"/>
      <c r="D42" s="113">
        <v>4.9037729694465586</v>
      </c>
      <c r="E42" s="115">
        <v>451</v>
      </c>
      <c r="F42" s="114">
        <v>317</v>
      </c>
      <c r="G42" s="114">
        <v>429</v>
      </c>
      <c r="H42" s="114">
        <v>392</v>
      </c>
      <c r="I42" s="140">
        <v>433</v>
      </c>
      <c r="J42" s="115">
        <v>18</v>
      </c>
      <c r="K42" s="116">
        <v>4.1570438799076213</v>
      </c>
    </row>
    <row r="43" spans="1:11" ht="14.1" customHeight="1" x14ac:dyDescent="0.2">
      <c r="A43" s="306" t="s">
        <v>263</v>
      </c>
      <c r="B43" s="307" t="s">
        <v>264</v>
      </c>
      <c r="C43" s="308"/>
      <c r="D43" s="113">
        <v>3.7838425573556593</v>
      </c>
      <c r="E43" s="115">
        <v>348</v>
      </c>
      <c r="F43" s="114">
        <v>228</v>
      </c>
      <c r="G43" s="114">
        <v>293</v>
      </c>
      <c r="H43" s="114">
        <v>217</v>
      </c>
      <c r="I43" s="140">
        <v>324</v>
      </c>
      <c r="J43" s="115">
        <v>24</v>
      </c>
      <c r="K43" s="116">
        <v>7.4074074074074074</v>
      </c>
    </row>
    <row r="44" spans="1:11" ht="14.1" customHeight="1" x14ac:dyDescent="0.2">
      <c r="A44" s="306">
        <v>53</v>
      </c>
      <c r="B44" s="307" t="s">
        <v>265</v>
      </c>
      <c r="C44" s="308"/>
      <c r="D44" s="113">
        <v>1.1960421876698923</v>
      </c>
      <c r="E44" s="115">
        <v>110</v>
      </c>
      <c r="F44" s="114">
        <v>77</v>
      </c>
      <c r="G44" s="114">
        <v>107</v>
      </c>
      <c r="H44" s="114">
        <v>91</v>
      </c>
      <c r="I44" s="140">
        <v>84</v>
      </c>
      <c r="J44" s="115">
        <v>26</v>
      </c>
      <c r="K44" s="116">
        <v>30.952380952380953</v>
      </c>
    </row>
    <row r="45" spans="1:11" ht="14.1" customHeight="1" x14ac:dyDescent="0.2">
      <c r="A45" s="306" t="s">
        <v>266</v>
      </c>
      <c r="B45" s="307" t="s">
        <v>267</v>
      </c>
      <c r="C45" s="308"/>
      <c r="D45" s="113">
        <v>1.1634228552788952</v>
      </c>
      <c r="E45" s="115">
        <v>107</v>
      </c>
      <c r="F45" s="114">
        <v>72</v>
      </c>
      <c r="G45" s="114">
        <v>97</v>
      </c>
      <c r="H45" s="114">
        <v>84</v>
      </c>
      <c r="I45" s="140">
        <v>82</v>
      </c>
      <c r="J45" s="115">
        <v>25</v>
      </c>
      <c r="K45" s="116">
        <v>30.487804878048781</v>
      </c>
    </row>
    <row r="46" spans="1:11" ht="14.1" customHeight="1" x14ac:dyDescent="0.2">
      <c r="A46" s="306">
        <v>54</v>
      </c>
      <c r="B46" s="307" t="s">
        <v>268</v>
      </c>
      <c r="C46" s="308"/>
      <c r="D46" s="113">
        <v>6.3716429270414263</v>
      </c>
      <c r="E46" s="115">
        <v>586</v>
      </c>
      <c r="F46" s="114">
        <v>462</v>
      </c>
      <c r="G46" s="114">
        <v>625</v>
      </c>
      <c r="H46" s="114">
        <v>537</v>
      </c>
      <c r="I46" s="140">
        <v>632</v>
      </c>
      <c r="J46" s="115">
        <v>-46</v>
      </c>
      <c r="K46" s="116">
        <v>-7.2784810126582276</v>
      </c>
    </row>
    <row r="47" spans="1:11" ht="14.1" customHeight="1" x14ac:dyDescent="0.2">
      <c r="A47" s="306">
        <v>61</v>
      </c>
      <c r="B47" s="307" t="s">
        <v>269</v>
      </c>
      <c r="C47" s="308"/>
      <c r="D47" s="113">
        <v>1.8049363923018376</v>
      </c>
      <c r="E47" s="115">
        <v>166</v>
      </c>
      <c r="F47" s="114">
        <v>122</v>
      </c>
      <c r="G47" s="114">
        <v>274</v>
      </c>
      <c r="H47" s="114">
        <v>164</v>
      </c>
      <c r="I47" s="140">
        <v>189</v>
      </c>
      <c r="J47" s="115">
        <v>-23</v>
      </c>
      <c r="K47" s="116">
        <v>-12.169312169312169</v>
      </c>
    </row>
    <row r="48" spans="1:11" ht="14.1" customHeight="1" x14ac:dyDescent="0.2">
      <c r="A48" s="306">
        <v>62</v>
      </c>
      <c r="B48" s="307" t="s">
        <v>270</v>
      </c>
      <c r="C48" s="308"/>
      <c r="D48" s="113">
        <v>6.4151353702294225</v>
      </c>
      <c r="E48" s="115">
        <v>590</v>
      </c>
      <c r="F48" s="114">
        <v>702</v>
      </c>
      <c r="G48" s="114">
        <v>973</v>
      </c>
      <c r="H48" s="114">
        <v>606</v>
      </c>
      <c r="I48" s="140">
        <v>608</v>
      </c>
      <c r="J48" s="115">
        <v>-18</v>
      </c>
      <c r="K48" s="116">
        <v>-2.9605263157894739</v>
      </c>
    </row>
    <row r="49" spans="1:11" ht="14.1" customHeight="1" x14ac:dyDescent="0.2">
      <c r="A49" s="306">
        <v>63</v>
      </c>
      <c r="B49" s="307" t="s">
        <v>271</v>
      </c>
      <c r="C49" s="308"/>
      <c r="D49" s="113">
        <v>4.1861476568446232</v>
      </c>
      <c r="E49" s="115">
        <v>385</v>
      </c>
      <c r="F49" s="114">
        <v>492</v>
      </c>
      <c r="G49" s="114">
        <v>535</v>
      </c>
      <c r="H49" s="114">
        <v>469</v>
      </c>
      <c r="I49" s="140">
        <v>429</v>
      </c>
      <c r="J49" s="115">
        <v>-44</v>
      </c>
      <c r="K49" s="116">
        <v>-10.256410256410257</v>
      </c>
    </row>
    <row r="50" spans="1:11" ht="14.1" customHeight="1" x14ac:dyDescent="0.2">
      <c r="A50" s="306" t="s">
        <v>272</v>
      </c>
      <c r="B50" s="307" t="s">
        <v>273</v>
      </c>
      <c r="C50" s="308"/>
      <c r="D50" s="113">
        <v>0.88072197455692069</v>
      </c>
      <c r="E50" s="115">
        <v>81</v>
      </c>
      <c r="F50" s="114">
        <v>136</v>
      </c>
      <c r="G50" s="114">
        <v>127</v>
      </c>
      <c r="H50" s="114">
        <v>93</v>
      </c>
      <c r="I50" s="140">
        <v>82</v>
      </c>
      <c r="J50" s="115">
        <v>-1</v>
      </c>
      <c r="K50" s="116">
        <v>-1.2195121951219512</v>
      </c>
    </row>
    <row r="51" spans="1:11" ht="14.1" customHeight="1" x14ac:dyDescent="0.2">
      <c r="A51" s="306" t="s">
        <v>274</v>
      </c>
      <c r="B51" s="307" t="s">
        <v>275</v>
      </c>
      <c r="C51" s="308"/>
      <c r="D51" s="113">
        <v>3.0009785799717301</v>
      </c>
      <c r="E51" s="115">
        <v>276</v>
      </c>
      <c r="F51" s="114">
        <v>326</v>
      </c>
      <c r="G51" s="114">
        <v>349</v>
      </c>
      <c r="H51" s="114">
        <v>332</v>
      </c>
      <c r="I51" s="140">
        <v>313</v>
      </c>
      <c r="J51" s="115">
        <v>-37</v>
      </c>
      <c r="K51" s="116">
        <v>-11.821086261980831</v>
      </c>
    </row>
    <row r="52" spans="1:11" ht="14.1" customHeight="1" x14ac:dyDescent="0.2">
      <c r="A52" s="306">
        <v>71</v>
      </c>
      <c r="B52" s="307" t="s">
        <v>276</v>
      </c>
      <c r="C52" s="308"/>
      <c r="D52" s="113">
        <v>12.036533652277917</v>
      </c>
      <c r="E52" s="115">
        <v>1107</v>
      </c>
      <c r="F52" s="114">
        <v>1041</v>
      </c>
      <c r="G52" s="114">
        <v>1244</v>
      </c>
      <c r="H52" s="114">
        <v>1129</v>
      </c>
      <c r="I52" s="140">
        <v>1078</v>
      </c>
      <c r="J52" s="115">
        <v>29</v>
      </c>
      <c r="K52" s="116">
        <v>2.6901669758812616</v>
      </c>
    </row>
    <row r="53" spans="1:11" ht="14.1" customHeight="1" x14ac:dyDescent="0.2">
      <c r="A53" s="306" t="s">
        <v>277</v>
      </c>
      <c r="B53" s="307" t="s">
        <v>278</v>
      </c>
      <c r="C53" s="308"/>
      <c r="D53" s="113">
        <v>3.9469392193106447</v>
      </c>
      <c r="E53" s="115">
        <v>363</v>
      </c>
      <c r="F53" s="114">
        <v>239</v>
      </c>
      <c r="G53" s="114">
        <v>411</v>
      </c>
      <c r="H53" s="114">
        <v>289</v>
      </c>
      <c r="I53" s="140">
        <v>319</v>
      </c>
      <c r="J53" s="115">
        <v>44</v>
      </c>
      <c r="K53" s="116">
        <v>13.793103448275861</v>
      </c>
    </row>
    <row r="54" spans="1:11" ht="14.1" customHeight="1" x14ac:dyDescent="0.2">
      <c r="A54" s="306" t="s">
        <v>279</v>
      </c>
      <c r="B54" s="307" t="s">
        <v>280</v>
      </c>
      <c r="C54" s="308"/>
      <c r="D54" s="113">
        <v>6.9152984668913779</v>
      </c>
      <c r="E54" s="115">
        <v>636</v>
      </c>
      <c r="F54" s="114">
        <v>732</v>
      </c>
      <c r="G54" s="114">
        <v>744</v>
      </c>
      <c r="H54" s="114">
        <v>754</v>
      </c>
      <c r="I54" s="140">
        <v>646</v>
      </c>
      <c r="J54" s="115">
        <v>-10</v>
      </c>
      <c r="K54" s="116">
        <v>-1.5479876160990713</v>
      </c>
    </row>
    <row r="55" spans="1:11" ht="14.1" customHeight="1" x14ac:dyDescent="0.2">
      <c r="A55" s="306">
        <v>72</v>
      </c>
      <c r="B55" s="307" t="s">
        <v>281</v>
      </c>
      <c r="C55" s="308"/>
      <c r="D55" s="113">
        <v>2.0441448298358162</v>
      </c>
      <c r="E55" s="115">
        <v>188</v>
      </c>
      <c r="F55" s="114">
        <v>120</v>
      </c>
      <c r="G55" s="114">
        <v>284</v>
      </c>
      <c r="H55" s="114">
        <v>136</v>
      </c>
      <c r="I55" s="140">
        <v>219</v>
      </c>
      <c r="J55" s="115">
        <v>-31</v>
      </c>
      <c r="K55" s="116">
        <v>-14.155251141552512</v>
      </c>
    </row>
    <row r="56" spans="1:11" ht="14.1" customHeight="1" x14ac:dyDescent="0.2">
      <c r="A56" s="306" t="s">
        <v>282</v>
      </c>
      <c r="B56" s="307" t="s">
        <v>283</v>
      </c>
      <c r="C56" s="308"/>
      <c r="D56" s="113">
        <v>0.83722953136892464</v>
      </c>
      <c r="E56" s="115">
        <v>77</v>
      </c>
      <c r="F56" s="114">
        <v>56</v>
      </c>
      <c r="G56" s="114">
        <v>148</v>
      </c>
      <c r="H56" s="114">
        <v>46</v>
      </c>
      <c r="I56" s="140">
        <v>90</v>
      </c>
      <c r="J56" s="115">
        <v>-13</v>
      </c>
      <c r="K56" s="116">
        <v>-14.444444444444445</v>
      </c>
    </row>
    <row r="57" spans="1:11" ht="14.1" customHeight="1" x14ac:dyDescent="0.2">
      <c r="A57" s="306" t="s">
        <v>284</v>
      </c>
      <c r="B57" s="307" t="s">
        <v>285</v>
      </c>
      <c r="C57" s="308"/>
      <c r="D57" s="113">
        <v>0.84810264216592368</v>
      </c>
      <c r="E57" s="115">
        <v>78</v>
      </c>
      <c r="F57" s="114">
        <v>41</v>
      </c>
      <c r="G57" s="114">
        <v>54</v>
      </c>
      <c r="H57" s="114">
        <v>54</v>
      </c>
      <c r="I57" s="140">
        <v>80</v>
      </c>
      <c r="J57" s="115">
        <v>-2</v>
      </c>
      <c r="K57" s="116">
        <v>-2.5</v>
      </c>
    </row>
    <row r="58" spans="1:11" ht="14.1" customHeight="1" x14ac:dyDescent="0.2">
      <c r="A58" s="306">
        <v>73</v>
      </c>
      <c r="B58" s="307" t="s">
        <v>286</v>
      </c>
      <c r="C58" s="308"/>
      <c r="D58" s="113">
        <v>2.3268457105577904</v>
      </c>
      <c r="E58" s="115">
        <v>214</v>
      </c>
      <c r="F58" s="114">
        <v>171</v>
      </c>
      <c r="G58" s="114">
        <v>295</v>
      </c>
      <c r="H58" s="114">
        <v>190</v>
      </c>
      <c r="I58" s="140">
        <v>205</v>
      </c>
      <c r="J58" s="115">
        <v>9</v>
      </c>
      <c r="K58" s="116">
        <v>4.3902439024390247</v>
      </c>
    </row>
    <row r="59" spans="1:11" ht="14.1" customHeight="1" x14ac:dyDescent="0.2">
      <c r="A59" s="306" t="s">
        <v>287</v>
      </c>
      <c r="B59" s="307" t="s">
        <v>288</v>
      </c>
      <c r="C59" s="308"/>
      <c r="D59" s="113">
        <v>1.3482657388278787</v>
      </c>
      <c r="E59" s="115">
        <v>124</v>
      </c>
      <c r="F59" s="114">
        <v>99</v>
      </c>
      <c r="G59" s="114">
        <v>164</v>
      </c>
      <c r="H59" s="114">
        <v>119</v>
      </c>
      <c r="I59" s="140">
        <v>118</v>
      </c>
      <c r="J59" s="115">
        <v>6</v>
      </c>
      <c r="K59" s="116">
        <v>5.0847457627118642</v>
      </c>
    </row>
    <row r="60" spans="1:11" ht="14.1" customHeight="1" x14ac:dyDescent="0.2">
      <c r="A60" s="306">
        <v>81</v>
      </c>
      <c r="B60" s="307" t="s">
        <v>289</v>
      </c>
      <c r="C60" s="308"/>
      <c r="D60" s="113">
        <v>6.8718060237033818</v>
      </c>
      <c r="E60" s="115">
        <v>632</v>
      </c>
      <c r="F60" s="114">
        <v>594</v>
      </c>
      <c r="G60" s="114">
        <v>769</v>
      </c>
      <c r="H60" s="114">
        <v>601</v>
      </c>
      <c r="I60" s="140">
        <v>555</v>
      </c>
      <c r="J60" s="115">
        <v>77</v>
      </c>
      <c r="K60" s="116">
        <v>13.873873873873874</v>
      </c>
    </row>
    <row r="61" spans="1:11" ht="14.1" customHeight="1" x14ac:dyDescent="0.2">
      <c r="A61" s="306" t="s">
        <v>290</v>
      </c>
      <c r="B61" s="307" t="s">
        <v>291</v>
      </c>
      <c r="C61" s="308"/>
      <c r="D61" s="113">
        <v>2.8270088072197455</v>
      </c>
      <c r="E61" s="115">
        <v>260</v>
      </c>
      <c r="F61" s="114">
        <v>156</v>
      </c>
      <c r="G61" s="114">
        <v>322</v>
      </c>
      <c r="H61" s="114">
        <v>253</v>
      </c>
      <c r="I61" s="140">
        <v>218</v>
      </c>
      <c r="J61" s="115">
        <v>42</v>
      </c>
      <c r="K61" s="116">
        <v>19.26605504587156</v>
      </c>
    </row>
    <row r="62" spans="1:11" ht="14.1" customHeight="1" x14ac:dyDescent="0.2">
      <c r="A62" s="306" t="s">
        <v>292</v>
      </c>
      <c r="B62" s="307" t="s">
        <v>293</v>
      </c>
      <c r="C62" s="308"/>
      <c r="D62" s="113">
        <v>1.6853321735348483</v>
      </c>
      <c r="E62" s="115">
        <v>155</v>
      </c>
      <c r="F62" s="114">
        <v>251</v>
      </c>
      <c r="G62" s="114">
        <v>258</v>
      </c>
      <c r="H62" s="114">
        <v>187</v>
      </c>
      <c r="I62" s="140">
        <v>136</v>
      </c>
      <c r="J62" s="115">
        <v>19</v>
      </c>
      <c r="K62" s="116">
        <v>13.970588235294118</v>
      </c>
    </row>
    <row r="63" spans="1:11" ht="14.1" customHeight="1" x14ac:dyDescent="0.2">
      <c r="A63" s="306"/>
      <c r="B63" s="307" t="s">
        <v>294</v>
      </c>
      <c r="C63" s="308"/>
      <c r="D63" s="113">
        <v>1.3482657388278787</v>
      </c>
      <c r="E63" s="115">
        <v>124</v>
      </c>
      <c r="F63" s="114">
        <v>226</v>
      </c>
      <c r="G63" s="114">
        <v>195</v>
      </c>
      <c r="H63" s="114">
        <v>169</v>
      </c>
      <c r="I63" s="140">
        <v>112</v>
      </c>
      <c r="J63" s="115">
        <v>12</v>
      </c>
      <c r="K63" s="116">
        <v>10.714285714285714</v>
      </c>
    </row>
    <row r="64" spans="1:11" ht="14.1" customHeight="1" x14ac:dyDescent="0.2">
      <c r="A64" s="306" t="s">
        <v>295</v>
      </c>
      <c r="B64" s="307" t="s">
        <v>296</v>
      </c>
      <c r="C64" s="308"/>
      <c r="D64" s="113">
        <v>1.3700119604218768</v>
      </c>
      <c r="E64" s="115">
        <v>126</v>
      </c>
      <c r="F64" s="114">
        <v>75</v>
      </c>
      <c r="G64" s="114">
        <v>84</v>
      </c>
      <c r="H64" s="114">
        <v>68</v>
      </c>
      <c r="I64" s="140">
        <v>69</v>
      </c>
      <c r="J64" s="115">
        <v>57</v>
      </c>
      <c r="K64" s="116">
        <v>82.608695652173907</v>
      </c>
    </row>
    <row r="65" spans="1:11" ht="14.1" customHeight="1" x14ac:dyDescent="0.2">
      <c r="A65" s="306" t="s">
        <v>297</v>
      </c>
      <c r="B65" s="307" t="s">
        <v>298</v>
      </c>
      <c r="C65" s="308"/>
      <c r="D65" s="113">
        <v>0.3588126563009677</v>
      </c>
      <c r="E65" s="115">
        <v>33</v>
      </c>
      <c r="F65" s="114">
        <v>38</v>
      </c>
      <c r="G65" s="114">
        <v>40</v>
      </c>
      <c r="H65" s="114">
        <v>35</v>
      </c>
      <c r="I65" s="140">
        <v>46</v>
      </c>
      <c r="J65" s="115">
        <v>-13</v>
      </c>
      <c r="K65" s="116">
        <v>-28.260869565217391</v>
      </c>
    </row>
    <row r="66" spans="1:11" ht="14.1" customHeight="1" x14ac:dyDescent="0.2">
      <c r="A66" s="306">
        <v>82</v>
      </c>
      <c r="B66" s="307" t="s">
        <v>299</v>
      </c>
      <c r="C66" s="308"/>
      <c r="D66" s="113">
        <v>3.5663803414156789</v>
      </c>
      <c r="E66" s="115">
        <v>328</v>
      </c>
      <c r="F66" s="114">
        <v>278</v>
      </c>
      <c r="G66" s="114">
        <v>494</v>
      </c>
      <c r="H66" s="114">
        <v>247</v>
      </c>
      <c r="I66" s="140">
        <v>260</v>
      </c>
      <c r="J66" s="115">
        <v>68</v>
      </c>
      <c r="K66" s="116">
        <v>26.153846153846153</v>
      </c>
    </row>
    <row r="67" spans="1:11" ht="14.1" customHeight="1" x14ac:dyDescent="0.2">
      <c r="A67" s="306" t="s">
        <v>300</v>
      </c>
      <c r="B67" s="307" t="s">
        <v>301</v>
      </c>
      <c r="C67" s="308"/>
      <c r="D67" s="113">
        <v>2.3050994889637924</v>
      </c>
      <c r="E67" s="115">
        <v>212</v>
      </c>
      <c r="F67" s="114">
        <v>184</v>
      </c>
      <c r="G67" s="114">
        <v>309</v>
      </c>
      <c r="H67" s="114">
        <v>170</v>
      </c>
      <c r="I67" s="140">
        <v>169</v>
      </c>
      <c r="J67" s="115">
        <v>43</v>
      </c>
      <c r="K67" s="116">
        <v>25.443786982248522</v>
      </c>
    </row>
    <row r="68" spans="1:11" ht="14.1" customHeight="1" x14ac:dyDescent="0.2">
      <c r="A68" s="306" t="s">
        <v>302</v>
      </c>
      <c r="B68" s="307" t="s">
        <v>303</v>
      </c>
      <c r="C68" s="308"/>
      <c r="D68" s="113">
        <v>0.73937153419593349</v>
      </c>
      <c r="E68" s="115">
        <v>68</v>
      </c>
      <c r="F68" s="114">
        <v>56</v>
      </c>
      <c r="G68" s="114">
        <v>103</v>
      </c>
      <c r="H68" s="114">
        <v>31</v>
      </c>
      <c r="I68" s="140">
        <v>48</v>
      </c>
      <c r="J68" s="115">
        <v>20</v>
      </c>
      <c r="K68" s="116">
        <v>41.666666666666664</v>
      </c>
    </row>
    <row r="69" spans="1:11" ht="14.1" customHeight="1" x14ac:dyDescent="0.2">
      <c r="A69" s="306">
        <v>83</v>
      </c>
      <c r="B69" s="307" t="s">
        <v>304</v>
      </c>
      <c r="C69" s="308"/>
      <c r="D69" s="113">
        <v>3.5772534522126782</v>
      </c>
      <c r="E69" s="115">
        <v>329</v>
      </c>
      <c r="F69" s="114">
        <v>354</v>
      </c>
      <c r="G69" s="114">
        <v>636</v>
      </c>
      <c r="H69" s="114">
        <v>223</v>
      </c>
      <c r="I69" s="140">
        <v>309</v>
      </c>
      <c r="J69" s="115">
        <v>20</v>
      </c>
      <c r="K69" s="116">
        <v>6.4724919093851137</v>
      </c>
    </row>
    <row r="70" spans="1:11" ht="14.1" customHeight="1" x14ac:dyDescent="0.2">
      <c r="A70" s="306" t="s">
        <v>305</v>
      </c>
      <c r="B70" s="307" t="s">
        <v>306</v>
      </c>
      <c r="C70" s="308"/>
      <c r="D70" s="113">
        <v>2.8922474720017397</v>
      </c>
      <c r="E70" s="115">
        <v>266</v>
      </c>
      <c r="F70" s="114">
        <v>274</v>
      </c>
      <c r="G70" s="114">
        <v>531</v>
      </c>
      <c r="H70" s="114">
        <v>174</v>
      </c>
      <c r="I70" s="140">
        <v>252</v>
      </c>
      <c r="J70" s="115">
        <v>14</v>
      </c>
      <c r="K70" s="116">
        <v>5.5555555555555554</v>
      </c>
    </row>
    <row r="71" spans="1:11" ht="14.1" customHeight="1" x14ac:dyDescent="0.2">
      <c r="A71" s="306"/>
      <c r="B71" s="307" t="s">
        <v>307</v>
      </c>
      <c r="C71" s="308"/>
      <c r="D71" s="113">
        <v>1.2939001848428835</v>
      </c>
      <c r="E71" s="115">
        <v>119</v>
      </c>
      <c r="F71" s="114">
        <v>140</v>
      </c>
      <c r="G71" s="114">
        <v>314</v>
      </c>
      <c r="H71" s="114">
        <v>79</v>
      </c>
      <c r="I71" s="140">
        <v>123</v>
      </c>
      <c r="J71" s="115">
        <v>-4</v>
      </c>
      <c r="K71" s="116">
        <v>-3.2520325203252032</v>
      </c>
    </row>
    <row r="72" spans="1:11" ht="14.1" customHeight="1" x14ac:dyDescent="0.2">
      <c r="A72" s="306">
        <v>84</v>
      </c>
      <c r="B72" s="307" t="s">
        <v>308</v>
      </c>
      <c r="C72" s="308"/>
      <c r="D72" s="113">
        <v>2.7726432532347505</v>
      </c>
      <c r="E72" s="115">
        <v>255</v>
      </c>
      <c r="F72" s="114">
        <v>217</v>
      </c>
      <c r="G72" s="114">
        <v>356</v>
      </c>
      <c r="H72" s="114">
        <v>253</v>
      </c>
      <c r="I72" s="140">
        <v>270</v>
      </c>
      <c r="J72" s="115">
        <v>-15</v>
      </c>
      <c r="K72" s="116">
        <v>-5.5555555555555554</v>
      </c>
    </row>
    <row r="73" spans="1:11" ht="14.1" customHeight="1" x14ac:dyDescent="0.2">
      <c r="A73" s="306" t="s">
        <v>309</v>
      </c>
      <c r="B73" s="307" t="s">
        <v>310</v>
      </c>
      <c r="C73" s="308"/>
      <c r="D73" s="113">
        <v>0.45667065347395891</v>
      </c>
      <c r="E73" s="115">
        <v>42</v>
      </c>
      <c r="F73" s="114">
        <v>29</v>
      </c>
      <c r="G73" s="114">
        <v>55</v>
      </c>
      <c r="H73" s="114">
        <v>15</v>
      </c>
      <c r="I73" s="140">
        <v>49</v>
      </c>
      <c r="J73" s="115">
        <v>-7</v>
      </c>
      <c r="K73" s="116">
        <v>-14.285714285714286</v>
      </c>
    </row>
    <row r="74" spans="1:11" ht="14.1" customHeight="1" x14ac:dyDescent="0.2">
      <c r="A74" s="306" t="s">
        <v>311</v>
      </c>
      <c r="B74" s="307" t="s">
        <v>312</v>
      </c>
      <c r="C74" s="308"/>
      <c r="D74" s="113">
        <v>0.19571599434598239</v>
      </c>
      <c r="E74" s="115">
        <v>18</v>
      </c>
      <c r="F74" s="114">
        <v>4</v>
      </c>
      <c r="G74" s="114">
        <v>37</v>
      </c>
      <c r="H74" s="114">
        <v>10</v>
      </c>
      <c r="I74" s="140">
        <v>20</v>
      </c>
      <c r="J74" s="115">
        <v>-2</v>
      </c>
      <c r="K74" s="116">
        <v>-10</v>
      </c>
    </row>
    <row r="75" spans="1:11" ht="14.1" customHeight="1" x14ac:dyDescent="0.2">
      <c r="A75" s="306" t="s">
        <v>313</v>
      </c>
      <c r="B75" s="307" t="s">
        <v>314</v>
      </c>
      <c r="C75" s="308"/>
      <c r="D75" s="113">
        <v>1.533108622376862</v>
      </c>
      <c r="E75" s="115">
        <v>141</v>
      </c>
      <c r="F75" s="114">
        <v>152</v>
      </c>
      <c r="G75" s="114">
        <v>160</v>
      </c>
      <c r="H75" s="114">
        <v>183</v>
      </c>
      <c r="I75" s="140">
        <v>158</v>
      </c>
      <c r="J75" s="115">
        <v>-17</v>
      </c>
      <c r="K75" s="116">
        <v>-10.759493670886076</v>
      </c>
    </row>
    <row r="76" spans="1:11" ht="14.1" customHeight="1" x14ac:dyDescent="0.2">
      <c r="A76" s="306">
        <v>91</v>
      </c>
      <c r="B76" s="307" t="s">
        <v>315</v>
      </c>
      <c r="C76" s="308"/>
      <c r="D76" s="113">
        <v>0.36968576709796674</v>
      </c>
      <c r="E76" s="115">
        <v>34</v>
      </c>
      <c r="F76" s="114">
        <v>18</v>
      </c>
      <c r="G76" s="114">
        <v>50</v>
      </c>
      <c r="H76" s="114">
        <v>24</v>
      </c>
      <c r="I76" s="140">
        <v>30</v>
      </c>
      <c r="J76" s="115">
        <v>4</v>
      </c>
      <c r="K76" s="116">
        <v>13.333333333333334</v>
      </c>
    </row>
    <row r="77" spans="1:11" ht="14.1" customHeight="1" x14ac:dyDescent="0.2">
      <c r="A77" s="306">
        <v>92</v>
      </c>
      <c r="B77" s="307" t="s">
        <v>316</v>
      </c>
      <c r="C77" s="308"/>
      <c r="D77" s="113">
        <v>1.543981733173861</v>
      </c>
      <c r="E77" s="115">
        <v>142</v>
      </c>
      <c r="F77" s="114">
        <v>132</v>
      </c>
      <c r="G77" s="114">
        <v>148</v>
      </c>
      <c r="H77" s="114">
        <v>120</v>
      </c>
      <c r="I77" s="140">
        <v>363</v>
      </c>
      <c r="J77" s="115">
        <v>-221</v>
      </c>
      <c r="K77" s="116">
        <v>-60.88154269972452</v>
      </c>
    </row>
    <row r="78" spans="1:11" ht="14.1" customHeight="1" x14ac:dyDescent="0.2">
      <c r="A78" s="306">
        <v>93</v>
      </c>
      <c r="B78" s="307" t="s">
        <v>317</v>
      </c>
      <c r="C78" s="308"/>
      <c r="D78" s="113">
        <v>0.18484288354898337</v>
      </c>
      <c r="E78" s="115">
        <v>17</v>
      </c>
      <c r="F78" s="114">
        <v>9</v>
      </c>
      <c r="G78" s="114">
        <v>17</v>
      </c>
      <c r="H78" s="114" t="s">
        <v>513</v>
      </c>
      <c r="I78" s="140">
        <v>7</v>
      </c>
      <c r="J78" s="115">
        <v>10</v>
      </c>
      <c r="K78" s="116">
        <v>142.85714285714286</v>
      </c>
    </row>
    <row r="79" spans="1:11" ht="14.1" customHeight="1" x14ac:dyDescent="0.2">
      <c r="A79" s="306">
        <v>94</v>
      </c>
      <c r="B79" s="307" t="s">
        <v>318</v>
      </c>
      <c r="C79" s="308"/>
      <c r="D79" s="113">
        <v>0.54365553984995107</v>
      </c>
      <c r="E79" s="115">
        <v>50</v>
      </c>
      <c r="F79" s="114">
        <v>86</v>
      </c>
      <c r="G79" s="114">
        <v>122</v>
      </c>
      <c r="H79" s="114">
        <v>81</v>
      </c>
      <c r="I79" s="140">
        <v>72</v>
      </c>
      <c r="J79" s="115">
        <v>-22</v>
      </c>
      <c r="K79" s="116">
        <v>-30.555555555555557</v>
      </c>
    </row>
    <row r="80" spans="1:11" ht="14.1" customHeight="1" x14ac:dyDescent="0.2">
      <c r="A80" s="306" t="s">
        <v>319</v>
      </c>
      <c r="B80" s="307" t="s">
        <v>320</v>
      </c>
      <c r="C80" s="308"/>
      <c r="D80" s="113" t="s">
        <v>513</v>
      </c>
      <c r="E80" s="115" t="s">
        <v>513</v>
      </c>
      <c r="F80" s="114">
        <v>0</v>
      </c>
      <c r="G80" s="114">
        <v>3</v>
      </c>
      <c r="H80" s="114" t="s">
        <v>513</v>
      </c>
      <c r="I80" s="140">
        <v>0</v>
      </c>
      <c r="J80" s="115" t="s">
        <v>513</v>
      </c>
      <c r="K80" s="116" t="s">
        <v>513</v>
      </c>
    </row>
    <row r="81" spans="1:11" ht="14.1" customHeight="1" x14ac:dyDescent="0.2">
      <c r="A81" s="310" t="s">
        <v>321</v>
      </c>
      <c r="B81" s="311" t="s">
        <v>333</v>
      </c>
      <c r="C81" s="312"/>
      <c r="D81" s="125">
        <v>0.30444710231597261</v>
      </c>
      <c r="E81" s="143">
        <v>28</v>
      </c>
      <c r="F81" s="144">
        <v>56</v>
      </c>
      <c r="G81" s="144">
        <v>129</v>
      </c>
      <c r="H81" s="144">
        <v>32</v>
      </c>
      <c r="I81" s="145">
        <v>40</v>
      </c>
      <c r="J81" s="143">
        <v>-12</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10291</v>
      </c>
      <c r="E11" s="114">
        <v>8791</v>
      </c>
      <c r="F11" s="114">
        <v>10306</v>
      </c>
      <c r="G11" s="114">
        <v>9014</v>
      </c>
      <c r="H11" s="140">
        <v>10512</v>
      </c>
      <c r="I11" s="115">
        <v>-221</v>
      </c>
      <c r="J11" s="116">
        <v>-2.102359208523592</v>
      </c>
    </row>
    <row r="12" spans="1:15" s="110" customFormat="1" ht="24.95" customHeight="1" x14ac:dyDescent="0.2">
      <c r="A12" s="193" t="s">
        <v>132</v>
      </c>
      <c r="B12" s="194" t="s">
        <v>133</v>
      </c>
      <c r="C12" s="113">
        <v>6.8020600524730343E-2</v>
      </c>
      <c r="D12" s="115">
        <v>7</v>
      </c>
      <c r="E12" s="114">
        <v>13</v>
      </c>
      <c r="F12" s="114">
        <v>8</v>
      </c>
      <c r="G12" s="114">
        <v>8</v>
      </c>
      <c r="H12" s="140">
        <v>6</v>
      </c>
      <c r="I12" s="115">
        <v>1</v>
      </c>
      <c r="J12" s="116">
        <v>16.666666666666668</v>
      </c>
    </row>
    <row r="13" spans="1:15" s="110" customFormat="1" ht="24.95" customHeight="1" x14ac:dyDescent="0.2">
      <c r="A13" s="193" t="s">
        <v>134</v>
      </c>
      <c r="B13" s="199" t="s">
        <v>214</v>
      </c>
      <c r="C13" s="113">
        <v>0.84539889223593434</v>
      </c>
      <c r="D13" s="115">
        <v>87</v>
      </c>
      <c r="E13" s="114">
        <v>71</v>
      </c>
      <c r="F13" s="114">
        <v>54</v>
      </c>
      <c r="G13" s="114">
        <v>69</v>
      </c>
      <c r="H13" s="140">
        <v>78</v>
      </c>
      <c r="I13" s="115">
        <v>9</v>
      </c>
      <c r="J13" s="116">
        <v>11.538461538461538</v>
      </c>
    </row>
    <row r="14" spans="1:15" s="287" customFormat="1" ht="24.95" customHeight="1" x14ac:dyDescent="0.2">
      <c r="A14" s="193" t="s">
        <v>215</v>
      </c>
      <c r="B14" s="199" t="s">
        <v>137</v>
      </c>
      <c r="C14" s="113">
        <v>6.8020600524730348</v>
      </c>
      <c r="D14" s="115">
        <v>700</v>
      </c>
      <c r="E14" s="114">
        <v>607</v>
      </c>
      <c r="F14" s="114">
        <v>632</v>
      </c>
      <c r="G14" s="114">
        <v>635</v>
      </c>
      <c r="H14" s="140">
        <v>679</v>
      </c>
      <c r="I14" s="115">
        <v>21</v>
      </c>
      <c r="J14" s="116">
        <v>3.0927835051546393</v>
      </c>
      <c r="K14" s="110"/>
      <c r="L14" s="110"/>
      <c r="M14" s="110"/>
      <c r="N14" s="110"/>
      <c r="O14" s="110"/>
    </row>
    <row r="15" spans="1:15" s="110" customFormat="1" ht="24.95" customHeight="1" x14ac:dyDescent="0.2">
      <c r="A15" s="193" t="s">
        <v>216</v>
      </c>
      <c r="B15" s="199" t="s">
        <v>217</v>
      </c>
      <c r="C15" s="113">
        <v>1.2146535807987562</v>
      </c>
      <c r="D15" s="115">
        <v>125</v>
      </c>
      <c r="E15" s="114">
        <v>152</v>
      </c>
      <c r="F15" s="114">
        <v>156</v>
      </c>
      <c r="G15" s="114">
        <v>151</v>
      </c>
      <c r="H15" s="140">
        <v>98</v>
      </c>
      <c r="I15" s="115">
        <v>27</v>
      </c>
      <c r="J15" s="116">
        <v>27.551020408163264</v>
      </c>
    </row>
    <row r="16" spans="1:15" s="287" customFormat="1" ht="24.95" customHeight="1" x14ac:dyDescent="0.2">
      <c r="A16" s="193" t="s">
        <v>218</v>
      </c>
      <c r="B16" s="199" t="s">
        <v>141</v>
      </c>
      <c r="C16" s="113">
        <v>4.7322903507919545</v>
      </c>
      <c r="D16" s="115">
        <v>487</v>
      </c>
      <c r="E16" s="114">
        <v>364</v>
      </c>
      <c r="F16" s="114">
        <v>375</v>
      </c>
      <c r="G16" s="114">
        <v>404</v>
      </c>
      <c r="H16" s="140">
        <v>494</v>
      </c>
      <c r="I16" s="115">
        <v>-7</v>
      </c>
      <c r="J16" s="116">
        <v>-1.417004048582996</v>
      </c>
      <c r="K16" s="110"/>
      <c r="L16" s="110"/>
      <c r="M16" s="110"/>
      <c r="N16" s="110"/>
      <c r="O16" s="110"/>
    </row>
    <row r="17" spans="1:15" s="110" customFormat="1" ht="24.95" customHeight="1" x14ac:dyDescent="0.2">
      <c r="A17" s="193" t="s">
        <v>142</v>
      </c>
      <c r="B17" s="199" t="s">
        <v>220</v>
      </c>
      <c r="C17" s="113">
        <v>0.85511612088232436</v>
      </c>
      <c r="D17" s="115">
        <v>88</v>
      </c>
      <c r="E17" s="114">
        <v>91</v>
      </c>
      <c r="F17" s="114">
        <v>101</v>
      </c>
      <c r="G17" s="114">
        <v>80</v>
      </c>
      <c r="H17" s="140">
        <v>87</v>
      </c>
      <c r="I17" s="115">
        <v>1</v>
      </c>
      <c r="J17" s="116">
        <v>1.1494252873563218</v>
      </c>
    </row>
    <row r="18" spans="1:15" s="287" customFormat="1" ht="24.95" customHeight="1" x14ac:dyDescent="0.2">
      <c r="A18" s="201" t="s">
        <v>144</v>
      </c>
      <c r="B18" s="202" t="s">
        <v>145</v>
      </c>
      <c r="C18" s="113">
        <v>4.0618015741910405</v>
      </c>
      <c r="D18" s="115">
        <v>418</v>
      </c>
      <c r="E18" s="114">
        <v>396</v>
      </c>
      <c r="F18" s="114">
        <v>405</v>
      </c>
      <c r="G18" s="114">
        <v>303</v>
      </c>
      <c r="H18" s="140">
        <v>408</v>
      </c>
      <c r="I18" s="115">
        <v>10</v>
      </c>
      <c r="J18" s="116">
        <v>2.4509803921568629</v>
      </c>
      <c r="K18" s="110"/>
      <c r="L18" s="110"/>
      <c r="M18" s="110"/>
      <c r="N18" s="110"/>
      <c r="O18" s="110"/>
    </row>
    <row r="19" spans="1:15" s="110" customFormat="1" ht="24.95" customHeight="1" x14ac:dyDescent="0.2">
      <c r="A19" s="193" t="s">
        <v>146</v>
      </c>
      <c r="B19" s="199" t="s">
        <v>147</v>
      </c>
      <c r="C19" s="113">
        <v>12.807307355942084</v>
      </c>
      <c r="D19" s="115">
        <v>1318</v>
      </c>
      <c r="E19" s="114">
        <v>1221</v>
      </c>
      <c r="F19" s="114">
        <v>1487</v>
      </c>
      <c r="G19" s="114">
        <v>1246</v>
      </c>
      <c r="H19" s="140">
        <v>1311</v>
      </c>
      <c r="I19" s="115">
        <v>7</v>
      </c>
      <c r="J19" s="116">
        <v>0.53394355453852016</v>
      </c>
    </row>
    <row r="20" spans="1:15" s="287" customFormat="1" ht="24.95" customHeight="1" x14ac:dyDescent="0.2">
      <c r="A20" s="193" t="s">
        <v>148</v>
      </c>
      <c r="B20" s="199" t="s">
        <v>149</v>
      </c>
      <c r="C20" s="113">
        <v>4.8391798659022447</v>
      </c>
      <c r="D20" s="115">
        <v>498</v>
      </c>
      <c r="E20" s="114">
        <v>366</v>
      </c>
      <c r="F20" s="114">
        <v>488</v>
      </c>
      <c r="G20" s="114">
        <v>376</v>
      </c>
      <c r="H20" s="140">
        <v>439</v>
      </c>
      <c r="I20" s="115">
        <v>59</v>
      </c>
      <c r="J20" s="116">
        <v>13.439635535307517</v>
      </c>
      <c r="K20" s="110"/>
      <c r="L20" s="110"/>
      <c r="M20" s="110"/>
      <c r="N20" s="110"/>
      <c r="O20" s="110"/>
    </row>
    <row r="21" spans="1:15" s="110" customFormat="1" ht="24.95" customHeight="1" x14ac:dyDescent="0.2">
      <c r="A21" s="201" t="s">
        <v>150</v>
      </c>
      <c r="B21" s="202" t="s">
        <v>151</v>
      </c>
      <c r="C21" s="113">
        <v>6.6563016227771836</v>
      </c>
      <c r="D21" s="115">
        <v>685</v>
      </c>
      <c r="E21" s="114">
        <v>622</v>
      </c>
      <c r="F21" s="114">
        <v>614</v>
      </c>
      <c r="G21" s="114">
        <v>580</v>
      </c>
      <c r="H21" s="140">
        <v>541</v>
      </c>
      <c r="I21" s="115">
        <v>144</v>
      </c>
      <c r="J21" s="116">
        <v>26.617375231053604</v>
      </c>
    </row>
    <row r="22" spans="1:15" s="110" customFormat="1" ht="24.95" customHeight="1" x14ac:dyDescent="0.2">
      <c r="A22" s="201" t="s">
        <v>152</v>
      </c>
      <c r="B22" s="199" t="s">
        <v>153</v>
      </c>
      <c r="C22" s="113">
        <v>4.8391798659022447</v>
      </c>
      <c r="D22" s="115">
        <v>498</v>
      </c>
      <c r="E22" s="114">
        <v>321</v>
      </c>
      <c r="F22" s="114">
        <v>395</v>
      </c>
      <c r="G22" s="114">
        <v>346</v>
      </c>
      <c r="H22" s="140">
        <v>662</v>
      </c>
      <c r="I22" s="115">
        <v>-164</v>
      </c>
      <c r="J22" s="116">
        <v>-24.773413897280967</v>
      </c>
    </row>
    <row r="23" spans="1:15" s="110" customFormat="1" ht="24.95" customHeight="1" x14ac:dyDescent="0.2">
      <c r="A23" s="193" t="s">
        <v>154</v>
      </c>
      <c r="B23" s="199" t="s">
        <v>155</v>
      </c>
      <c r="C23" s="113">
        <v>1.9434457292780098</v>
      </c>
      <c r="D23" s="115">
        <v>200</v>
      </c>
      <c r="E23" s="114">
        <v>115</v>
      </c>
      <c r="F23" s="114">
        <v>153</v>
      </c>
      <c r="G23" s="114">
        <v>197</v>
      </c>
      <c r="H23" s="140">
        <v>208</v>
      </c>
      <c r="I23" s="115">
        <v>-8</v>
      </c>
      <c r="J23" s="116">
        <v>-3.8461538461538463</v>
      </c>
    </row>
    <row r="24" spans="1:15" s="110" customFormat="1" ht="24.95" customHeight="1" x14ac:dyDescent="0.2">
      <c r="A24" s="193" t="s">
        <v>156</v>
      </c>
      <c r="B24" s="199" t="s">
        <v>221</v>
      </c>
      <c r="C24" s="113">
        <v>10.290545136527063</v>
      </c>
      <c r="D24" s="115">
        <v>1059</v>
      </c>
      <c r="E24" s="114">
        <v>871</v>
      </c>
      <c r="F24" s="114">
        <v>994</v>
      </c>
      <c r="G24" s="114">
        <v>873</v>
      </c>
      <c r="H24" s="140">
        <v>1039</v>
      </c>
      <c r="I24" s="115">
        <v>20</v>
      </c>
      <c r="J24" s="116">
        <v>1.9249278152069298</v>
      </c>
    </row>
    <row r="25" spans="1:15" s="110" customFormat="1" ht="24.95" customHeight="1" x14ac:dyDescent="0.2">
      <c r="A25" s="193" t="s">
        <v>222</v>
      </c>
      <c r="B25" s="204" t="s">
        <v>159</v>
      </c>
      <c r="C25" s="113">
        <v>8.794091924982995</v>
      </c>
      <c r="D25" s="115">
        <v>905</v>
      </c>
      <c r="E25" s="114">
        <v>786</v>
      </c>
      <c r="F25" s="114">
        <v>867</v>
      </c>
      <c r="G25" s="114">
        <v>878</v>
      </c>
      <c r="H25" s="140">
        <v>1153</v>
      </c>
      <c r="I25" s="115">
        <v>-248</v>
      </c>
      <c r="J25" s="116">
        <v>-21.509106678230701</v>
      </c>
    </row>
    <row r="26" spans="1:15" s="110" customFormat="1" ht="24.95" customHeight="1" x14ac:dyDescent="0.2">
      <c r="A26" s="201">
        <v>782.78300000000002</v>
      </c>
      <c r="B26" s="203" t="s">
        <v>160</v>
      </c>
      <c r="C26" s="113">
        <v>13.030803614809056</v>
      </c>
      <c r="D26" s="115">
        <v>1341</v>
      </c>
      <c r="E26" s="114">
        <v>1387</v>
      </c>
      <c r="F26" s="114">
        <v>1421</v>
      </c>
      <c r="G26" s="114">
        <v>1321</v>
      </c>
      <c r="H26" s="140">
        <v>1567</v>
      </c>
      <c r="I26" s="115">
        <v>-226</v>
      </c>
      <c r="J26" s="116">
        <v>-14.422463305679642</v>
      </c>
    </row>
    <row r="27" spans="1:15" s="110" customFormat="1" ht="24.95" customHeight="1" x14ac:dyDescent="0.2">
      <c r="A27" s="193" t="s">
        <v>161</v>
      </c>
      <c r="B27" s="199" t="s">
        <v>162</v>
      </c>
      <c r="C27" s="113">
        <v>2.6236517345253132</v>
      </c>
      <c r="D27" s="115">
        <v>270</v>
      </c>
      <c r="E27" s="114">
        <v>235</v>
      </c>
      <c r="F27" s="114">
        <v>313</v>
      </c>
      <c r="G27" s="114">
        <v>204</v>
      </c>
      <c r="H27" s="140">
        <v>291</v>
      </c>
      <c r="I27" s="115">
        <v>-21</v>
      </c>
      <c r="J27" s="116">
        <v>-7.2164948453608249</v>
      </c>
    </row>
    <row r="28" spans="1:15" s="110" customFormat="1" ht="24.95" customHeight="1" x14ac:dyDescent="0.2">
      <c r="A28" s="193" t="s">
        <v>163</v>
      </c>
      <c r="B28" s="199" t="s">
        <v>164</v>
      </c>
      <c r="C28" s="113">
        <v>7.1227285978039063</v>
      </c>
      <c r="D28" s="115">
        <v>733</v>
      </c>
      <c r="E28" s="114">
        <v>533</v>
      </c>
      <c r="F28" s="114">
        <v>674</v>
      </c>
      <c r="G28" s="114">
        <v>592</v>
      </c>
      <c r="H28" s="140">
        <v>746</v>
      </c>
      <c r="I28" s="115">
        <v>-13</v>
      </c>
      <c r="J28" s="116">
        <v>-1.7426273458445041</v>
      </c>
    </row>
    <row r="29" spans="1:15" s="110" customFormat="1" ht="24.95" customHeight="1" x14ac:dyDescent="0.2">
      <c r="A29" s="193">
        <v>86</v>
      </c>
      <c r="B29" s="199" t="s">
        <v>165</v>
      </c>
      <c r="C29" s="113">
        <v>5.8692061024195903</v>
      </c>
      <c r="D29" s="115">
        <v>604</v>
      </c>
      <c r="E29" s="114">
        <v>437</v>
      </c>
      <c r="F29" s="114">
        <v>581</v>
      </c>
      <c r="G29" s="114">
        <v>600</v>
      </c>
      <c r="H29" s="140">
        <v>516</v>
      </c>
      <c r="I29" s="115">
        <v>88</v>
      </c>
      <c r="J29" s="116">
        <v>17.054263565891471</v>
      </c>
    </row>
    <row r="30" spans="1:15" s="110" customFormat="1" ht="24.95" customHeight="1" x14ac:dyDescent="0.2">
      <c r="A30" s="193">
        <v>87.88</v>
      </c>
      <c r="B30" s="204" t="s">
        <v>166</v>
      </c>
      <c r="C30" s="113">
        <v>5.1306967252939462</v>
      </c>
      <c r="D30" s="115">
        <v>528</v>
      </c>
      <c r="E30" s="114">
        <v>474</v>
      </c>
      <c r="F30" s="114">
        <v>741</v>
      </c>
      <c r="G30" s="114">
        <v>419</v>
      </c>
      <c r="H30" s="140">
        <v>508</v>
      </c>
      <c r="I30" s="115">
        <v>20</v>
      </c>
      <c r="J30" s="116">
        <v>3.9370078740157481</v>
      </c>
    </row>
    <row r="31" spans="1:15" s="110" customFormat="1" ht="24.95" customHeight="1" x14ac:dyDescent="0.2">
      <c r="A31" s="193" t="s">
        <v>167</v>
      </c>
      <c r="B31" s="199" t="s">
        <v>168</v>
      </c>
      <c r="C31" s="113">
        <v>4.2755806044116218</v>
      </c>
      <c r="D31" s="115">
        <v>440</v>
      </c>
      <c r="E31" s="114">
        <v>336</v>
      </c>
      <c r="F31" s="114">
        <v>479</v>
      </c>
      <c r="G31" s="114">
        <v>367</v>
      </c>
      <c r="H31" s="140">
        <v>360</v>
      </c>
      <c r="I31" s="115">
        <v>80</v>
      </c>
      <c r="J31" s="116">
        <v>22.222222222222221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6.8020600524730343E-2</v>
      </c>
      <c r="D34" s="115">
        <v>7</v>
      </c>
      <c r="E34" s="114">
        <v>13</v>
      </c>
      <c r="F34" s="114">
        <v>8</v>
      </c>
      <c r="G34" s="114">
        <v>8</v>
      </c>
      <c r="H34" s="140">
        <v>6</v>
      </c>
      <c r="I34" s="115">
        <v>1</v>
      </c>
      <c r="J34" s="116">
        <v>16.666666666666668</v>
      </c>
    </row>
    <row r="35" spans="1:10" s="110" customFormat="1" ht="24.95" customHeight="1" x14ac:dyDescent="0.2">
      <c r="A35" s="292" t="s">
        <v>171</v>
      </c>
      <c r="B35" s="293" t="s">
        <v>172</v>
      </c>
      <c r="C35" s="113">
        <v>11.70926051890001</v>
      </c>
      <c r="D35" s="115">
        <v>1205</v>
      </c>
      <c r="E35" s="114">
        <v>1074</v>
      </c>
      <c r="F35" s="114">
        <v>1091</v>
      </c>
      <c r="G35" s="114">
        <v>1007</v>
      </c>
      <c r="H35" s="140">
        <v>1165</v>
      </c>
      <c r="I35" s="115">
        <v>40</v>
      </c>
      <c r="J35" s="116">
        <v>3.4334763948497855</v>
      </c>
    </row>
    <row r="36" spans="1:10" s="110" customFormat="1" ht="24.95" customHeight="1" x14ac:dyDescent="0.2">
      <c r="A36" s="294" t="s">
        <v>173</v>
      </c>
      <c r="B36" s="295" t="s">
        <v>174</v>
      </c>
      <c r="C36" s="125">
        <v>88.222718880575258</v>
      </c>
      <c r="D36" s="143">
        <v>9079</v>
      </c>
      <c r="E36" s="144">
        <v>7704</v>
      </c>
      <c r="F36" s="144">
        <v>9207</v>
      </c>
      <c r="G36" s="144">
        <v>7999</v>
      </c>
      <c r="H36" s="145">
        <v>9341</v>
      </c>
      <c r="I36" s="143">
        <v>-262</v>
      </c>
      <c r="J36" s="146">
        <v>-2.8048388823466439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10291</v>
      </c>
      <c r="F11" s="264">
        <v>8791</v>
      </c>
      <c r="G11" s="264">
        <v>10306</v>
      </c>
      <c r="H11" s="264">
        <v>9014</v>
      </c>
      <c r="I11" s="265">
        <v>10512</v>
      </c>
      <c r="J11" s="263">
        <v>-221</v>
      </c>
      <c r="K11" s="266">
        <v>-2.102359208523592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30.891069866873966</v>
      </c>
      <c r="E13" s="115">
        <v>3179</v>
      </c>
      <c r="F13" s="114">
        <v>3051</v>
      </c>
      <c r="G13" s="114">
        <v>3251</v>
      </c>
      <c r="H13" s="114">
        <v>2719</v>
      </c>
      <c r="I13" s="140">
        <v>3129</v>
      </c>
      <c r="J13" s="115">
        <v>50</v>
      </c>
      <c r="K13" s="116">
        <v>1.5979546180888462</v>
      </c>
    </row>
    <row r="14" spans="1:17" ht="15.95" customHeight="1" x14ac:dyDescent="0.2">
      <c r="A14" s="306" t="s">
        <v>230</v>
      </c>
      <c r="B14" s="307"/>
      <c r="C14" s="308"/>
      <c r="D14" s="113">
        <v>48.178019628801863</v>
      </c>
      <c r="E14" s="115">
        <v>4958</v>
      </c>
      <c r="F14" s="114">
        <v>4011</v>
      </c>
      <c r="G14" s="114">
        <v>4911</v>
      </c>
      <c r="H14" s="114">
        <v>4477</v>
      </c>
      <c r="I14" s="140">
        <v>4971</v>
      </c>
      <c r="J14" s="115">
        <v>-13</v>
      </c>
      <c r="K14" s="116">
        <v>-0.26151679742506539</v>
      </c>
    </row>
    <row r="15" spans="1:17" ht="15.95" customHeight="1" x14ac:dyDescent="0.2">
      <c r="A15" s="306" t="s">
        <v>231</v>
      </c>
      <c r="B15" s="307"/>
      <c r="C15" s="308"/>
      <c r="D15" s="113">
        <v>7.7640656884656494</v>
      </c>
      <c r="E15" s="115">
        <v>799</v>
      </c>
      <c r="F15" s="114">
        <v>645</v>
      </c>
      <c r="G15" s="114">
        <v>778</v>
      </c>
      <c r="H15" s="114">
        <v>707</v>
      </c>
      <c r="I15" s="140">
        <v>909</v>
      </c>
      <c r="J15" s="115">
        <v>-110</v>
      </c>
      <c r="K15" s="116">
        <v>-12.101210121012102</v>
      </c>
    </row>
    <row r="16" spans="1:17" ht="15.95" customHeight="1" x14ac:dyDescent="0.2">
      <c r="A16" s="306" t="s">
        <v>232</v>
      </c>
      <c r="B16" s="307"/>
      <c r="C16" s="308"/>
      <c r="D16" s="113">
        <v>12.603245554367895</v>
      </c>
      <c r="E16" s="115">
        <v>1297</v>
      </c>
      <c r="F16" s="114">
        <v>1032</v>
      </c>
      <c r="G16" s="114">
        <v>1248</v>
      </c>
      <c r="H16" s="114">
        <v>1057</v>
      </c>
      <c r="I16" s="140">
        <v>1443</v>
      </c>
      <c r="J16" s="115">
        <v>-146</v>
      </c>
      <c r="K16" s="116">
        <v>-10.117810117810118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0.29151685939170147</v>
      </c>
      <c r="E18" s="115">
        <v>30</v>
      </c>
      <c r="F18" s="114">
        <v>21</v>
      </c>
      <c r="G18" s="114">
        <v>40</v>
      </c>
      <c r="H18" s="114">
        <v>22</v>
      </c>
      <c r="I18" s="140">
        <v>38</v>
      </c>
      <c r="J18" s="115">
        <v>-8</v>
      </c>
      <c r="K18" s="116">
        <v>-21.05263157894737</v>
      </c>
    </row>
    <row r="19" spans="1:11" ht="14.1" customHeight="1" x14ac:dyDescent="0.2">
      <c r="A19" s="306" t="s">
        <v>235</v>
      </c>
      <c r="B19" s="307" t="s">
        <v>236</v>
      </c>
      <c r="C19" s="308"/>
      <c r="D19" s="113">
        <v>0.22349625886697114</v>
      </c>
      <c r="E19" s="115">
        <v>23</v>
      </c>
      <c r="F19" s="114">
        <v>12</v>
      </c>
      <c r="G19" s="114">
        <v>27</v>
      </c>
      <c r="H19" s="114">
        <v>11</v>
      </c>
      <c r="I19" s="140">
        <v>27</v>
      </c>
      <c r="J19" s="115">
        <v>-4</v>
      </c>
      <c r="K19" s="116">
        <v>-14.814814814814815</v>
      </c>
    </row>
    <row r="20" spans="1:11" ht="14.1" customHeight="1" x14ac:dyDescent="0.2">
      <c r="A20" s="306">
        <v>12</v>
      </c>
      <c r="B20" s="307" t="s">
        <v>237</v>
      </c>
      <c r="C20" s="308"/>
      <c r="D20" s="113">
        <v>0.79681274900398402</v>
      </c>
      <c r="E20" s="115">
        <v>82</v>
      </c>
      <c r="F20" s="114">
        <v>146</v>
      </c>
      <c r="G20" s="114">
        <v>86</v>
      </c>
      <c r="H20" s="114">
        <v>51</v>
      </c>
      <c r="I20" s="140">
        <v>120</v>
      </c>
      <c r="J20" s="115">
        <v>-38</v>
      </c>
      <c r="K20" s="116">
        <v>-31.666666666666668</v>
      </c>
    </row>
    <row r="21" spans="1:11" ht="14.1" customHeight="1" x14ac:dyDescent="0.2">
      <c r="A21" s="306">
        <v>21</v>
      </c>
      <c r="B21" s="307" t="s">
        <v>238</v>
      </c>
      <c r="C21" s="308"/>
      <c r="D21" s="113" t="s">
        <v>513</v>
      </c>
      <c r="E21" s="115" t="s">
        <v>513</v>
      </c>
      <c r="F21" s="114">
        <v>13</v>
      </c>
      <c r="G21" s="114">
        <v>24</v>
      </c>
      <c r="H21" s="114">
        <v>15</v>
      </c>
      <c r="I21" s="140">
        <v>11</v>
      </c>
      <c r="J21" s="115" t="s">
        <v>513</v>
      </c>
      <c r="K21" s="116" t="s">
        <v>513</v>
      </c>
    </row>
    <row r="22" spans="1:11" ht="14.1" customHeight="1" x14ac:dyDescent="0.2">
      <c r="A22" s="306">
        <v>22</v>
      </c>
      <c r="B22" s="307" t="s">
        <v>239</v>
      </c>
      <c r="C22" s="308"/>
      <c r="D22" s="113">
        <v>1.379846467787387</v>
      </c>
      <c r="E22" s="115">
        <v>142</v>
      </c>
      <c r="F22" s="114">
        <v>151</v>
      </c>
      <c r="G22" s="114">
        <v>175</v>
      </c>
      <c r="H22" s="114">
        <v>166</v>
      </c>
      <c r="I22" s="140">
        <v>221</v>
      </c>
      <c r="J22" s="115">
        <v>-79</v>
      </c>
      <c r="K22" s="116">
        <v>-35.74660633484163</v>
      </c>
    </row>
    <row r="23" spans="1:11" ht="14.1" customHeight="1" x14ac:dyDescent="0.2">
      <c r="A23" s="306">
        <v>23</v>
      </c>
      <c r="B23" s="307" t="s">
        <v>240</v>
      </c>
      <c r="C23" s="308"/>
      <c r="D23" s="113">
        <v>1.0397434651637354</v>
      </c>
      <c r="E23" s="115">
        <v>107</v>
      </c>
      <c r="F23" s="114">
        <v>137</v>
      </c>
      <c r="G23" s="114">
        <v>137</v>
      </c>
      <c r="H23" s="114">
        <v>168</v>
      </c>
      <c r="I23" s="140">
        <v>135</v>
      </c>
      <c r="J23" s="115">
        <v>-28</v>
      </c>
      <c r="K23" s="116">
        <v>-20.74074074074074</v>
      </c>
    </row>
    <row r="24" spans="1:11" ht="14.1" customHeight="1" x14ac:dyDescent="0.2">
      <c r="A24" s="306">
        <v>24</v>
      </c>
      <c r="B24" s="307" t="s">
        <v>241</v>
      </c>
      <c r="C24" s="308"/>
      <c r="D24" s="113">
        <v>2.0989213876202508</v>
      </c>
      <c r="E24" s="115">
        <v>216</v>
      </c>
      <c r="F24" s="114">
        <v>195</v>
      </c>
      <c r="G24" s="114">
        <v>162</v>
      </c>
      <c r="H24" s="114">
        <v>166</v>
      </c>
      <c r="I24" s="140">
        <v>233</v>
      </c>
      <c r="J24" s="115">
        <v>-17</v>
      </c>
      <c r="K24" s="116">
        <v>-7.296137339055794</v>
      </c>
    </row>
    <row r="25" spans="1:11" ht="14.1" customHeight="1" x14ac:dyDescent="0.2">
      <c r="A25" s="306">
        <v>25</v>
      </c>
      <c r="B25" s="307" t="s">
        <v>242</v>
      </c>
      <c r="C25" s="308"/>
      <c r="D25" s="113">
        <v>5.1987173258186763</v>
      </c>
      <c r="E25" s="115">
        <v>535</v>
      </c>
      <c r="F25" s="114">
        <v>390</v>
      </c>
      <c r="G25" s="114">
        <v>448</v>
      </c>
      <c r="H25" s="114">
        <v>398</v>
      </c>
      <c r="I25" s="140">
        <v>457</v>
      </c>
      <c r="J25" s="115">
        <v>78</v>
      </c>
      <c r="K25" s="116">
        <v>17.067833698030636</v>
      </c>
    </row>
    <row r="26" spans="1:11" ht="14.1" customHeight="1" x14ac:dyDescent="0.2">
      <c r="A26" s="306">
        <v>26</v>
      </c>
      <c r="B26" s="307" t="s">
        <v>243</v>
      </c>
      <c r="C26" s="308"/>
      <c r="D26" s="113">
        <v>2.3127004178408317</v>
      </c>
      <c r="E26" s="115">
        <v>238</v>
      </c>
      <c r="F26" s="114">
        <v>214</v>
      </c>
      <c r="G26" s="114">
        <v>206</v>
      </c>
      <c r="H26" s="114">
        <v>236</v>
      </c>
      <c r="I26" s="140">
        <v>277</v>
      </c>
      <c r="J26" s="115">
        <v>-39</v>
      </c>
      <c r="K26" s="116">
        <v>-14.079422382671479</v>
      </c>
    </row>
    <row r="27" spans="1:11" ht="14.1" customHeight="1" x14ac:dyDescent="0.2">
      <c r="A27" s="306">
        <v>27</v>
      </c>
      <c r="B27" s="307" t="s">
        <v>244</v>
      </c>
      <c r="C27" s="308"/>
      <c r="D27" s="113">
        <v>1.4478670683121173</v>
      </c>
      <c r="E27" s="115">
        <v>149</v>
      </c>
      <c r="F27" s="114">
        <v>142</v>
      </c>
      <c r="G27" s="114">
        <v>124</v>
      </c>
      <c r="H27" s="114">
        <v>141</v>
      </c>
      <c r="I27" s="140">
        <v>152</v>
      </c>
      <c r="J27" s="115">
        <v>-3</v>
      </c>
      <c r="K27" s="116">
        <v>-1.9736842105263157</v>
      </c>
    </row>
    <row r="28" spans="1:11" ht="14.1" customHeight="1" x14ac:dyDescent="0.2">
      <c r="A28" s="306">
        <v>28</v>
      </c>
      <c r="B28" s="307" t="s">
        <v>245</v>
      </c>
      <c r="C28" s="308"/>
      <c r="D28" s="113">
        <v>0.20406180157419104</v>
      </c>
      <c r="E28" s="115">
        <v>21</v>
      </c>
      <c r="F28" s="114">
        <v>27</v>
      </c>
      <c r="G28" s="114">
        <v>22</v>
      </c>
      <c r="H28" s="114">
        <v>16</v>
      </c>
      <c r="I28" s="140">
        <v>19</v>
      </c>
      <c r="J28" s="115">
        <v>2</v>
      </c>
      <c r="K28" s="116">
        <v>10.526315789473685</v>
      </c>
    </row>
    <row r="29" spans="1:11" ht="14.1" customHeight="1" x14ac:dyDescent="0.2">
      <c r="A29" s="306">
        <v>29</v>
      </c>
      <c r="B29" s="307" t="s">
        <v>246</v>
      </c>
      <c r="C29" s="308"/>
      <c r="D29" s="113">
        <v>3.0220581090273053</v>
      </c>
      <c r="E29" s="115">
        <v>311</v>
      </c>
      <c r="F29" s="114">
        <v>244</v>
      </c>
      <c r="G29" s="114">
        <v>306</v>
      </c>
      <c r="H29" s="114">
        <v>264</v>
      </c>
      <c r="I29" s="140">
        <v>264</v>
      </c>
      <c r="J29" s="115">
        <v>47</v>
      </c>
      <c r="K29" s="116">
        <v>17.803030303030305</v>
      </c>
    </row>
    <row r="30" spans="1:11" ht="14.1" customHeight="1" x14ac:dyDescent="0.2">
      <c r="A30" s="306" t="s">
        <v>247</v>
      </c>
      <c r="B30" s="307" t="s">
        <v>248</v>
      </c>
      <c r="C30" s="308"/>
      <c r="D30" s="113">
        <v>0.37897191720921192</v>
      </c>
      <c r="E30" s="115">
        <v>39</v>
      </c>
      <c r="F30" s="114">
        <v>44</v>
      </c>
      <c r="G30" s="114">
        <v>52</v>
      </c>
      <c r="H30" s="114">
        <v>51</v>
      </c>
      <c r="I30" s="140">
        <v>47</v>
      </c>
      <c r="J30" s="115">
        <v>-8</v>
      </c>
      <c r="K30" s="116">
        <v>-17.021276595744681</v>
      </c>
    </row>
    <row r="31" spans="1:11" ht="14.1" customHeight="1" x14ac:dyDescent="0.2">
      <c r="A31" s="306" t="s">
        <v>249</v>
      </c>
      <c r="B31" s="307" t="s">
        <v>250</v>
      </c>
      <c r="C31" s="308"/>
      <c r="D31" s="113">
        <v>2.6139345058789232</v>
      </c>
      <c r="E31" s="115">
        <v>269</v>
      </c>
      <c r="F31" s="114">
        <v>194</v>
      </c>
      <c r="G31" s="114">
        <v>249</v>
      </c>
      <c r="H31" s="114">
        <v>208</v>
      </c>
      <c r="I31" s="140">
        <v>210</v>
      </c>
      <c r="J31" s="115">
        <v>59</v>
      </c>
      <c r="K31" s="116">
        <v>28.095238095238095</v>
      </c>
    </row>
    <row r="32" spans="1:11" ht="14.1" customHeight="1" x14ac:dyDescent="0.2">
      <c r="A32" s="306">
        <v>31</v>
      </c>
      <c r="B32" s="307" t="s">
        <v>251</v>
      </c>
      <c r="C32" s="308"/>
      <c r="D32" s="113">
        <v>0.97172286463900492</v>
      </c>
      <c r="E32" s="115">
        <v>100</v>
      </c>
      <c r="F32" s="114">
        <v>104</v>
      </c>
      <c r="G32" s="114">
        <v>92</v>
      </c>
      <c r="H32" s="114">
        <v>81</v>
      </c>
      <c r="I32" s="140">
        <v>84</v>
      </c>
      <c r="J32" s="115">
        <v>16</v>
      </c>
      <c r="K32" s="116">
        <v>19.047619047619047</v>
      </c>
    </row>
    <row r="33" spans="1:11" ht="14.1" customHeight="1" x14ac:dyDescent="0.2">
      <c r="A33" s="306">
        <v>32</v>
      </c>
      <c r="B33" s="307" t="s">
        <v>252</v>
      </c>
      <c r="C33" s="308"/>
      <c r="D33" s="113">
        <v>1.7102322417646487</v>
      </c>
      <c r="E33" s="115">
        <v>176</v>
      </c>
      <c r="F33" s="114">
        <v>206</v>
      </c>
      <c r="G33" s="114">
        <v>199</v>
      </c>
      <c r="H33" s="114">
        <v>138</v>
      </c>
      <c r="I33" s="140">
        <v>138</v>
      </c>
      <c r="J33" s="115">
        <v>38</v>
      </c>
      <c r="K33" s="116">
        <v>27.536231884057973</v>
      </c>
    </row>
    <row r="34" spans="1:11" ht="14.1" customHeight="1" x14ac:dyDescent="0.2">
      <c r="A34" s="306">
        <v>33</v>
      </c>
      <c r="B34" s="307" t="s">
        <v>253</v>
      </c>
      <c r="C34" s="308"/>
      <c r="D34" s="113">
        <v>1.0105917792245651</v>
      </c>
      <c r="E34" s="115">
        <v>104</v>
      </c>
      <c r="F34" s="114">
        <v>107</v>
      </c>
      <c r="G34" s="114">
        <v>96</v>
      </c>
      <c r="H34" s="114">
        <v>86</v>
      </c>
      <c r="I34" s="140">
        <v>105</v>
      </c>
      <c r="J34" s="115">
        <v>-1</v>
      </c>
      <c r="K34" s="116">
        <v>-0.95238095238095233</v>
      </c>
    </row>
    <row r="35" spans="1:11" ht="14.1" customHeight="1" x14ac:dyDescent="0.2">
      <c r="A35" s="306">
        <v>34</v>
      </c>
      <c r="B35" s="307" t="s">
        <v>254</v>
      </c>
      <c r="C35" s="308"/>
      <c r="D35" s="113">
        <v>1.6907977844718687</v>
      </c>
      <c r="E35" s="115">
        <v>174</v>
      </c>
      <c r="F35" s="114">
        <v>142</v>
      </c>
      <c r="G35" s="114">
        <v>147</v>
      </c>
      <c r="H35" s="114">
        <v>107</v>
      </c>
      <c r="I35" s="140">
        <v>160</v>
      </c>
      <c r="J35" s="115">
        <v>14</v>
      </c>
      <c r="K35" s="116">
        <v>8.75</v>
      </c>
    </row>
    <row r="36" spans="1:11" ht="14.1" customHeight="1" x14ac:dyDescent="0.2">
      <c r="A36" s="306">
        <v>41</v>
      </c>
      <c r="B36" s="307" t="s">
        <v>255</v>
      </c>
      <c r="C36" s="308"/>
      <c r="D36" s="113">
        <v>0.98144009328539505</v>
      </c>
      <c r="E36" s="115">
        <v>101</v>
      </c>
      <c r="F36" s="114">
        <v>72</v>
      </c>
      <c r="G36" s="114">
        <v>109</v>
      </c>
      <c r="H36" s="114">
        <v>83</v>
      </c>
      <c r="I36" s="140">
        <v>106</v>
      </c>
      <c r="J36" s="115">
        <v>-5</v>
      </c>
      <c r="K36" s="116">
        <v>-4.716981132075472</v>
      </c>
    </row>
    <row r="37" spans="1:11" ht="14.1" customHeight="1" x14ac:dyDescent="0.2">
      <c r="A37" s="306">
        <v>42</v>
      </c>
      <c r="B37" s="307" t="s">
        <v>256</v>
      </c>
      <c r="C37" s="308"/>
      <c r="D37" s="113">
        <v>0.16519288698863085</v>
      </c>
      <c r="E37" s="115">
        <v>17</v>
      </c>
      <c r="F37" s="114">
        <v>13</v>
      </c>
      <c r="G37" s="114">
        <v>17</v>
      </c>
      <c r="H37" s="114">
        <v>7</v>
      </c>
      <c r="I37" s="140">
        <v>20</v>
      </c>
      <c r="J37" s="115">
        <v>-3</v>
      </c>
      <c r="K37" s="116">
        <v>-15</v>
      </c>
    </row>
    <row r="38" spans="1:11" ht="14.1" customHeight="1" x14ac:dyDescent="0.2">
      <c r="A38" s="306">
        <v>43</v>
      </c>
      <c r="B38" s="307" t="s">
        <v>257</v>
      </c>
      <c r="C38" s="308"/>
      <c r="D38" s="113">
        <v>3.5467884559323681</v>
      </c>
      <c r="E38" s="115">
        <v>365</v>
      </c>
      <c r="F38" s="114">
        <v>229</v>
      </c>
      <c r="G38" s="114">
        <v>240</v>
      </c>
      <c r="H38" s="114">
        <v>249</v>
      </c>
      <c r="I38" s="140">
        <v>500</v>
      </c>
      <c r="J38" s="115">
        <v>-135</v>
      </c>
      <c r="K38" s="116">
        <v>-27</v>
      </c>
    </row>
    <row r="39" spans="1:11" ht="14.1" customHeight="1" x14ac:dyDescent="0.2">
      <c r="A39" s="306">
        <v>51</v>
      </c>
      <c r="B39" s="307" t="s">
        <v>258</v>
      </c>
      <c r="C39" s="308"/>
      <c r="D39" s="113">
        <v>11.320571373044407</v>
      </c>
      <c r="E39" s="115">
        <v>1165</v>
      </c>
      <c r="F39" s="114">
        <v>1092</v>
      </c>
      <c r="G39" s="114">
        <v>1264</v>
      </c>
      <c r="H39" s="114">
        <v>1073</v>
      </c>
      <c r="I39" s="140">
        <v>1227</v>
      </c>
      <c r="J39" s="115">
        <v>-62</v>
      </c>
      <c r="K39" s="116">
        <v>-5.0529747351263241</v>
      </c>
    </row>
    <row r="40" spans="1:11" ht="14.1" customHeight="1" x14ac:dyDescent="0.2">
      <c r="A40" s="306" t="s">
        <v>259</v>
      </c>
      <c r="B40" s="307" t="s">
        <v>260</v>
      </c>
      <c r="C40" s="308"/>
      <c r="D40" s="113">
        <v>10.756972111553784</v>
      </c>
      <c r="E40" s="115">
        <v>1107</v>
      </c>
      <c r="F40" s="114">
        <v>1059</v>
      </c>
      <c r="G40" s="114">
        <v>1223</v>
      </c>
      <c r="H40" s="114">
        <v>1017</v>
      </c>
      <c r="I40" s="140">
        <v>1148</v>
      </c>
      <c r="J40" s="115">
        <v>-41</v>
      </c>
      <c r="K40" s="116">
        <v>-3.5714285714285716</v>
      </c>
    </row>
    <row r="41" spans="1:11" ht="14.1" customHeight="1" x14ac:dyDescent="0.2">
      <c r="A41" s="306"/>
      <c r="B41" s="307" t="s">
        <v>261</v>
      </c>
      <c r="C41" s="308"/>
      <c r="D41" s="113">
        <v>9.0467398697891355</v>
      </c>
      <c r="E41" s="115">
        <v>931</v>
      </c>
      <c r="F41" s="114">
        <v>934</v>
      </c>
      <c r="G41" s="114">
        <v>1005</v>
      </c>
      <c r="H41" s="114">
        <v>874</v>
      </c>
      <c r="I41" s="140">
        <v>995</v>
      </c>
      <c r="J41" s="115">
        <v>-64</v>
      </c>
      <c r="K41" s="116">
        <v>-6.4321608040201008</v>
      </c>
    </row>
    <row r="42" spans="1:11" ht="14.1" customHeight="1" x14ac:dyDescent="0.2">
      <c r="A42" s="306">
        <v>52</v>
      </c>
      <c r="B42" s="307" t="s">
        <v>262</v>
      </c>
      <c r="C42" s="308"/>
      <c r="D42" s="113">
        <v>4.7225731221455645</v>
      </c>
      <c r="E42" s="115">
        <v>486</v>
      </c>
      <c r="F42" s="114">
        <v>402</v>
      </c>
      <c r="G42" s="114">
        <v>400</v>
      </c>
      <c r="H42" s="114">
        <v>306</v>
      </c>
      <c r="I42" s="140">
        <v>353</v>
      </c>
      <c r="J42" s="115">
        <v>133</v>
      </c>
      <c r="K42" s="116">
        <v>37.677053824362609</v>
      </c>
    </row>
    <row r="43" spans="1:11" ht="14.1" customHeight="1" x14ac:dyDescent="0.2">
      <c r="A43" s="306" t="s">
        <v>263</v>
      </c>
      <c r="B43" s="307" t="s">
        <v>264</v>
      </c>
      <c r="C43" s="308"/>
      <c r="D43" s="113">
        <v>3.6148090564570983</v>
      </c>
      <c r="E43" s="115">
        <v>372</v>
      </c>
      <c r="F43" s="114">
        <v>276</v>
      </c>
      <c r="G43" s="114">
        <v>273</v>
      </c>
      <c r="H43" s="114">
        <v>201</v>
      </c>
      <c r="I43" s="140">
        <v>240</v>
      </c>
      <c r="J43" s="115">
        <v>132</v>
      </c>
      <c r="K43" s="116">
        <v>55</v>
      </c>
    </row>
    <row r="44" spans="1:11" ht="14.1" customHeight="1" x14ac:dyDescent="0.2">
      <c r="A44" s="306">
        <v>53</v>
      </c>
      <c r="B44" s="307" t="s">
        <v>265</v>
      </c>
      <c r="C44" s="308"/>
      <c r="D44" s="113">
        <v>1.0300262365173452</v>
      </c>
      <c r="E44" s="115">
        <v>106</v>
      </c>
      <c r="F44" s="114">
        <v>85</v>
      </c>
      <c r="G44" s="114">
        <v>91</v>
      </c>
      <c r="H44" s="114">
        <v>157</v>
      </c>
      <c r="I44" s="140">
        <v>132</v>
      </c>
      <c r="J44" s="115">
        <v>-26</v>
      </c>
      <c r="K44" s="116">
        <v>-19.696969696969695</v>
      </c>
    </row>
    <row r="45" spans="1:11" ht="14.1" customHeight="1" x14ac:dyDescent="0.2">
      <c r="A45" s="306" t="s">
        <v>266</v>
      </c>
      <c r="B45" s="307" t="s">
        <v>267</v>
      </c>
      <c r="C45" s="308"/>
      <c r="D45" s="113">
        <v>0.95228840734622489</v>
      </c>
      <c r="E45" s="115">
        <v>98</v>
      </c>
      <c r="F45" s="114">
        <v>81</v>
      </c>
      <c r="G45" s="114">
        <v>86</v>
      </c>
      <c r="H45" s="114">
        <v>152</v>
      </c>
      <c r="I45" s="140">
        <v>124</v>
      </c>
      <c r="J45" s="115">
        <v>-26</v>
      </c>
      <c r="K45" s="116">
        <v>-20.967741935483872</v>
      </c>
    </row>
    <row r="46" spans="1:11" ht="14.1" customHeight="1" x14ac:dyDescent="0.2">
      <c r="A46" s="306">
        <v>54</v>
      </c>
      <c r="B46" s="307" t="s">
        <v>268</v>
      </c>
      <c r="C46" s="308"/>
      <c r="D46" s="113">
        <v>6.0441162180546106</v>
      </c>
      <c r="E46" s="115">
        <v>622</v>
      </c>
      <c r="F46" s="114">
        <v>512</v>
      </c>
      <c r="G46" s="114">
        <v>536</v>
      </c>
      <c r="H46" s="114">
        <v>540</v>
      </c>
      <c r="I46" s="140">
        <v>587</v>
      </c>
      <c r="J46" s="115">
        <v>35</v>
      </c>
      <c r="K46" s="116">
        <v>5.9625212947189095</v>
      </c>
    </row>
    <row r="47" spans="1:11" ht="14.1" customHeight="1" x14ac:dyDescent="0.2">
      <c r="A47" s="306">
        <v>61</v>
      </c>
      <c r="B47" s="307" t="s">
        <v>269</v>
      </c>
      <c r="C47" s="308"/>
      <c r="D47" s="113">
        <v>1.7685356136429891</v>
      </c>
      <c r="E47" s="115">
        <v>182</v>
      </c>
      <c r="F47" s="114">
        <v>135</v>
      </c>
      <c r="G47" s="114">
        <v>189</v>
      </c>
      <c r="H47" s="114">
        <v>177</v>
      </c>
      <c r="I47" s="140">
        <v>242</v>
      </c>
      <c r="J47" s="115">
        <v>-60</v>
      </c>
      <c r="K47" s="116">
        <v>-24.793388429752067</v>
      </c>
    </row>
    <row r="48" spans="1:11" ht="14.1" customHeight="1" x14ac:dyDescent="0.2">
      <c r="A48" s="306">
        <v>62</v>
      </c>
      <c r="B48" s="307" t="s">
        <v>270</v>
      </c>
      <c r="C48" s="308"/>
      <c r="D48" s="113">
        <v>7.2587697988533666</v>
      </c>
      <c r="E48" s="115">
        <v>747</v>
      </c>
      <c r="F48" s="114">
        <v>698</v>
      </c>
      <c r="G48" s="114">
        <v>854</v>
      </c>
      <c r="H48" s="114">
        <v>728</v>
      </c>
      <c r="I48" s="140">
        <v>749</v>
      </c>
      <c r="J48" s="115">
        <v>-2</v>
      </c>
      <c r="K48" s="116">
        <v>-0.26702269692923897</v>
      </c>
    </row>
    <row r="49" spans="1:11" ht="14.1" customHeight="1" x14ac:dyDescent="0.2">
      <c r="A49" s="306">
        <v>63</v>
      </c>
      <c r="B49" s="307" t="s">
        <v>271</v>
      </c>
      <c r="C49" s="308"/>
      <c r="D49" s="113">
        <v>4.6739869789136135</v>
      </c>
      <c r="E49" s="115">
        <v>481</v>
      </c>
      <c r="F49" s="114">
        <v>478</v>
      </c>
      <c r="G49" s="114">
        <v>493</v>
      </c>
      <c r="H49" s="114">
        <v>428</v>
      </c>
      <c r="I49" s="140">
        <v>415</v>
      </c>
      <c r="J49" s="115">
        <v>66</v>
      </c>
      <c r="K49" s="116">
        <v>15.903614457831326</v>
      </c>
    </row>
    <row r="50" spans="1:11" ht="14.1" customHeight="1" x14ac:dyDescent="0.2">
      <c r="A50" s="306" t="s">
        <v>272</v>
      </c>
      <c r="B50" s="307" t="s">
        <v>273</v>
      </c>
      <c r="C50" s="308"/>
      <c r="D50" s="113">
        <v>0.86483334952871438</v>
      </c>
      <c r="E50" s="115">
        <v>89</v>
      </c>
      <c r="F50" s="114">
        <v>104</v>
      </c>
      <c r="G50" s="114">
        <v>95</v>
      </c>
      <c r="H50" s="114">
        <v>86</v>
      </c>
      <c r="I50" s="140">
        <v>77</v>
      </c>
      <c r="J50" s="115">
        <v>12</v>
      </c>
      <c r="K50" s="116">
        <v>15.584415584415584</v>
      </c>
    </row>
    <row r="51" spans="1:11" ht="14.1" customHeight="1" x14ac:dyDescent="0.2">
      <c r="A51" s="306" t="s">
        <v>274</v>
      </c>
      <c r="B51" s="307" t="s">
        <v>275</v>
      </c>
      <c r="C51" s="308"/>
      <c r="D51" s="113">
        <v>3.5079195413468081</v>
      </c>
      <c r="E51" s="115">
        <v>361</v>
      </c>
      <c r="F51" s="114">
        <v>339</v>
      </c>
      <c r="G51" s="114">
        <v>347</v>
      </c>
      <c r="H51" s="114">
        <v>298</v>
      </c>
      <c r="I51" s="140">
        <v>310</v>
      </c>
      <c r="J51" s="115">
        <v>51</v>
      </c>
      <c r="K51" s="116">
        <v>16.451612903225808</v>
      </c>
    </row>
    <row r="52" spans="1:11" ht="14.1" customHeight="1" x14ac:dyDescent="0.2">
      <c r="A52" s="306">
        <v>71</v>
      </c>
      <c r="B52" s="307" t="s">
        <v>276</v>
      </c>
      <c r="C52" s="308"/>
      <c r="D52" s="113">
        <v>12.476921581964824</v>
      </c>
      <c r="E52" s="115">
        <v>1284</v>
      </c>
      <c r="F52" s="114">
        <v>937</v>
      </c>
      <c r="G52" s="114">
        <v>1027</v>
      </c>
      <c r="H52" s="114">
        <v>1036</v>
      </c>
      <c r="I52" s="140">
        <v>1203</v>
      </c>
      <c r="J52" s="115">
        <v>81</v>
      </c>
      <c r="K52" s="116">
        <v>6.7331670822942646</v>
      </c>
    </row>
    <row r="53" spans="1:11" ht="14.1" customHeight="1" x14ac:dyDescent="0.2">
      <c r="A53" s="306" t="s">
        <v>277</v>
      </c>
      <c r="B53" s="307" t="s">
        <v>278</v>
      </c>
      <c r="C53" s="308"/>
      <c r="D53" s="113">
        <v>3.5176367699931981</v>
      </c>
      <c r="E53" s="115">
        <v>362</v>
      </c>
      <c r="F53" s="114">
        <v>244</v>
      </c>
      <c r="G53" s="114">
        <v>339</v>
      </c>
      <c r="H53" s="114">
        <v>294</v>
      </c>
      <c r="I53" s="140">
        <v>341</v>
      </c>
      <c r="J53" s="115">
        <v>21</v>
      </c>
      <c r="K53" s="116">
        <v>6.1583577712609969</v>
      </c>
    </row>
    <row r="54" spans="1:11" ht="14.1" customHeight="1" x14ac:dyDescent="0.2">
      <c r="A54" s="306" t="s">
        <v>279</v>
      </c>
      <c r="B54" s="307" t="s">
        <v>280</v>
      </c>
      <c r="C54" s="308"/>
      <c r="D54" s="113">
        <v>8.1624720629676411</v>
      </c>
      <c r="E54" s="115">
        <v>840</v>
      </c>
      <c r="F54" s="114">
        <v>623</v>
      </c>
      <c r="G54" s="114">
        <v>609</v>
      </c>
      <c r="H54" s="114">
        <v>669</v>
      </c>
      <c r="I54" s="140">
        <v>762</v>
      </c>
      <c r="J54" s="115">
        <v>78</v>
      </c>
      <c r="K54" s="116">
        <v>10.236220472440944</v>
      </c>
    </row>
    <row r="55" spans="1:11" ht="14.1" customHeight="1" x14ac:dyDescent="0.2">
      <c r="A55" s="306">
        <v>72</v>
      </c>
      <c r="B55" s="307" t="s">
        <v>281</v>
      </c>
      <c r="C55" s="308"/>
      <c r="D55" s="113">
        <v>2.6042172772325332</v>
      </c>
      <c r="E55" s="115">
        <v>268</v>
      </c>
      <c r="F55" s="114">
        <v>163</v>
      </c>
      <c r="G55" s="114">
        <v>214</v>
      </c>
      <c r="H55" s="114">
        <v>239</v>
      </c>
      <c r="I55" s="140">
        <v>272</v>
      </c>
      <c r="J55" s="115">
        <v>-4</v>
      </c>
      <c r="K55" s="116">
        <v>-1.4705882352941178</v>
      </c>
    </row>
    <row r="56" spans="1:11" ht="14.1" customHeight="1" x14ac:dyDescent="0.2">
      <c r="A56" s="306" t="s">
        <v>282</v>
      </c>
      <c r="B56" s="307" t="s">
        <v>283</v>
      </c>
      <c r="C56" s="308"/>
      <c r="D56" s="113">
        <v>1.3215430959090468</v>
      </c>
      <c r="E56" s="115">
        <v>136</v>
      </c>
      <c r="F56" s="114">
        <v>65</v>
      </c>
      <c r="G56" s="114">
        <v>90</v>
      </c>
      <c r="H56" s="114">
        <v>127</v>
      </c>
      <c r="I56" s="140">
        <v>142</v>
      </c>
      <c r="J56" s="115">
        <v>-6</v>
      </c>
      <c r="K56" s="116">
        <v>-4.225352112676056</v>
      </c>
    </row>
    <row r="57" spans="1:11" ht="14.1" customHeight="1" x14ac:dyDescent="0.2">
      <c r="A57" s="306" t="s">
        <v>284</v>
      </c>
      <c r="B57" s="307" t="s">
        <v>285</v>
      </c>
      <c r="C57" s="308"/>
      <c r="D57" s="113">
        <v>0.80652997765037415</v>
      </c>
      <c r="E57" s="115">
        <v>83</v>
      </c>
      <c r="F57" s="114">
        <v>60</v>
      </c>
      <c r="G57" s="114">
        <v>58</v>
      </c>
      <c r="H57" s="114">
        <v>54</v>
      </c>
      <c r="I57" s="140">
        <v>82</v>
      </c>
      <c r="J57" s="115">
        <v>1</v>
      </c>
      <c r="K57" s="116">
        <v>1.2195121951219512</v>
      </c>
    </row>
    <row r="58" spans="1:11" ht="14.1" customHeight="1" x14ac:dyDescent="0.2">
      <c r="A58" s="306">
        <v>73</v>
      </c>
      <c r="B58" s="307" t="s">
        <v>286</v>
      </c>
      <c r="C58" s="308"/>
      <c r="D58" s="113">
        <v>1.7976872995821591</v>
      </c>
      <c r="E58" s="115">
        <v>185</v>
      </c>
      <c r="F58" s="114">
        <v>169</v>
      </c>
      <c r="G58" s="114">
        <v>250</v>
      </c>
      <c r="H58" s="114">
        <v>177</v>
      </c>
      <c r="I58" s="140">
        <v>209</v>
      </c>
      <c r="J58" s="115">
        <v>-24</v>
      </c>
      <c r="K58" s="116">
        <v>-11.483253588516746</v>
      </c>
    </row>
    <row r="59" spans="1:11" ht="14.1" customHeight="1" x14ac:dyDescent="0.2">
      <c r="A59" s="306" t="s">
        <v>287</v>
      </c>
      <c r="B59" s="307" t="s">
        <v>288</v>
      </c>
      <c r="C59" s="308"/>
      <c r="D59" s="113">
        <v>1.0105917792245651</v>
      </c>
      <c r="E59" s="115">
        <v>104</v>
      </c>
      <c r="F59" s="114">
        <v>95</v>
      </c>
      <c r="G59" s="114">
        <v>149</v>
      </c>
      <c r="H59" s="114">
        <v>100</v>
      </c>
      <c r="I59" s="140">
        <v>124</v>
      </c>
      <c r="J59" s="115">
        <v>-20</v>
      </c>
      <c r="K59" s="116">
        <v>-16.129032258064516</v>
      </c>
    </row>
    <row r="60" spans="1:11" ht="14.1" customHeight="1" x14ac:dyDescent="0.2">
      <c r="A60" s="306">
        <v>81</v>
      </c>
      <c r="B60" s="307" t="s">
        <v>289</v>
      </c>
      <c r="C60" s="308"/>
      <c r="D60" s="113">
        <v>6.5494121076668934</v>
      </c>
      <c r="E60" s="115">
        <v>674</v>
      </c>
      <c r="F60" s="114">
        <v>537</v>
      </c>
      <c r="G60" s="114">
        <v>648</v>
      </c>
      <c r="H60" s="114">
        <v>657</v>
      </c>
      <c r="I60" s="140">
        <v>606</v>
      </c>
      <c r="J60" s="115">
        <v>68</v>
      </c>
      <c r="K60" s="116">
        <v>11.221122112211221</v>
      </c>
    </row>
    <row r="61" spans="1:11" ht="14.1" customHeight="1" x14ac:dyDescent="0.2">
      <c r="A61" s="306" t="s">
        <v>290</v>
      </c>
      <c r="B61" s="307" t="s">
        <v>291</v>
      </c>
      <c r="C61" s="308"/>
      <c r="D61" s="113">
        <v>2.2641142746088816</v>
      </c>
      <c r="E61" s="115">
        <v>233</v>
      </c>
      <c r="F61" s="114">
        <v>167</v>
      </c>
      <c r="G61" s="114">
        <v>239</v>
      </c>
      <c r="H61" s="114">
        <v>285</v>
      </c>
      <c r="I61" s="140">
        <v>220</v>
      </c>
      <c r="J61" s="115">
        <v>13</v>
      </c>
      <c r="K61" s="116">
        <v>5.9090909090909092</v>
      </c>
    </row>
    <row r="62" spans="1:11" ht="14.1" customHeight="1" x14ac:dyDescent="0.2">
      <c r="A62" s="306" t="s">
        <v>292</v>
      </c>
      <c r="B62" s="307" t="s">
        <v>293</v>
      </c>
      <c r="C62" s="308"/>
      <c r="D62" s="113">
        <v>2.0697697016810808</v>
      </c>
      <c r="E62" s="115">
        <v>213</v>
      </c>
      <c r="F62" s="114">
        <v>247</v>
      </c>
      <c r="G62" s="114">
        <v>241</v>
      </c>
      <c r="H62" s="114">
        <v>184</v>
      </c>
      <c r="I62" s="140">
        <v>172</v>
      </c>
      <c r="J62" s="115">
        <v>41</v>
      </c>
      <c r="K62" s="116">
        <v>23.837209302325583</v>
      </c>
    </row>
    <row r="63" spans="1:11" ht="14.1" customHeight="1" x14ac:dyDescent="0.2">
      <c r="A63" s="306"/>
      <c r="B63" s="307" t="s">
        <v>294</v>
      </c>
      <c r="C63" s="308"/>
      <c r="D63" s="113">
        <v>1.6713633271790884</v>
      </c>
      <c r="E63" s="115">
        <v>172</v>
      </c>
      <c r="F63" s="114">
        <v>219</v>
      </c>
      <c r="G63" s="114">
        <v>192</v>
      </c>
      <c r="H63" s="114">
        <v>159</v>
      </c>
      <c r="I63" s="140">
        <v>138</v>
      </c>
      <c r="J63" s="115">
        <v>34</v>
      </c>
      <c r="K63" s="116">
        <v>24.637681159420289</v>
      </c>
    </row>
    <row r="64" spans="1:11" ht="14.1" customHeight="1" x14ac:dyDescent="0.2">
      <c r="A64" s="306" t="s">
        <v>295</v>
      </c>
      <c r="B64" s="307" t="s">
        <v>296</v>
      </c>
      <c r="C64" s="308"/>
      <c r="D64" s="113">
        <v>1.1855018948595861</v>
      </c>
      <c r="E64" s="115">
        <v>122</v>
      </c>
      <c r="F64" s="114">
        <v>40</v>
      </c>
      <c r="G64" s="114">
        <v>68</v>
      </c>
      <c r="H64" s="114">
        <v>77</v>
      </c>
      <c r="I64" s="140">
        <v>74</v>
      </c>
      <c r="J64" s="115">
        <v>48</v>
      </c>
      <c r="K64" s="116">
        <v>64.86486486486487</v>
      </c>
    </row>
    <row r="65" spans="1:11" ht="14.1" customHeight="1" x14ac:dyDescent="0.2">
      <c r="A65" s="306" t="s">
        <v>297</v>
      </c>
      <c r="B65" s="307" t="s">
        <v>298</v>
      </c>
      <c r="C65" s="308"/>
      <c r="D65" s="113">
        <v>0.31095131668448156</v>
      </c>
      <c r="E65" s="115">
        <v>32</v>
      </c>
      <c r="F65" s="114">
        <v>24</v>
      </c>
      <c r="G65" s="114">
        <v>35</v>
      </c>
      <c r="H65" s="114">
        <v>45</v>
      </c>
      <c r="I65" s="140">
        <v>51</v>
      </c>
      <c r="J65" s="115">
        <v>-19</v>
      </c>
      <c r="K65" s="116">
        <v>-37.254901960784316</v>
      </c>
    </row>
    <row r="66" spans="1:11" ht="14.1" customHeight="1" x14ac:dyDescent="0.2">
      <c r="A66" s="306">
        <v>82</v>
      </c>
      <c r="B66" s="307" t="s">
        <v>299</v>
      </c>
      <c r="C66" s="308"/>
      <c r="D66" s="113">
        <v>3.0026236517345253</v>
      </c>
      <c r="E66" s="115">
        <v>309</v>
      </c>
      <c r="F66" s="114">
        <v>279</v>
      </c>
      <c r="G66" s="114">
        <v>404</v>
      </c>
      <c r="H66" s="114">
        <v>252</v>
      </c>
      <c r="I66" s="140">
        <v>277</v>
      </c>
      <c r="J66" s="115">
        <v>32</v>
      </c>
      <c r="K66" s="116">
        <v>11.552346570397113</v>
      </c>
    </row>
    <row r="67" spans="1:11" ht="14.1" customHeight="1" x14ac:dyDescent="0.2">
      <c r="A67" s="306" t="s">
        <v>300</v>
      </c>
      <c r="B67" s="307" t="s">
        <v>301</v>
      </c>
      <c r="C67" s="308"/>
      <c r="D67" s="113">
        <v>1.8074045282285491</v>
      </c>
      <c r="E67" s="115">
        <v>186</v>
      </c>
      <c r="F67" s="114">
        <v>180</v>
      </c>
      <c r="G67" s="114">
        <v>267</v>
      </c>
      <c r="H67" s="114">
        <v>147</v>
      </c>
      <c r="I67" s="140">
        <v>170</v>
      </c>
      <c r="J67" s="115">
        <v>16</v>
      </c>
      <c r="K67" s="116">
        <v>9.4117647058823533</v>
      </c>
    </row>
    <row r="68" spans="1:11" ht="14.1" customHeight="1" x14ac:dyDescent="0.2">
      <c r="A68" s="306" t="s">
        <v>302</v>
      </c>
      <c r="B68" s="307" t="s">
        <v>303</v>
      </c>
      <c r="C68" s="308"/>
      <c r="D68" s="113">
        <v>0.67048877660091344</v>
      </c>
      <c r="E68" s="115">
        <v>69</v>
      </c>
      <c r="F68" s="114">
        <v>63</v>
      </c>
      <c r="G68" s="114">
        <v>70</v>
      </c>
      <c r="H68" s="114">
        <v>57</v>
      </c>
      <c r="I68" s="140">
        <v>66</v>
      </c>
      <c r="J68" s="115">
        <v>3</v>
      </c>
      <c r="K68" s="116">
        <v>4.5454545454545459</v>
      </c>
    </row>
    <row r="69" spans="1:11" ht="14.1" customHeight="1" x14ac:dyDescent="0.2">
      <c r="A69" s="306">
        <v>83</v>
      </c>
      <c r="B69" s="307" t="s">
        <v>304</v>
      </c>
      <c r="C69" s="308"/>
      <c r="D69" s="113">
        <v>3.0609270236128654</v>
      </c>
      <c r="E69" s="115">
        <v>315</v>
      </c>
      <c r="F69" s="114">
        <v>262</v>
      </c>
      <c r="G69" s="114">
        <v>506</v>
      </c>
      <c r="H69" s="114">
        <v>266</v>
      </c>
      <c r="I69" s="140">
        <v>358</v>
      </c>
      <c r="J69" s="115">
        <v>-43</v>
      </c>
      <c r="K69" s="116">
        <v>-12.011173184357542</v>
      </c>
    </row>
    <row r="70" spans="1:11" ht="14.1" customHeight="1" x14ac:dyDescent="0.2">
      <c r="A70" s="306" t="s">
        <v>305</v>
      </c>
      <c r="B70" s="307" t="s">
        <v>306</v>
      </c>
      <c r="C70" s="308"/>
      <c r="D70" s="113">
        <v>2.6333689631717032</v>
      </c>
      <c r="E70" s="115">
        <v>271</v>
      </c>
      <c r="F70" s="114">
        <v>218</v>
      </c>
      <c r="G70" s="114">
        <v>433</v>
      </c>
      <c r="H70" s="114">
        <v>212</v>
      </c>
      <c r="I70" s="140">
        <v>283</v>
      </c>
      <c r="J70" s="115">
        <v>-12</v>
      </c>
      <c r="K70" s="116">
        <v>-4.2402826855123674</v>
      </c>
    </row>
    <row r="71" spans="1:11" ht="14.1" customHeight="1" x14ac:dyDescent="0.2">
      <c r="A71" s="306"/>
      <c r="B71" s="307" t="s">
        <v>307</v>
      </c>
      <c r="C71" s="308"/>
      <c r="D71" s="113">
        <v>1.3021086386162666</v>
      </c>
      <c r="E71" s="115">
        <v>134</v>
      </c>
      <c r="F71" s="114">
        <v>128</v>
      </c>
      <c r="G71" s="114">
        <v>246</v>
      </c>
      <c r="H71" s="114">
        <v>111</v>
      </c>
      <c r="I71" s="140">
        <v>138</v>
      </c>
      <c r="J71" s="115">
        <v>-4</v>
      </c>
      <c r="K71" s="116">
        <v>-2.8985507246376812</v>
      </c>
    </row>
    <row r="72" spans="1:11" ht="14.1" customHeight="1" x14ac:dyDescent="0.2">
      <c r="A72" s="306">
        <v>84</v>
      </c>
      <c r="B72" s="307" t="s">
        <v>308</v>
      </c>
      <c r="C72" s="308"/>
      <c r="D72" s="113">
        <v>2.8374307647458945</v>
      </c>
      <c r="E72" s="115">
        <v>292</v>
      </c>
      <c r="F72" s="114">
        <v>209</v>
      </c>
      <c r="G72" s="114">
        <v>314</v>
      </c>
      <c r="H72" s="114">
        <v>225</v>
      </c>
      <c r="I72" s="140">
        <v>315</v>
      </c>
      <c r="J72" s="115">
        <v>-23</v>
      </c>
      <c r="K72" s="116">
        <v>-7.3015873015873014</v>
      </c>
    </row>
    <row r="73" spans="1:11" ht="14.1" customHeight="1" x14ac:dyDescent="0.2">
      <c r="A73" s="306" t="s">
        <v>309</v>
      </c>
      <c r="B73" s="307" t="s">
        <v>310</v>
      </c>
      <c r="C73" s="308"/>
      <c r="D73" s="113">
        <v>0.40812360314838209</v>
      </c>
      <c r="E73" s="115">
        <v>42</v>
      </c>
      <c r="F73" s="114">
        <v>12</v>
      </c>
      <c r="G73" s="114">
        <v>67</v>
      </c>
      <c r="H73" s="114">
        <v>15</v>
      </c>
      <c r="I73" s="140">
        <v>43</v>
      </c>
      <c r="J73" s="115">
        <v>-1</v>
      </c>
      <c r="K73" s="116">
        <v>-2.3255813953488373</v>
      </c>
    </row>
    <row r="74" spans="1:11" ht="14.1" customHeight="1" x14ac:dyDescent="0.2">
      <c r="A74" s="306" t="s">
        <v>311</v>
      </c>
      <c r="B74" s="307" t="s">
        <v>312</v>
      </c>
      <c r="C74" s="308"/>
      <c r="D74" s="113">
        <v>8.7455057817510451E-2</v>
      </c>
      <c r="E74" s="115">
        <v>9</v>
      </c>
      <c r="F74" s="114">
        <v>6</v>
      </c>
      <c r="G74" s="114">
        <v>40</v>
      </c>
      <c r="H74" s="114">
        <v>21</v>
      </c>
      <c r="I74" s="140">
        <v>26</v>
      </c>
      <c r="J74" s="115">
        <v>-17</v>
      </c>
      <c r="K74" s="116">
        <v>-65.384615384615387</v>
      </c>
    </row>
    <row r="75" spans="1:11" ht="14.1" customHeight="1" x14ac:dyDescent="0.2">
      <c r="A75" s="306" t="s">
        <v>313</v>
      </c>
      <c r="B75" s="307" t="s">
        <v>314</v>
      </c>
      <c r="C75" s="308"/>
      <c r="D75" s="113">
        <v>1.7393839277038188</v>
      </c>
      <c r="E75" s="115">
        <v>179</v>
      </c>
      <c r="F75" s="114">
        <v>156</v>
      </c>
      <c r="G75" s="114">
        <v>148</v>
      </c>
      <c r="H75" s="114">
        <v>132</v>
      </c>
      <c r="I75" s="140">
        <v>189</v>
      </c>
      <c r="J75" s="115">
        <v>-10</v>
      </c>
      <c r="K75" s="116">
        <v>-5.2910052910052912</v>
      </c>
    </row>
    <row r="76" spans="1:11" ht="14.1" customHeight="1" x14ac:dyDescent="0.2">
      <c r="A76" s="306">
        <v>91</v>
      </c>
      <c r="B76" s="307" t="s">
        <v>315</v>
      </c>
      <c r="C76" s="308"/>
      <c r="D76" s="113">
        <v>0.25264794480614128</v>
      </c>
      <c r="E76" s="115">
        <v>26</v>
      </c>
      <c r="F76" s="114">
        <v>17</v>
      </c>
      <c r="G76" s="114">
        <v>27</v>
      </c>
      <c r="H76" s="114">
        <v>15</v>
      </c>
      <c r="I76" s="140">
        <v>26</v>
      </c>
      <c r="J76" s="115">
        <v>0</v>
      </c>
      <c r="K76" s="116">
        <v>0</v>
      </c>
    </row>
    <row r="77" spans="1:11" ht="14.1" customHeight="1" x14ac:dyDescent="0.2">
      <c r="A77" s="306">
        <v>92</v>
      </c>
      <c r="B77" s="307" t="s">
        <v>316</v>
      </c>
      <c r="C77" s="308"/>
      <c r="D77" s="113">
        <v>1.3118258672626566</v>
      </c>
      <c r="E77" s="115">
        <v>135</v>
      </c>
      <c r="F77" s="114">
        <v>137</v>
      </c>
      <c r="G77" s="114">
        <v>195</v>
      </c>
      <c r="H77" s="114">
        <v>161</v>
      </c>
      <c r="I77" s="140">
        <v>356</v>
      </c>
      <c r="J77" s="115">
        <v>-221</v>
      </c>
      <c r="K77" s="116">
        <v>-62.078651685393261</v>
      </c>
    </row>
    <row r="78" spans="1:11" ht="14.1" customHeight="1" x14ac:dyDescent="0.2">
      <c r="A78" s="306">
        <v>93</v>
      </c>
      <c r="B78" s="307" t="s">
        <v>317</v>
      </c>
      <c r="C78" s="308"/>
      <c r="D78" s="113">
        <v>0.1749101156350209</v>
      </c>
      <c r="E78" s="115">
        <v>18</v>
      </c>
      <c r="F78" s="114">
        <v>16</v>
      </c>
      <c r="G78" s="114">
        <v>13</v>
      </c>
      <c r="H78" s="114">
        <v>16</v>
      </c>
      <c r="I78" s="140">
        <v>22</v>
      </c>
      <c r="J78" s="115">
        <v>-4</v>
      </c>
      <c r="K78" s="116">
        <v>-18.181818181818183</v>
      </c>
    </row>
    <row r="79" spans="1:11" ht="14.1" customHeight="1" x14ac:dyDescent="0.2">
      <c r="A79" s="306">
        <v>94</v>
      </c>
      <c r="B79" s="307" t="s">
        <v>318</v>
      </c>
      <c r="C79" s="308"/>
      <c r="D79" s="113">
        <v>0.57331649013701291</v>
      </c>
      <c r="E79" s="115">
        <v>59</v>
      </c>
      <c r="F79" s="114">
        <v>58</v>
      </c>
      <c r="G79" s="114">
        <v>129</v>
      </c>
      <c r="H79" s="114">
        <v>113</v>
      </c>
      <c r="I79" s="140">
        <v>63</v>
      </c>
      <c r="J79" s="115">
        <v>-4</v>
      </c>
      <c r="K79" s="116">
        <v>-6.3492063492063489</v>
      </c>
    </row>
    <row r="80" spans="1:11" ht="14.1" customHeight="1" x14ac:dyDescent="0.2">
      <c r="A80" s="306" t="s">
        <v>319</v>
      </c>
      <c r="B80" s="307" t="s">
        <v>320</v>
      </c>
      <c r="C80" s="308"/>
      <c r="D80" s="113" t="s">
        <v>513</v>
      </c>
      <c r="E80" s="115" t="s">
        <v>513</v>
      </c>
      <c r="F80" s="114">
        <v>0</v>
      </c>
      <c r="G80" s="114">
        <v>4</v>
      </c>
      <c r="H80" s="114">
        <v>0</v>
      </c>
      <c r="I80" s="140">
        <v>0</v>
      </c>
      <c r="J80" s="115" t="s">
        <v>513</v>
      </c>
      <c r="K80" s="116" t="s">
        <v>513</v>
      </c>
    </row>
    <row r="81" spans="1:11" ht="14.1" customHeight="1" x14ac:dyDescent="0.2">
      <c r="A81" s="310" t="s">
        <v>321</v>
      </c>
      <c r="B81" s="311" t="s">
        <v>333</v>
      </c>
      <c r="C81" s="312"/>
      <c r="D81" s="125">
        <v>0.56359926149062289</v>
      </c>
      <c r="E81" s="143">
        <v>58</v>
      </c>
      <c r="F81" s="144">
        <v>52</v>
      </c>
      <c r="G81" s="144">
        <v>118</v>
      </c>
      <c r="H81" s="144">
        <v>54</v>
      </c>
      <c r="I81" s="145">
        <v>60</v>
      </c>
      <c r="J81" s="143">
        <v>-2</v>
      </c>
      <c r="K81" s="146">
        <v>-3.3333333333333335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109916</v>
      </c>
      <c r="C10" s="114">
        <v>57014</v>
      </c>
      <c r="D10" s="114">
        <v>52902</v>
      </c>
      <c r="E10" s="114">
        <v>82611</v>
      </c>
      <c r="F10" s="114">
        <v>26111</v>
      </c>
      <c r="G10" s="114">
        <v>12568</v>
      </c>
      <c r="H10" s="114">
        <v>27362</v>
      </c>
      <c r="I10" s="115">
        <v>22580</v>
      </c>
      <c r="J10" s="114">
        <v>16842</v>
      </c>
      <c r="K10" s="114">
        <v>5738</v>
      </c>
      <c r="L10" s="423">
        <v>7781</v>
      </c>
      <c r="M10" s="424">
        <v>8746</v>
      </c>
    </row>
    <row r="11" spans="1:13" ht="11.1" customHeight="1" x14ac:dyDescent="0.2">
      <c r="A11" s="422" t="s">
        <v>387</v>
      </c>
      <c r="B11" s="115">
        <v>110332</v>
      </c>
      <c r="C11" s="114">
        <v>57709</v>
      </c>
      <c r="D11" s="114">
        <v>52623</v>
      </c>
      <c r="E11" s="114">
        <v>82892</v>
      </c>
      <c r="F11" s="114">
        <v>26270</v>
      </c>
      <c r="G11" s="114">
        <v>11932</v>
      </c>
      <c r="H11" s="114">
        <v>27911</v>
      </c>
      <c r="I11" s="115">
        <v>23190</v>
      </c>
      <c r="J11" s="114">
        <v>17334</v>
      </c>
      <c r="K11" s="114">
        <v>5856</v>
      </c>
      <c r="L11" s="423">
        <v>8506</v>
      </c>
      <c r="M11" s="424">
        <v>8276</v>
      </c>
    </row>
    <row r="12" spans="1:13" ht="11.1" customHeight="1" x14ac:dyDescent="0.2">
      <c r="A12" s="422" t="s">
        <v>388</v>
      </c>
      <c r="B12" s="115">
        <v>112867</v>
      </c>
      <c r="C12" s="114">
        <v>59055</v>
      </c>
      <c r="D12" s="114">
        <v>53812</v>
      </c>
      <c r="E12" s="114">
        <v>85076</v>
      </c>
      <c r="F12" s="114">
        <v>26570</v>
      </c>
      <c r="G12" s="114">
        <v>13534</v>
      </c>
      <c r="H12" s="114">
        <v>28396</v>
      </c>
      <c r="I12" s="115">
        <v>22829</v>
      </c>
      <c r="J12" s="114">
        <v>16739</v>
      </c>
      <c r="K12" s="114">
        <v>6090</v>
      </c>
      <c r="L12" s="423">
        <v>11242</v>
      </c>
      <c r="M12" s="424">
        <v>9016</v>
      </c>
    </row>
    <row r="13" spans="1:13" s="110" customFormat="1" ht="11.1" customHeight="1" x14ac:dyDescent="0.2">
      <c r="A13" s="422" t="s">
        <v>389</v>
      </c>
      <c r="B13" s="115">
        <v>112288</v>
      </c>
      <c r="C13" s="114">
        <v>58467</v>
      </c>
      <c r="D13" s="114">
        <v>53821</v>
      </c>
      <c r="E13" s="114">
        <v>84015</v>
      </c>
      <c r="F13" s="114">
        <v>27054</v>
      </c>
      <c r="G13" s="114">
        <v>12966</v>
      </c>
      <c r="H13" s="114">
        <v>28653</v>
      </c>
      <c r="I13" s="115">
        <v>23278</v>
      </c>
      <c r="J13" s="114">
        <v>17135</v>
      </c>
      <c r="K13" s="114">
        <v>6143</v>
      </c>
      <c r="L13" s="423">
        <v>8040</v>
      </c>
      <c r="M13" s="424">
        <v>8892</v>
      </c>
    </row>
    <row r="14" spans="1:13" ht="15" customHeight="1" x14ac:dyDescent="0.2">
      <c r="A14" s="422" t="s">
        <v>390</v>
      </c>
      <c r="B14" s="115">
        <v>112129</v>
      </c>
      <c r="C14" s="114">
        <v>58404</v>
      </c>
      <c r="D14" s="114">
        <v>53725</v>
      </c>
      <c r="E14" s="114">
        <v>82159</v>
      </c>
      <c r="F14" s="114">
        <v>28961</v>
      </c>
      <c r="G14" s="114">
        <v>12421</v>
      </c>
      <c r="H14" s="114">
        <v>29071</v>
      </c>
      <c r="I14" s="115">
        <v>22936</v>
      </c>
      <c r="J14" s="114">
        <v>16879</v>
      </c>
      <c r="K14" s="114">
        <v>6057</v>
      </c>
      <c r="L14" s="423">
        <v>8781</v>
      </c>
      <c r="M14" s="424">
        <v>8906</v>
      </c>
    </row>
    <row r="15" spans="1:13" ht="11.1" customHeight="1" x14ac:dyDescent="0.2">
      <c r="A15" s="422" t="s">
        <v>387</v>
      </c>
      <c r="B15" s="115">
        <v>112918</v>
      </c>
      <c r="C15" s="114">
        <v>59137</v>
      </c>
      <c r="D15" s="114">
        <v>53781</v>
      </c>
      <c r="E15" s="114">
        <v>82434</v>
      </c>
      <c r="F15" s="114">
        <v>29521</v>
      </c>
      <c r="G15" s="114">
        <v>11948</v>
      </c>
      <c r="H15" s="114">
        <v>29655</v>
      </c>
      <c r="I15" s="115">
        <v>23407</v>
      </c>
      <c r="J15" s="114">
        <v>17257</v>
      </c>
      <c r="K15" s="114">
        <v>6150</v>
      </c>
      <c r="L15" s="423">
        <v>8579</v>
      </c>
      <c r="M15" s="424">
        <v>7888</v>
      </c>
    </row>
    <row r="16" spans="1:13" ht="11.1" customHeight="1" x14ac:dyDescent="0.2">
      <c r="A16" s="422" t="s">
        <v>388</v>
      </c>
      <c r="B16" s="115">
        <v>115695</v>
      </c>
      <c r="C16" s="114">
        <v>60681</v>
      </c>
      <c r="D16" s="114">
        <v>55014</v>
      </c>
      <c r="E16" s="114">
        <v>85767</v>
      </c>
      <c r="F16" s="114">
        <v>29847</v>
      </c>
      <c r="G16" s="114">
        <v>13812</v>
      </c>
      <c r="H16" s="114">
        <v>30109</v>
      </c>
      <c r="I16" s="115">
        <v>22879</v>
      </c>
      <c r="J16" s="114">
        <v>16529</v>
      </c>
      <c r="K16" s="114">
        <v>6350</v>
      </c>
      <c r="L16" s="423">
        <v>12264</v>
      </c>
      <c r="M16" s="424">
        <v>9737</v>
      </c>
    </row>
    <row r="17" spans="1:13" s="110" customFormat="1" ht="11.1" customHeight="1" x14ac:dyDescent="0.2">
      <c r="A17" s="422" t="s">
        <v>389</v>
      </c>
      <c r="B17" s="115">
        <v>115834</v>
      </c>
      <c r="C17" s="114">
        <v>60617</v>
      </c>
      <c r="D17" s="114">
        <v>55217</v>
      </c>
      <c r="E17" s="114">
        <v>85487</v>
      </c>
      <c r="F17" s="114">
        <v>30309</v>
      </c>
      <c r="G17" s="114">
        <v>13454</v>
      </c>
      <c r="H17" s="114">
        <v>30469</v>
      </c>
      <c r="I17" s="115">
        <v>23433</v>
      </c>
      <c r="J17" s="114">
        <v>16961</v>
      </c>
      <c r="K17" s="114">
        <v>6472</v>
      </c>
      <c r="L17" s="423">
        <v>8174</v>
      </c>
      <c r="M17" s="424">
        <v>8375</v>
      </c>
    </row>
    <row r="18" spans="1:13" ht="15" customHeight="1" x14ac:dyDescent="0.2">
      <c r="A18" s="422" t="s">
        <v>391</v>
      </c>
      <c r="B18" s="115">
        <v>116002</v>
      </c>
      <c r="C18" s="114">
        <v>60782</v>
      </c>
      <c r="D18" s="114">
        <v>55220</v>
      </c>
      <c r="E18" s="114">
        <v>85312</v>
      </c>
      <c r="F18" s="114">
        <v>30562</v>
      </c>
      <c r="G18" s="114">
        <v>12980</v>
      </c>
      <c r="H18" s="114">
        <v>30945</v>
      </c>
      <c r="I18" s="115">
        <v>23163</v>
      </c>
      <c r="J18" s="114">
        <v>16708</v>
      </c>
      <c r="K18" s="114">
        <v>6455</v>
      </c>
      <c r="L18" s="423">
        <v>9605</v>
      </c>
      <c r="M18" s="424">
        <v>9552</v>
      </c>
    </row>
    <row r="19" spans="1:13" ht="11.1" customHeight="1" x14ac:dyDescent="0.2">
      <c r="A19" s="422" t="s">
        <v>387</v>
      </c>
      <c r="B19" s="115">
        <v>116443</v>
      </c>
      <c r="C19" s="114">
        <v>61147</v>
      </c>
      <c r="D19" s="114">
        <v>55296</v>
      </c>
      <c r="E19" s="114">
        <v>85341</v>
      </c>
      <c r="F19" s="114">
        <v>30968</v>
      </c>
      <c r="G19" s="114">
        <v>12558</v>
      </c>
      <c r="H19" s="114">
        <v>31481</v>
      </c>
      <c r="I19" s="115">
        <v>23757</v>
      </c>
      <c r="J19" s="114">
        <v>17233</v>
      </c>
      <c r="K19" s="114">
        <v>6524</v>
      </c>
      <c r="L19" s="423">
        <v>7659</v>
      </c>
      <c r="M19" s="424">
        <v>7355</v>
      </c>
    </row>
    <row r="20" spans="1:13" ht="11.1" customHeight="1" x14ac:dyDescent="0.2">
      <c r="A20" s="422" t="s">
        <v>388</v>
      </c>
      <c r="B20" s="115">
        <v>118522</v>
      </c>
      <c r="C20" s="114">
        <v>62285</v>
      </c>
      <c r="D20" s="114">
        <v>56237</v>
      </c>
      <c r="E20" s="114">
        <v>87249</v>
      </c>
      <c r="F20" s="114">
        <v>31188</v>
      </c>
      <c r="G20" s="114">
        <v>14042</v>
      </c>
      <c r="H20" s="114">
        <v>31929</v>
      </c>
      <c r="I20" s="115">
        <v>23380</v>
      </c>
      <c r="J20" s="114">
        <v>16514</v>
      </c>
      <c r="K20" s="114">
        <v>6866</v>
      </c>
      <c r="L20" s="423">
        <v>11593</v>
      </c>
      <c r="M20" s="424">
        <v>9765</v>
      </c>
    </row>
    <row r="21" spans="1:13" s="110" customFormat="1" ht="11.1" customHeight="1" x14ac:dyDescent="0.2">
      <c r="A21" s="422" t="s">
        <v>389</v>
      </c>
      <c r="B21" s="115">
        <v>118274</v>
      </c>
      <c r="C21" s="114">
        <v>61790</v>
      </c>
      <c r="D21" s="114">
        <v>56484</v>
      </c>
      <c r="E21" s="114">
        <v>86703</v>
      </c>
      <c r="F21" s="114">
        <v>31533</v>
      </c>
      <c r="G21" s="114">
        <v>13732</v>
      </c>
      <c r="H21" s="114">
        <v>32231</v>
      </c>
      <c r="I21" s="115">
        <v>24032</v>
      </c>
      <c r="J21" s="114">
        <v>17094</v>
      </c>
      <c r="K21" s="114">
        <v>6938</v>
      </c>
      <c r="L21" s="423">
        <v>7376</v>
      </c>
      <c r="M21" s="424">
        <v>7725</v>
      </c>
    </row>
    <row r="22" spans="1:13" ht="15" customHeight="1" x14ac:dyDescent="0.2">
      <c r="A22" s="422" t="s">
        <v>392</v>
      </c>
      <c r="B22" s="115">
        <v>117739</v>
      </c>
      <c r="C22" s="114">
        <v>61481</v>
      </c>
      <c r="D22" s="114">
        <v>56258</v>
      </c>
      <c r="E22" s="114">
        <v>86129</v>
      </c>
      <c r="F22" s="114">
        <v>31389</v>
      </c>
      <c r="G22" s="114">
        <v>12973</v>
      </c>
      <c r="H22" s="114">
        <v>32746</v>
      </c>
      <c r="I22" s="115">
        <v>24077</v>
      </c>
      <c r="J22" s="114">
        <v>17051</v>
      </c>
      <c r="K22" s="114">
        <v>7026</v>
      </c>
      <c r="L22" s="423">
        <v>8513</v>
      </c>
      <c r="M22" s="424">
        <v>9181</v>
      </c>
    </row>
    <row r="23" spans="1:13" ht="11.1" customHeight="1" x14ac:dyDescent="0.2">
      <c r="A23" s="422" t="s">
        <v>387</v>
      </c>
      <c r="B23" s="115">
        <v>117768</v>
      </c>
      <c r="C23" s="114">
        <v>61707</v>
      </c>
      <c r="D23" s="114">
        <v>56061</v>
      </c>
      <c r="E23" s="114">
        <v>85969</v>
      </c>
      <c r="F23" s="114">
        <v>31550</v>
      </c>
      <c r="G23" s="114">
        <v>12219</v>
      </c>
      <c r="H23" s="114">
        <v>33311</v>
      </c>
      <c r="I23" s="115">
        <v>24728</v>
      </c>
      <c r="J23" s="114">
        <v>17668</v>
      </c>
      <c r="K23" s="114">
        <v>7060</v>
      </c>
      <c r="L23" s="423">
        <v>7715</v>
      </c>
      <c r="M23" s="424">
        <v>7778</v>
      </c>
    </row>
    <row r="24" spans="1:13" ht="11.1" customHeight="1" x14ac:dyDescent="0.2">
      <c r="A24" s="422" t="s">
        <v>388</v>
      </c>
      <c r="B24" s="115">
        <v>120630</v>
      </c>
      <c r="C24" s="114">
        <v>63302</v>
      </c>
      <c r="D24" s="114">
        <v>57328</v>
      </c>
      <c r="E24" s="114">
        <v>87268</v>
      </c>
      <c r="F24" s="114">
        <v>32135</v>
      </c>
      <c r="G24" s="114">
        <v>13918</v>
      </c>
      <c r="H24" s="114">
        <v>33900</v>
      </c>
      <c r="I24" s="115">
        <v>24451</v>
      </c>
      <c r="J24" s="114">
        <v>17167</v>
      </c>
      <c r="K24" s="114">
        <v>7284</v>
      </c>
      <c r="L24" s="423">
        <v>11733</v>
      </c>
      <c r="M24" s="424">
        <v>9383</v>
      </c>
    </row>
    <row r="25" spans="1:13" s="110" customFormat="1" ht="11.1" customHeight="1" x14ac:dyDescent="0.2">
      <c r="A25" s="422" t="s">
        <v>389</v>
      </c>
      <c r="B25" s="115">
        <v>120394</v>
      </c>
      <c r="C25" s="114">
        <v>62906</v>
      </c>
      <c r="D25" s="114">
        <v>57488</v>
      </c>
      <c r="E25" s="114">
        <v>86627</v>
      </c>
      <c r="F25" s="114">
        <v>32540</v>
      </c>
      <c r="G25" s="114">
        <v>13499</v>
      </c>
      <c r="H25" s="114">
        <v>34180</v>
      </c>
      <c r="I25" s="115">
        <v>25069</v>
      </c>
      <c r="J25" s="114">
        <v>17805</v>
      </c>
      <c r="K25" s="114">
        <v>7264</v>
      </c>
      <c r="L25" s="423">
        <v>7293</v>
      </c>
      <c r="M25" s="424">
        <v>7884</v>
      </c>
    </row>
    <row r="26" spans="1:13" ht="15" customHeight="1" x14ac:dyDescent="0.2">
      <c r="A26" s="422" t="s">
        <v>393</v>
      </c>
      <c r="B26" s="115">
        <v>120884</v>
      </c>
      <c r="C26" s="114">
        <v>63487</v>
      </c>
      <c r="D26" s="114">
        <v>57397</v>
      </c>
      <c r="E26" s="114">
        <v>87225</v>
      </c>
      <c r="F26" s="114">
        <v>32457</v>
      </c>
      <c r="G26" s="114">
        <v>12937</v>
      </c>
      <c r="H26" s="114">
        <v>34698</v>
      </c>
      <c r="I26" s="115">
        <v>24557</v>
      </c>
      <c r="J26" s="114">
        <v>17400</v>
      </c>
      <c r="K26" s="114">
        <v>7157</v>
      </c>
      <c r="L26" s="423">
        <v>9861</v>
      </c>
      <c r="M26" s="424">
        <v>9560</v>
      </c>
    </row>
    <row r="27" spans="1:13" ht="11.1" customHeight="1" x14ac:dyDescent="0.2">
      <c r="A27" s="422" t="s">
        <v>387</v>
      </c>
      <c r="B27" s="115">
        <v>121584</v>
      </c>
      <c r="C27" s="114">
        <v>63955</v>
      </c>
      <c r="D27" s="114">
        <v>57629</v>
      </c>
      <c r="E27" s="114">
        <v>87537</v>
      </c>
      <c r="F27" s="114">
        <v>32868</v>
      </c>
      <c r="G27" s="114">
        <v>12597</v>
      </c>
      <c r="H27" s="114">
        <v>35349</v>
      </c>
      <c r="I27" s="115">
        <v>25073</v>
      </c>
      <c r="J27" s="114">
        <v>17803</v>
      </c>
      <c r="K27" s="114">
        <v>7270</v>
      </c>
      <c r="L27" s="423">
        <v>7986</v>
      </c>
      <c r="M27" s="424">
        <v>7373</v>
      </c>
    </row>
    <row r="28" spans="1:13" ht="11.1" customHeight="1" x14ac:dyDescent="0.2">
      <c r="A28" s="422" t="s">
        <v>388</v>
      </c>
      <c r="B28" s="115">
        <v>123477</v>
      </c>
      <c r="C28" s="114">
        <v>64907</v>
      </c>
      <c r="D28" s="114">
        <v>58570</v>
      </c>
      <c r="E28" s="114">
        <v>90060</v>
      </c>
      <c r="F28" s="114">
        <v>33233</v>
      </c>
      <c r="G28" s="114">
        <v>13894</v>
      </c>
      <c r="H28" s="114">
        <v>35687</v>
      </c>
      <c r="I28" s="115">
        <v>24710</v>
      </c>
      <c r="J28" s="114">
        <v>17203</v>
      </c>
      <c r="K28" s="114">
        <v>7507</v>
      </c>
      <c r="L28" s="423">
        <v>12242</v>
      </c>
      <c r="M28" s="424">
        <v>10623</v>
      </c>
    </row>
    <row r="29" spans="1:13" s="110" customFormat="1" ht="11.1" customHeight="1" x14ac:dyDescent="0.2">
      <c r="A29" s="422" t="s">
        <v>389</v>
      </c>
      <c r="B29" s="115">
        <v>123059</v>
      </c>
      <c r="C29" s="114">
        <v>64435</v>
      </c>
      <c r="D29" s="114">
        <v>58624</v>
      </c>
      <c r="E29" s="114">
        <v>89248</v>
      </c>
      <c r="F29" s="114">
        <v>33736</v>
      </c>
      <c r="G29" s="114">
        <v>13589</v>
      </c>
      <c r="H29" s="114">
        <v>35861</v>
      </c>
      <c r="I29" s="115">
        <v>25080</v>
      </c>
      <c r="J29" s="114">
        <v>17638</v>
      </c>
      <c r="K29" s="114">
        <v>7442</v>
      </c>
      <c r="L29" s="423">
        <v>7889</v>
      </c>
      <c r="M29" s="424">
        <v>8443</v>
      </c>
    </row>
    <row r="30" spans="1:13" ht="15" customHeight="1" x14ac:dyDescent="0.2">
      <c r="A30" s="422" t="s">
        <v>394</v>
      </c>
      <c r="B30" s="115">
        <v>123147</v>
      </c>
      <c r="C30" s="114">
        <v>64509</v>
      </c>
      <c r="D30" s="114">
        <v>58638</v>
      </c>
      <c r="E30" s="114">
        <v>88937</v>
      </c>
      <c r="F30" s="114">
        <v>34154</v>
      </c>
      <c r="G30" s="114">
        <v>13108</v>
      </c>
      <c r="H30" s="114">
        <v>36166</v>
      </c>
      <c r="I30" s="115">
        <v>23885</v>
      </c>
      <c r="J30" s="114">
        <v>16620</v>
      </c>
      <c r="K30" s="114">
        <v>7265</v>
      </c>
      <c r="L30" s="423">
        <v>9760</v>
      </c>
      <c r="M30" s="424">
        <v>9887</v>
      </c>
    </row>
    <row r="31" spans="1:13" ht="11.1" customHeight="1" x14ac:dyDescent="0.2">
      <c r="A31" s="422" t="s">
        <v>387</v>
      </c>
      <c r="B31" s="115">
        <v>123539</v>
      </c>
      <c r="C31" s="114">
        <v>64789</v>
      </c>
      <c r="D31" s="114">
        <v>58750</v>
      </c>
      <c r="E31" s="114">
        <v>88722</v>
      </c>
      <c r="F31" s="114">
        <v>34772</v>
      </c>
      <c r="G31" s="114">
        <v>12622</v>
      </c>
      <c r="H31" s="114">
        <v>36658</v>
      </c>
      <c r="I31" s="115">
        <v>23911</v>
      </c>
      <c r="J31" s="114">
        <v>16686</v>
      </c>
      <c r="K31" s="114">
        <v>7225</v>
      </c>
      <c r="L31" s="423">
        <v>8114</v>
      </c>
      <c r="M31" s="424">
        <v>7821</v>
      </c>
    </row>
    <row r="32" spans="1:13" ht="11.1" customHeight="1" x14ac:dyDescent="0.2">
      <c r="A32" s="422" t="s">
        <v>388</v>
      </c>
      <c r="B32" s="115">
        <v>125727</v>
      </c>
      <c r="C32" s="114">
        <v>66123</v>
      </c>
      <c r="D32" s="114">
        <v>59604</v>
      </c>
      <c r="E32" s="114">
        <v>90696</v>
      </c>
      <c r="F32" s="114">
        <v>35020</v>
      </c>
      <c r="G32" s="114">
        <v>13973</v>
      </c>
      <c r="H32" s="114">
        <v>37108</v>
      </c>
      <c r="I32" s="115">
        <v>23570</v>
      </c>
      <c r="J32" s="114">
        <v>16142</v>
      </c>
      <c r="K32" s="114">
        <v>7428</v>
      </c>
      <c r="L32" s="423">
        <v>12318</v>
      </c>
      <c r="M32" s="424">
        <v>10344</v>
      </c>
    </row>
    <row r="33" spans="1:13" s="110" customFormat="1" ht="11.1" customHeight="1" x14ac:dyDescent="0.2">
      <c r="A33" s="422" t="s">
        <v>389</v>
      </c>
      <c r="B33" s="115">
        <v>125454</v>
      </c>
      <c r="C33" s="114">
        <v>65718</v>
      </c>
      <c r="D33" s="114">
        <v>59736</v>
      </c>
      <c r="E33" s="114">
        <v>89943</v>
      </c>
      <c r="F33" s="114">
        <v>35502</v>
      </c>
      <c r="G33" s="114">
        <v>13550</v>
      </c>
      <c r="H33" s="114">
        <v>37316</v>
      </c>
      <c r="I33" s="115">
        <v>24019</v>
      </c>
      <c r="J33" s="114">
        <v>16559</v>
      </c>
      <c r="K33" s="114">
        <v>7460</v>
      </c>
      <c r="L33" s="423">
        <v>8282</v>
      </c>
      <c r="M33" s="424">
        <v>8603</v>
      </c>
    </row>
    <row r="34" spans="1:13" ht="15" customHeight="1" x14ac:dyDescent="0.2">
      <c r="A34" s="422" t="s">
        <v>395</v>
      </c>
      <c r="B34" s="115">
        <v>124961</v>
      </c>
      <c r="C34" s="114">
        <v>65446</v>
      </c>
      <c r="D34" s="114">
        <v>59515</v>
      </c>
      <c r="E34" s="114">
        <v>89461</v>
      </c>
      <c r="F34" s="114">
        <v>35496</v>
      </c>
      <c r="G34" s="114">
        <v>12842</v>
      </c>
      <c r="H34" s="114">
        <v>37675</v>
      </c>
      <c r="I34" s="115">
        <v>23480</v>
      </c>
      <c r="J34" s="114">
        <v>16176</v>
      </c>
      <c r="K34" s="114">
        <v>7304</v>
      </c>
      <c r="L34" s="423">
        <v>9146</v>
      </c>
      <c r="M34" s="424">
        <v>9397</v>
      </c>
    </row>
    <row r="35" spans="1:13" ht="11.1" customHeight="1" x14ac:dyDescent="0.2">
      <c r="A35" s="422" t="s">
        <v>387</v>
      </c>
      <c r="B35" s="115">
        <v>125138</v>
      </c>
      <c r="C35" s="114">
        <v>65686</v>
      </c>
      <c r="D35" s="114">
        <v>59452</v>
      </c>
      <c r="E35" s="114">
        <v>89349</v>
      </c>
      <c r="F35" s="114">
        <v>35785</v>
      </c>
      <c r="G35" s="114">
        <v>12195</v>
      </c>
      <c r="H35" s="114">
        <v>38231</v>
      </c>
      <c r="I35" s="115">
        <v>24057</v>
      </c>
      <c r="J35" s="114">
        <v>16598</v>
      </c>
      <c r="K35" s="114">
        <v>7459</v>
      </c>
      <c r="L35" s="423">
        <v>9036</v>
      </c>
      <c r="M35" s="424">
        <v>8863</v>
      </c>
    </row>
    <row r="36" spans="1:13" ht="11.1" customHeight="1" x14ac:dyDescent="0.2">
      <c r="A36" s="422" t="s">
        <v>388</v>
      </c>
      <c r="B36" s="115">
        <v>127644</v>
      </c>
      <c r="C36" s="114">
        <v>66995</v>
      </c>
      <c r="D36" s="114">
        <v>60649</v>
      </c>
      <c r="E36" s="114">
        <v>91308</v>
      </c>
      <c r="F36" s="114">
        <v>36336</v>
      </c>
      <c r="G36" s="114">
        <v>13735</v>
      </c>
      <c r="H36" s="114">
        <v>38720</v>
      </c>
      <c r="I36" s="115">
        <v>23833</v>
      </c>
      <c r="J36" s="114">
        <v>16139</v>
      </c>
      <c r="K36" s="114">
        <v>7694</v>
      </c>
      <c r="L36" s="423">
        <v>11784</v>
      </c>
      <c r="M36" s="424">
        <v>9634</v>
      </c>
    </row>
    <row r="37" spans="1:13" s="110" customFormat="1" ht="11.1" customHeight="1" x14ac:dyDescent="0.2">
      <c r="A37" s="422" t="s">
        <v>389</v>
      </c>
      <c r="B37" s="115">
        <v>127843</v>
      </c>
      <c r="C37" s="114">
        <v>66968</v>
      </c>
      <c r="D37" s="114">
        <v>60875</v>
      </c>
      <c r="E37" s="114">
        <v>90964</v>
      </c>
      <c r="F37" s="114">
        <v>36879</v>
      </c>
      <c r="G37" s="114">
        <v>13483</v>
      </c>
      <c r="H37" s="114">
        <v>39185</v>
      </c>
      <c r="I37" s="115">
        <v>24370</v>
      </c>
      <c r="J37" s="114">
        <v>16578</v>
      </c>
      <c r="K37" s="114">
        <v>7792</v>
      </c>
      <c r="L37" s="423">
        <v>7954</v>
      </c>
      <c r="M37" s="424">
        <v>8255</v>
      </c>
    </row>
    <row r="38" spans="1:13" ht="15" customHeight="1" x14ac:dyDescent="0.2">
      <c r="A38" s="425" t="s">
        <v>396</v>
      </c>
      <c r="B38" s="115">
        <v>127700</v>
      </c>
      <c r="C38" s="114">
        <v>66928</v>
      </c>
      <c r="D38" s="114">
        <v>60772</v>
      </c>
      <c r="E38" s="114">
        <v>90735</v>
      </c>
      <c r="F38" s="114">
        <v>36965</v>
      </c>
      <c r="G38" s="114">
        <v>12866</v>
      </c>
      <c r="H38" s="114">
        <v>39680</v>
      </c>
      <c r="I38" s="115">
        <v>24297</v>
      </c>
      <c r="J38" s="114">
        <v>16506</v>
      </c>
      <c r="K38" s="114">
        <v>7791</v>
      </c>
      <c r="L38" s="423">
        <v>9887</v>
      </c>
      <c r="M38" s="424">
        <v>10177</v>
      </c>
    </row>
    <row r="39" spans="1:13" ht="11.1" customHeight="1" x14ac:dyDescent="0.2">
      <c r="A39" s="422" t="s">
        <v>387</v>
      </c>
      <c r="B39" s="115">
        <v>127827</v>
      </c>
      <c r="C39" s="114">
        <v>67177</v>
      </c>
      <c r="D39" s="114">
        <v>60650</v>
      </c>
      <c r="E39" s="114">
        <v>90443</v>
      </c>
      <c r="F39" s="114">
        <v>37384</v>
      </c>
      <c r="G39" s="114">
        <v>12204</v>
      </c>
      <c r="H39" s="114">
        <v>40319</v>
      </c>
      <c r="I39" s="115">
        <v>24930</v>
      </c>
      <c r="J39" s="114">
        <v>16988</v>
      </c>
      <c r="K39" s="114">
        <v>7942</v>
      </c>
      <c r="L39" s="423">
        <v>9235</v>
      </c>
      <c r="M39" s="424">
        <v>9170</v>
      </c>
    </row>
    <row r="40" spans="1:13" ht="11.1" customHeight="1" x14ac:dyDescent="0.2">
      <c r="A40" s="425" t="s">
        <v>388</v>
      </c>
      <c r="B40" s="115">
        <v>130203</v>
      </c>
      <c r="C40" s="114">
        <v>68462</v>
      </c>
      <c r="D40" s="114">
        <v>61741</v>
      </c>
      <c r="E40" s="114">
        <v>92414</v>
      </c>
      <c r="F40" s="114">
        <v>37789</v>
      </c>
      <c r="G40" s="114">
        <v>13547</v>
      </c>
      <c r="H40" s="114">
        <v>40896</v>
      </c>
      <c r="I40" s="115">
        <v>24602</v>
      </c>
      <c r="J40" s="114">
        <v>16452</v>
      </c>
      <c r="K40" s="114">
        <v>8150</v>
      </c>
      <c r="L40" s="423">
        <v>13393</v>
      </c>
      <c r="M40" s="424">
        <v>11094</v>
      </c>
    </row>
    <row r="41" spans="1:13" s="110" customFormat="1" ht="11.1" customHeight="1" x14ac:dyDescent="0.2">
      <c r="A41" s="422" t="s">
        <v>389</v>
      </c>
      <c r="B41" s="115">
        <v>130554</v>
      </c>
      <c r="C41" s="114">
        <v>68595</v>
      </c>
      <c r="D41" s="114">
        <v>61959</v>
      </c>
      <c r="E41" s="114">
        <v>92143</v>
      </c>
      <c r="F41" s="114">
        <v>38411</v>
      </c>
      <c r="G41" s="114">
        <v>13544</v>
      </c>
      <c r="H41" s="114">
        <v>41248</v>
      </c>
      <c r="I41" s="115">
        <v>24886</v>
      </c>
      <c r="J41" s="114">
        <v>16666</v>
      </c>
      <c r="K41" s="114">
        <v>8220</v>
      </c>
      <c r="L41" s="423">
        <v>8419</v>
      </c>
      <c r="M41" s="424">
        <v>8247</v>
      </c>
    </row>
    <row r="42" spans="1:13" ht="15" customHeight="1" x14ac:dyDescent="0.2">
      <c r="A42" s="422" t="s">
        <v>397</v>
      </c>
      <c r="B42" s="115">
        <v>130190</v>
      </c>
      <c r="C42" s="114">
        <v>68424</v>
      </c>
      <c r="D42" s="114">
        <v>61766</v>
      </c>
      <c r="E42" s="114">
        <v>91698</v>
      </c>
      <c r="F42" s="114">
        <v>38492</v>
      </c>
      <c r="G42" s="114">
        <v>12995</v>
      </c>
      <c r="H42" s="114">
        <v>41534</v>
      </c>
      <c r="I42" s="115">
        <v>24725</v>
      </c>
      <c r="J42" s="114">
        <v>16571</v>
      </c>
      <c r="K42" s="114">
        <v>8154</v>
      </c>
      <c r="L42" s="423">
        <v>10146</v>
      </c>
      <c r="M42" s="424">
        <v>10553</v>
      </c>
    </row>
    <row r="43" spans="1:13" ht="11.1" customHeight="1" x14ac:dyDescent="0.2">
      <c r="A43" s="422" t="s">
        <v>387</v>
      </c>
      <c r="B43" s="115">
        <v>130103</v>
      </c>
      <c r="C43" s="114">
        <v>68553</v>
      </c>
      <c r="D43" s="114">
        <v>61550</v>
      </c>
      <c r="E43" s="114">
        <v>91521</v>
      </c>
      <c r="F43" s="114">
        <v>38582</v>
      </c>
      <c r="G43" s="114">
        <v>12361</v>
      </c>
      <c r="H43" s="114">
        <v>41988</v>
      </c>
      <c r="I43" s="115">
        <v>25266</v>
      </c>
      <c r="J43" s="114">
        <v>16941</v>
      </c>
      <c r="K43" s="114">
        <v>8325</v>
      </c>
      <c r="L43" s="423">
        <v>9496</v>
      </c>
      <c r="M43" s="424">
        <v>9677</v>
      </c>
    </row>
    <row r="44" spans="1:13" ht="11.1" customHeight="1" x14ac:dyDescent="0.2">
      <c r="A44" s="422" t="s">
        <v>388</v>
      </c>
      <c r="B44" s="115">
        <v>132380</v>
      </c>
      <c r="C44" s="114">
        <v>69816</v>
      </c>
      <c r="D44" s="114">
        <v>62564</v>
      </c>
      <c r="E44" s="114">
        <v>93457</v>
      </c>
      <c r="F44" s="114">
        <v>38923</v>
      </c>
      <c r="G44" s="114">
        <v>13926</v>
      </c>
      <c r="H44" s="114">
        <v>42455</v>
      </c>
      <c r="I44" s="115">
        <v>24674</v>
      </c>
      <c r="J44" s="114">
        <v>16143</v>
      </c>
      <c r="K44" s="114">
        <v>8531</v>
      </c>
      <c r="L44" s="423">
        <v>16086</v>
      </c>
      <c r="M44" s="424">
        <v>13868</v>
      </c>
    </row>
    <row r="45" spans="1:13" s="110" customFormat="1" ht="11.1" customHeight="1" x14ac:dyDescent="0.2">
      <c r="A45" s="422" t="s">
        <v>389</v>
      </c>
      <c r="B45" s="115">
        <v>132477</v>
      </c>
      <c r="C45" s="114">
        <v>69715</v>
      </c>
      <c r="D45" s="114">
        <v>62762</v>
      </c>
      <c r="E45" s="114">
        <v>93139</v>
      </c>
      <c r="F45" s="114">
        <v>39338</v>
      </c>
      <c r="G45" s="114">
        <v>13748</v>
      </c>
      <c r="H45" s="114">
        <v>42709</v>
      </c>
      <c r="I45" s="115">
        <v>25089</v>
      </c>
      <c r="J45" s="114">
        <v>16595</v>
      </c>
      <c r="K45" s="114">
        <v>8494</v>
      </c>
      <c r="L45" s="423">
        <v>8930</v>
      </c>
      <c r="M45" s="424">
        <v>8937</v>
      </c>
    </row>
    <row r="46" spans="1:13" ht="15" customHeight="1" x14ac:dyDescent="0.2">
      <c r="A46" s="422" t="s">
        <v>398</v>
      </c>
      <c r="B46" s="115">
        <v>132103</v>
      </c>
      <c r="C46" s="114">
        <v>69454</v>
      </c>
      <c r="D46" s="114">
        <v>62649</v>
      </c>
      <c r="E46" s="114">
        <v>92821</v>
      </c>
      <c r="F46" s="114">
        <v>39282</v>
      </c>
      <c r="G46" s="114">
        <v>13189</v>
      </c>
      <c r="H46" s="114">
        <v>43008</v>
      </c>
      <c r="I46" s="115">
        <v>24614</v>
      </c>
      <c r="J46" s="114">
        <v>16109</v>
      </c>
      <c r="K46" s="114">
        <v>8505</v>
      </c>
      <c r="L46" s="423">
        <v>10051</v>
      </c>
      <c r="M46" s="424">
        <v>10512</v>
      </c>
    </row>
    <row r="47" spans="1:13" ht="11.1" customHeight="1" x14ac:dyDescent="0.2">
      <c r="A47" s="422" t="s">
        <v>387</v>
      </c>
      <c r="B47" s="115">
        <v>132230</v>
      </c>
      <c r="C47" s="114">
        <v>69695</v>
      </c>
      <c r="D47" s="114">
        <v>62535</v>
      </c>
      <c r="E47" s="114">
        <v>92471</v>
      </c>
      <c r="F47" s="114">
        <v>39759</v>
      </c>
      <c r="G47" s="114">
        <v>12773</v>
      </c>
      <c r="H47" s="114">
        <v>43328</v>
      </c>
      <c r="I47" s="115">
        <v>25222</v>
      </c>
      <c r="J47" s="114">
        <v>16604</v>
      </c>
      <c r="K47" s="114">
        <v>8618</v>
      </c>
      <c r="L47" s="423">
        <v>8987</v>
      </c>
      <c r="M47" s="424">
        <v>9014</v>
      </c>
    </row>
    <row r="48" spans="1:13" ht="11.1" customHeight="1" x14ac:dyDescent="0.2">
      <c r="A48" s="422" t="s">
        <v>388</v>
      </c>
      <c r="B48" s="115">
        <v>134319</v>
      </c>
      <c r="C48" s="114">
        <v>70943</v>
      </c>
      <c r="D48" s="114">
        <v>63376</v>
      </c>
      <c r="E48" s="114">
        <v>94106</v>
      </c>
      <c r="F48" s="114">
        <v>40213</v>
      </c>
      <c r="G48" s="114">
        <v>14098</v>
      </c>
      <c r="H48" s="114">
        <v>43702</v>
      </c>
      <c r="I48" s="115">
        <v>24802</v>
      </c>
      <c r="J48" s="114">
        <v>16069</v>
      </c>
      <c r="K48" s="114">
        <v>8733</v>
      </c>
      <c r="L48" s="423">
        <v>12174</v>
      </c>
      <c r="M48" s="424">
        <v>10306</v>
      </c>
    </row>
    <row r="49" spans="1:17" s="110" customFormat="1" ht="11.1" customHeight="1" x14ac:dyDescent="0.2">
      <c r="A49" s="422" t="s">
        <v>389</v>
      </c>
      <c r="B49" s="115">
        <v>134097</v>
      </c>
      <c r="C49" s="114">
        <v>70621</v>
      </c>
      <c r="D49" s="114">
        <v>63476</v>
      </c>
      <c r="E49" s="114">
        <v>93328</v>
      </c>
      <c r="F49" s="114">
        <v>40769</v>
      </c>
      <c r="G49" s="114">
        <v>13781</v>
      </c>
      <c r="H49" s="114">
        <v>43828</v>
      </c>
      <c r="I49" s="115">
        <v>24957</v>
      </c>
      <c r="J49" s="114">
        <v>16270</v>
      </c>
      <c r="K49" s="114">
        <v>8687</v>
      </c>
      <c r="L49" s="423">
        <v>8377</v>
      </c>
      <c r="M49" s="424">
        <v>8791</v>
      </c>
    </row>
    <row r="50" spans="1:17" ht="15" customHeight="1" x14ac:dyDescent="0.2">
      <c r="A50" s="422" t="s">
        <v>399</v>
      </c>
      <c r="B50" s="143">
        <v>133077</v>
      </c>
      <c r="C50" s="144">
        <v>69971</v>
      </c>
      <c r="D50" s="144">
        <v>63106</v>
      </c>
      <c r="E50" s="144">
        <v>92509</v>
      </c>
      <c r="F50" s="144">
        <v>40568</v>
      </c>
      <c r="G50" s="144">
        <v>13008</v>
      </c>
      <c r="H50" s="144">
        <v>43950</v>
      </c>
      <c r="I50" s="143">
        <v>23801</v>
      </c>
      <c r="J50" s="144">
        <v>15501</v>
      </c>
      <c r="K50" s="144">
        <v>8300</v>
      </c>
      <c r="L50" s="426">
        <v>9197</v>
      </c>
      <c r="M50" s="427">
        <v>10291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0.73730346774865063</v>
      </c>
      <c r="C6" s="480">
        <f>'Tabelle 3.3'!J11</f>
        <v>-3.3029982936540181</v>
      </c>
      <c r="D6" s="481">
        <f t="shared" ref="D6:E9" si="0">IF(OR(AND(B6&gt;=-50,B6&lt;=50),ISNUMBER(B6)=FALSE),B6,"")</f>
        <v>0.73730346774865063</v>
      </c>
      <c r="E6" s="481">
        <f t="shared" si="0"/>
        <v>-3.3029982936540181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0.73730346774865063</v>
      </c>
      <c r="C14" s="480">
        <f>'Tabelle 3.3'!J11</f>
        <v>-3.3029982936540181</v>
      </c>
      <c r="D14" s="481">
        <f>IF(OR(AND(B14&gt;=-50,B14&lt;=50),ISNUMBER(B14)=FALSE),B14,"")</f>
        <v>0.73730346774865063</v>
      </c>
      <c r="E14" s="481">
        <f>IF(OR(AND(C14&gt;=-50,C14&lt;=50),ISNUMBER(C14)=FALSE),C14,"")</f>
        <v>-3.3029982936540181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10.144927536231885</v>
      </c>
      <c r="C15" s="480">
        <f>'Tabelle 3.3'!J12</f>
        <v>-6.7796610169491522</v>
      </c>
      <c r="D15" s="481">
        <f t="shared" ref="D15:E45" si="3">IF(OR(AND(B15&gt;=-50,B15&lt;=50),ISNUMBER(B15)=FALSE),B15,"")</f>
        <v>10.144927536231885</v>
      </c>
      <c r="E15" s="481">
        <f t="shared" si="3"/>
        <v>-6.7796610169491522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-0.45090180360721444</v>
      </c>
      <c r="C16" s="480">
        <f>'Tabelle 3.3'!J13</f>
        <v>-8.3333333333333339</v>
      </c>
      <c r="D16" s="481">
        <f t="shared" si="3"/>
        <v>-0.45090180360721444</v>
      </c>
      <c r="E16" s="481">
        <f t="shared" si="3"/>
        <v>-8.3333333333333339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0.93687896280874416</v>
      </c>
      <c r="C17" s="480">
        <f>'Tabelle 3.3'!J14</f>
        <v>-6.119951040391677</v>
      </c>
      <c r="D17" s="481">
        <f t="shared" si="3"/>
        <v>0.93687896280874416</v>
      </c>
      <c r="E17" s="481">
        <f t="shared" si="3"/>
        <v>-6.119951040391677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2.4796921761436512</v>
      </c>
      <c r="C18" s="480">
        <f>'Tabelle 3.3'!J15</f>
        <v>-17.557251908396946</v>
      </c>
      <c r="D18" s="481">
        <f t="shared" si="3"/>
        <v>2.4796921761436512</v>
      </c>
      <c r="E18" s="481">
        <f t="shared" si="3"/>
        <v>-17.557251908396946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0.75447420750965022</v>
      </c>
      <c r="C19" s="480">
        <f>'Tabelle 3.3'!J16</f>
        <v>2.0565552699228791</v>
      </c>
      <c r="D19" s="481">
        <f t="shared" si="3"/>
        <v>0.75447420750965022</v>
      </c>
      <c r="E19" s="481">
        <f t="shared" si="3"/>
        <v>2.0565552699228791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0.64820271066588098</v>
      </c>
      <c r="C20" s="480">
        <f>'Tabelle 3.3'!J17</f>
        <v>-7.2289156626506026</v>
      </c>
      <c r="D20" s="481">
        <f t="shared" si="3"/>
        <v>0.64820271066588098</v>
      </c>
      <c r="E20" s="481">
        <f t="shared" si="3"/>
        <v>-7.2289156626506026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3.9882830103650293</v>
      </c>
      <c r="C21" s="480">
        <f>'Tabelle 3.3'!J18</f>
        <v>-2.3529411764705883</v>
      </c>
      <c r="D21" s="481">
        <f t="shared" si="3"/>
        <v>3.9882830103650293</v>
      </c>
      <c r="E21" s="481">
        <f t="shared" si="3"/>
        <v>-2.3529411764705883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-1.285019680481593</v>
      </c>
      <c r="C22" s="480">
        <f>'Tabelle 3.3'!J19</f>
        <v>-3.2472939217318899</v>
      </c>
      <c r="D22" s="481">
        <f t="shared" si="3"/>
        <v>-1.285019680481593</v>
      </c>
      <c r="E22" s="481">
        <f t="shared" si="3"/>
        <v>-3.2472939217318899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-3.7358490566037736</v>
      </c>
      <c r="C23" s="480">
        <f>'Tabelle 3.3'!J20</f>
        <v>-42.159853569249542</v>
      </c>
      <c r="D23" s="481">
        <f t="shared" si="3"/>
        <v>-3.7358490566037736</v>
      </c>
      <c r="E23" s="481">
        <f t="shared" si="3"/>
        <v>-42.159853569249542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-0.31527658354829463</v>
      </c>
      <c r="C24" s="480">
        <f>'Tabelle 3.3'!J21</f>
        <v>-4.8543689320388346</v>
      </c>
      <c r="D24" s="481">
        <f t="shared" si="3"/>
        <v>-0.31527658354829463</v>
      </c>
      <c r="E24" s="481">
        <f t="shared" si="3"/>
        <v>-4.8543689320388346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4.6544933762978875</v>
      </c>
      <c r="C25" s="480">
        <f>'Tabelle 3.3'!J22</f>
        <v>-0.58139534883720934</v>
      </c>
      <c r="D25" s="481">
        <f t="shared" si="3"/>
        <v>4.6544933762978875</v>
      </c>
      <c r="E25" s="481">
        <f t="shared" si="3"/>
        <v>-0.58139534883720934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0.41360294117647056</v>
      </c>
      <c r="C26" s="480">
        <f>'Tabelle 3.3'!J23</f>
        <v>-3.2432432432432434</v>
      </c>
      <c r="D26" s="481">
        <f t="shared" si="3"/>
        <v>0.41360294117647056</v>
      </c>
      <c r="E26" s="481">
        <f t="shared" si="3"/>
        <v>-3.2432432432432434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2.1865443425076454</v>
      </c>
      <c r="C27" s="480">
        <f>'Tabelle 3.3'!J24</f>
        <v>-0.75039494470774093</v>
      </c>
      <c r="D27" s="481">
        <f t="shared" si="3"/>
        <v>2.1865443425076454</v>
      </c>
      <c r="E27" s="481">
        <f t="shared" si="3"/>
        <v>-0.75039494470774093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2.485752394810234</v>
      </c>
      <c r="C28" s="480">
        <f>'Tabelle 3.3'!J25</f>
        <v>-2.3865231633130555</v>
      </c>
      <c r="D28" s="481">
        <f t="shared" si="3"/>
        <v>2.485752394810234</v>
      </c>
      <c r="E28" s="481">
        <f t="shared" si="3"/>
        <v>-2.3865231633130555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-17.314230208839241</v>
      </c>
      <c r="C29" s="480">
        <f>'Tabelle 3.3'!J26</f>
        <v>-26.609442060085836</v>
      </c>
      <c r="D29" s="481">
        <f t="shared" si="3"/>
        <v>-17.314230208839241</v>
      </c>
      <c r="E29" s="481">
        <f t="shared" si="3"/>
        <v>-26.609442060085836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2.1063858152246366</v>
      </c>
      <c r="C30" s="480">
        <f>'Tabelle 3.3'!J27</f>
        <v>-9.1743119266055047</v>
      </c>
      <c r="D30" s="481">
        <f t="shared" si="3"/>
        <v>2.1063858152246366</v>
      </c>
      <c r="E30" s="481">
        <f t="shared" si="3"/>
        <v>-9.1743119266055047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3.3258840541606416</v>
      </c>
      <c r="C31" s="480">
        <f>'Tabelle 3.3'!J28</f>
        <v>-1.482213438735178</v>
      </c>
      <c r="D31" s="481">
        <f t="shared" si="3"/>
        <v>3.3258840541606416</v>
      </c>
      <c r="E31" s="481">
        <f t="shared" si="3"/>
        <v>-1.482213438735178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1.972669164646242</v>
      </c>
      <c r="C32" s="480">
        <f>'Tabelle 3.3'!J29</f>
        <v>-1.6884113584036837</v>
      </c>
      <c r="D32" s="481">
        <f t="shared" si="3"/>
        <v>1.972669164646242</v>
      </c>
      <c r="E32" s="481">
        <f t="shared" si="3"/>
        <v>-1.6884113584036837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2.2255192878338277</v>
      </c>
      <c r="C33" s="480">
        <f>'Tabelle 3.3'!J30</f>
        <v>-6.8932038834951452</v>
      </c>
      <c r="D33" s="481">
        <f t="shared" si="3"/>
        <v>2.2255192878338277</v>
      </c>
      <c r="E33" s="481">
        <f t="shared" si="3"/>
        <v>-6.8932038834951452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1.4982164090368608</v>
      </c>
      <c r="C34" s="480">
        <f>'Tabelle 3.3'!J31</f>
        <v>18.416523235800344</v>
      </c>
      <c r="D34" s="481">
        <f t="shared" si="3"/>
        <v>1.4982164090368608</v>
      </c>
      <c r="E34" s="481">
        <f t="shared" si="3"/>
        <v>18.416523235800344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10.144927536231885</v>
      </c>
      <c r="C37" s="480">
        <f>'Tabelle 3.3'!J34</f>
        <v>-6.7796610169491522</v>
      </c>
      <c r="D37" s="481">
        <f t="shared" si="3"/>
        <v>10.144927536231885</v>
      </c>
      <c r="E37" s="481">
        <f t="shared" si="3"/>
        <v>-6.7796610169491522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1.3276262333139872</v>
      </c>
      <c r="C38" s="480">
        <f>'Tabelle 3.3'!J35</f>
        <v>-4.8305695746214852</v>
      </c>
      <c r="D38" s="481">
        <f t="shared" si="3"/>
        <v>1.3276262333139872</v>
      </c>
      <c r="E38" s="481">
        <f t="shared" si="3"/>
        <v>-4.8305695746214852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0.57532332021864196</v>
      </c>
      <c r="C39" s="480">
        <f>'Tabelle 3.3'!J36</f>
        <v>-3.2026933701657461</v>
      </c>
      <c r="D39" s="481">
        <f t="shared" si="3"/>
        <v>0.57532332021864196</v>
      </c>
      <c r="E39" s="481">
        <f t="shared" si="3"/>
        <v>-3.2026933701657461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0.57532332021864196</v>
      </c>
      <c r="C45" s="480">
        <f>'Tabelle 3.3'!J36</f>
        <v>-3.2026933701657461</v>
      </c>
      <c r="D45" s="481">
        <f t="shared" si="3"/>
        <v>0.57532332021864196</v>
      </c>
      <c r="E45" s="481">
        <f t="shared" si="3"/>
        <v>-3.2026933701657461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120884</v>
      </c>
      <c r="C51" s="487">
        <v>17400</v>
      </c>
      <c r="D51" s="487">
        <v>7157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121584</v>
      </c>
      <c r="C52" s="487">
        <v>17803</v>
      </c>
      <c r="D52" s="487">
        <v>7270</v>
      </c>
      <c r="E52" s="488">
        <f t="shared" ref="E52:G70" si="11">IF($A$51=37802,IF(COUNTBLANK(B$51:B$70)&gt;0,#N/A,B52/B$51*100),IF(COUNTBLANK(B$51:B$75)&gt;0,#N/A,B52/B$51*100))</f>
        <v>100.57906753581946</v>
      </c>
      <c r="F52" s="488">
        <f t="shared" si="11"/>
        <v>102.31609195402298</v>
      </c>
      <c r="G52" s="488">
        <f t="shared" si="11"/>
        <v>101.57887382981696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123477</v>
      </c>
      <c r="C53" s="487">
        <v>17203</v>
      </c>
      <c r="D53" s="487">
        <v>7507</v>
      </c>
      <c r="E53" s="488">
        <f t="shared" si="11"/>
        <v>102.14503160054267</v>
      </c>
      <c r="F53" s="488">
        <f t="shared" si="11"/>
        <v>98.867816091954026</v>
      </c>
      <c r="G53" s="488">
        <f t="shared" si="11"/>
        <v>104.89031717199944</v>
      </c>
      <c r="H53" s="489">
        <f>IF(ISERROR(L53)=TRUE,IF(MONTH(A53)=MONTH(MAX(A$51:A$75)),A53,""),"")</f>
        <v>41883</v>
      </c>
      <c r="I53" s="488">
        <f t="shared" si="12"/>
        <v>102.14503160054267</v>
      </c>
      <c r="J53" s="488">
        <f t="shared" si="10"/>
        <v>98.867816091954026</v>
      </c>
      <c r="K53" s="488">
        <f t="shared" si="10"/>
        <v>104.89031717199944</v>
      </c>
      <c r="L53" s="488" t="e">
        <f t="shared" si="13"/>
        <v>#N/A</v>
      </c>
    </row>
    <row r="54" spans="1:14" ht="15" customHeight="1" x14ac:dyDescent="0.2">
      <c r="A54" s="490" t="s">
        <v>462</v>
      </c>
      <c r="B54" s="487">
        <v>123059</v>
      </c>
      <c r="C54" s="487">
        <v>17638</v>
      </c>
      <c r="D54" s="487">
        <v>7442</v>
      </c>
      <c r="E54" s="488">
        <f t="shared" si="11"/>
        <v>101.79924555772477</v>
      </c>
      <c r="F54" s="488">
        <f t="shared" si="11"/>
        <v>101.36781609195403</v>
      </c>
      <c r="G54" s="488">
        <f t="shared" si="11"/>
        <v>103.98211541148525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123147</v>
      </c>
      <c r="C55" s="487">
        <v>16620</v>
      </c>
      <c r="D55" s="487">
        <v>7265</v>
      </c>
      <c r="E55" s="488">
        <f t="shared" si="11"/>
        <v>101.87204261937065</v>
      </c>
      <c r="F55" s="488">
        <f t="shared" si="11"/>
        <v>95.517241379310349</v>
      </c>
      <c r="G55" s="488">
        <f t="shared" si="11"/>
        <v>101.50901215593126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123539</v>
      </c>
      <c r="C56" s="487">
        <v>16686</v>
      </c>
      <c r="D56" s="487">
        <v>7225</v>
      </c>
      <c r="E56" s="488">
        <f t="shared" si="11"/>
        <v>102.19632043942954</v>
      </c>
      <c r="F56" s="488">
        <f t="shared" si="11"/>
        <v>95.896551724137936</v>
      </c>
      <c r="G56" s="488">
        <f t="shared" si="11"/>
        <v>100.95011876484561</v>
      </c>
      <c r="H56" s="489" t="str">
        <f t="shared" si="14"/>
        <v/>
      </c>
      <c r="I56" s="488" t="str">
        <f t="shared" si="12"/>
        <v/>
      </c>
      <c r="J56" s="488" t="str">
        <f t="shared" si="10"/>
        <v/>
      </c>
      <c r="K56" s="488" t="str">
        <f t="shared" si="10"/>
        <v/>
      </c>
      <c r="L56" s="488" t="e">
        <f t="shared" si="13"/>
        <v>#N/A</v>
      </c>
    </row>
    <row r="57" spans="1:14" ht="15" customHeight="1" x14ac:dyDescent="0.2">
      <c r="A57" s="490">
        <v>42248</v>
      </c>
      <c r="B57" s="487">
        <v>125727</v>
      </c>
      <c r="C57" s="487">
        <v>16142</v>
      </c>
      <c r="D57" s="487">
        <v>7428</v>
      </c>
      <c r="E57" s="488">
        <f t="shared" si="11"/>
        <v>104.00632010853381</v>
      </c>
      <c r="F57" s="488">
        <f t="shared" si="11"/>
        <v>92.770114942528735</v>
      </c>
      <c r="G57" s="488">
        <f t="shared" si="11"/>
        <v>103.78650272460528</v>
      </c>
      <c r="H57" s="489">
        <f t="shared" si="14"/>
        <v>42248</v>
      </c>
      <c r="I57" s="488">
        <f t="shared" si="12"/>
        <v>104.00632010853381</v>
      </c>
      <c r="J57" s="488">
        <f t="shared" si="10"/>
        <v>92.770114942528735</v>
      </c>
      <c r="K57" s="488">
        <f t="shared" si="10"/>
        <v>103.78650272460528</v>
      </c>
      <c r="L57" s="488" t="e">
        <f t="shared" si="13"/>
        <v>#N/A</v>
      </c>
    </row>
    <row r="58" spans="1:14" ht="15" customHeight="1" x14ac:dyDescent="0.2">
      <c r="A58" s="490" t="s">
        <v>465</v>
      </c>
      <c r="B58" s="487">
        <v>125454</v>
      </c>
      <c r="C58" s="487">
        <v>16559</v>
      </c>
      <c r="D58" s="487">
        <v>7460</v>
      </c>
      <c r="E58" s="488">
        <f t="shared" si="11"/>
        <v>103.78048376956421</v>
      </c>
      <c r="F58" s="488">
        <f t="shared" si="11"/>
        <v>95.166666666666671</v>
      </c>
      <c r="G58" s="488">
        <f t="shared" si="11"/>
        <v>104.2336174374738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124961</v>
      </c>
      <c r="C59" s="487">
        <v>16176</v>
      </c>
      <c r="D59" s="487">
        <v>7304</v>
      </c>
      <c r="E59" s="488">
        <f t="shared" si="11"/>
        <v>103.37265477647992</v>
      </c>
      <c r="F59" s="488">
        <f t="shared" si="11"/>
        <v>92.965517241379317</v>
      </c>
      <c r="G59" s="488">
        <f t="shared" si="11"/>
        <v>102.05393321223977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125138</v>
      </c>
      <c r="C60" s="487">
        <v>16598</v>
      </c>
      <c r="D60" s="487">
        <v>7459</v>
      </c>
      <c r="E60" s="488">
        <f t="shared" si="11"/>
        <v>103.51907613910856</v>
      </c>
      <c r="F60" s="488">
        <f t="shared" si="11"/>
        <v>95.390804597701148</v>
      </c>
      <c r="G60" s="488">
        <f t="shared" si="11"/>
        <v>104.21964510269666</v>
      </c>
      <c r="H60" s="489" t="str">
        <f t="shared" si="14"/>
        <v/>
      </c>
      <c r="I60" s="488" t="str">
        <f t="shared" si="12"/>
        <v/>
      </c>
      <c r="J60" s="488" t="str">
        <f t="shared" si="10"/>
        <v/>
      </c>
      <c r="K60" s="488" t="str">
        <f t="shared" si="10"/>
        <v/>
      </c>
      <c r="L60" s="488" t="e">
        <f t="shared" si="13"/>
        <v>#N/A</v>
      </c>
    </row>
    <row r="61" spans="1:14" ht="15" customHeight="1" x14ac:dyDescent="0.2">
      <c r="A61" s="490">
        <v>42614</v>
      </c>
      <c r="B61" s="487">
        <v>127644</v>
      </c>
      <c r="C61" s="487">
        <v>16139</v>
      </c>
      <c r="D61" s="487">
        <v>7694</v>
      </c>
      <c r="E61" s="488">
        <f t="shared" si="11"/>
        <v>105.59213791734226</v>
      </c>
      <c r="F61" s="488">
        <f t="shared" si="11"/>
        <v>92.752873563218387</v>
      </c>
      <c r="G61" s="488">
        <f t="shared" si="11"/>
        <v>107.50314377532486</v>
      </c>
      <c r="H61" s="489">
        <f t="shared" si="14"/>
        <v>42614</v>
      </c>
      <c r="I61" s="488">
        <f t="shared" si="12"/>
        <v>105.59213791734226</v>
      </c>
      <c r="J61" s="488">
        <f t="shared" si="10"/>
        <v>92.752873563218387</v>
      </c>
      <c r="K61" s="488">
        <f t="shared" si="10"/>
        <v>107.50314377532486</v>
      </c>
      <c r="L61" s="488" t="e">
        <f t="shared" si="13"/>
        <v>#N/A</v>
      </c>
    </row>
    <row r="62" spans="1:14" ht="15" customHeight="1" x14ac:dyDescent="0.2">
      <c r="A62" s="490" t="s">
        <v>468</v>
      </c>
      <c r="B62" s="487">
        <v>127843</v>
      </c>
      <c r="C62" s="487">
        <v>16578</v>
      </c>
      <c r="D62" s="487">
        <v>7792</v>
      </c>
      <c r="E62" s="488">
        <f t="shared" si="11"/>
        <v>105.75675854538235</v>
      </c>
      <c r="F62" s="488">
        <f t="shared" si="11"/>
        <v>95.275862068965523</v>
      </c>
      <c r="G62" s="488">
        <f t="shared" si="11"/>
        <v>108.8724325834847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127700</v>
      </c>
      <c r="C63" s="487">
        <v>16506</v>
      </c>
      <c r="D63" s="487">
        <v>7791</v>
      </c>
      <c r="E63" s="488">
        <f t="shared" si="11"/>
        <v>105.6384633202078</v>
      </c>
      <c r="F63" s="488">
        <f t="shared" si="11"/>
        <v>94.862068965517238</v>
      </c>
      <c r="G63" s="488">
        <f t="shared" si="11"/>
        <v>108.85846024870756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127827</v>
      </c>
      <c r="C64" s="487">
        <v>16988</v>
      </c>
      <c r="D64" s="487">
        <v>7942</v>
      </c>
      <c r="E64" s="488">
        <f t="shared" si="11"/>
        <v>105.74352271599219</v>
      </c>
      <c r="F64" s="488">
        <f t="shared" si="11"/>
        <v>97.632183908045974</v>
      </c>
      <c r="G64" s="488">
        <f t="shared" si="11"/>
        <v>110.96828280005589</v>
      </c>
      <c r="H64" s="489" t="str">
        <f t="shared" si="14"/>
        <v/>
      </c>
      <c r="I64" s="488" t="str">
        <f t="shared" si="12"/>
        <v/>
      </c>
      <c r="J64" s="488" t="str">
        <f t="shared" si="10"/>
        <v/>
      </c>
      <c r="K64" s="488" t="str">
        <f t="shared" si="10"/>
        <v/>
      </c>
      <c r="L64" s="488" t="e">
        <f t="shared" si="13"/>
        <v>#N/A</v>
      </c>
    </row>
    <row r="65" spans="1:12" ht="15" customHeight="1" x14ac:dyDescent="0.2">
      <c r="A65" s="490">
        <v>42979</v>
      </c>
      <c r="B65" s="487">
        <v>130203</v>
      </c>
      <c r="C65" s="487">
        <v>16452</v>
      </c>
      <c r="D65" s="487">
        <v>8150</v>
      </c>
      <c r="E65" s="488">
        <f t="shared" si="11"/>
        <v>107.70904338043084</v>
      </c>
      <c r="F65" s="488">
        <f t="shared" si="11"/>
        <v>94.551724137931032</v>
      </c>
      <c r="G65" s="488">
        <f t="shared" si="11"/>
        <v>113.87452843370127</v>
      </c>
      <c r="H65" s="489">
        <f t="shared" si="14"/>
        <v>42979</v>
      </c>
      <c r="I65" s="488">
        <f t="shared" si="12"/>
        <v>107.70904338043084</v>
      </c>
      <c r="J65" s="488">
        <f t="shared" si="10"/>
        <v>94.551724137931032</v>
      </c>
      <c r="K65" s="488">
        <f t="shared" si="10"/>
        <v>113.87452843370127</v>
      </c>
      <c r="L65" s="488" t="e">
        <f t="shared" si="13"/>
        <v>#N/A</v>
      </c>
    </row>
    <row r="66" spans="1:12" ht="15" customHeight="1" x14ac:dyDescent="0.2">
      <c r="A66" s="490" t="s">
        <v>471</v>
      </c>
      <c r="B66" s="487">
        <v>130554</v>
      </c>
      <c r="C66" s="487">
        <v>16666</v>
      </c>
      <c r="D66" s="487">
        <v>8220</v>
      </c>
      <c r="E66" s="488">
        <f t="shared" si="11"/>
        <v>107.99940438767743</v>
      </c>
      <c r="F66" s="488">
        <f t="shared" si="11"/>
        <v>95.781609195402297</v>
      </c>
      <c r="G66" s="488">
        <f t="shared" si="11"/>
        <v>114.85259186810114</v>
      </c>
      <c r="H66" s="489" t="str">
        <f t="shared" si="14"/>
        <v/>
      </c>
      <c r="I66" s="488" t="str">
        <f t="shared" si="12"/>
        <v/>
      </c>
      <c r="J66" s="488" t="str">
        <f t="shared" si="10"/>
        <v/>
      </c>
      <c r="K66" s="488" t="str">
        <f t="shared" si="10"/>
        <v/>
      </c>
      <c r="L66" s="488" t="e">
        <f t="shared" si="13"/>
        <v>#N/A</v>
      </c>
    </row>
    <row r="67" spans="1:12" ht="15" customHeight="1" x14ac:dyDescent="0.2">
      <c r="A67" s="490" t="s">
        <v>472</v>
      </c>
      <c r="B67" s="487">
        <v>130190</v>
      </c>
      <c r="C67" s="487">
        <v>16571</v>
      </c>
      <c r="D67" s="487">
        <v>8154</v>
      </c>
      <c r="E67" s="488">
        <f t="shared" si="11"/>
        <v>107.69828926905132</v>
      </c>
      <c r="F67" s="488">
        <f t="shared" si="11"/>
        <v>95.235632183908052</v>
      </c>
      <c r="G67" s="488">
        <f t="shared" si="11"/>
        <v>113.93041777280983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130103</v>
      </c>
      <c r="C68" s="487">
        <v>16941</v>
      </c>
      <c r="D68" s="487">
        <v>8325</v>
      </c>
      <c r="E68" s="488">
        <f t="shared" si="11"/>
        <v>107.62631944674233</v>
      </c>
      <c r="F68" s="488">
        <f t="shared" si="11"/>
        <v>97.362068965517238</v>
      </c>
      <c r="G68" s="488">
        <f t="shared" si="11"/>
        <v>116.31968701970099</v>
      </c>
      <c r="H68" s="489" t="str">
        <f t="shared" si="14"/>
        <v/>
      </c>
      <c r="I68" s="488" t="str">
        <f t="shared" si="12"/>
        <v/>
      </c>
      <c r="J68" s="488" t="str">
        <f t="shared" si="12"/>
        <v/>
      </c>
      <c r="K68" s="488" t="str">
        <f t="shared" si="12"/>
        <v/>
      </c>
      <c r="L68" s="488" t="e">
        <f t="shared" si="13"/>
        <v>#N/A</v>
      </c>
    </row>
    <row r="69" spans="1:12" ht="15" customHeight="1" x14ac:dyDescent="0.2">
      <c r="A69" s="490">
        <v>43344</v>
      </c>
      <c r="B69" s="487">
        <v>132380</v>
      </c>
      <c r="C69" s="487">
        <v>16143</v>
      </c>
      <c r="D69" s="487">
        <v>8531</v>
      </c>
      <c r="E69" s="488">
        <f t="shared" si="11"/>
        <v>109.50994341682936</v>
      </c>
      <c r="F69" s="488">
        <f t="shared" si="11"/>
        <v>92.775862068965523</v>
      </c>
      <c r="G69" s="488">
        <f t="shared" si="11"/>
        <v>119.19798798379209</v>
      </c>
      <c r="H69" s="489">
        <f t="shared" si="14"/>
        <v>43344</v>
      </c>
      <c r="I69" s="488">
        <f t="shared" si="12"/>
        <v>109.50994341682936</v>
      </c>
      <c r="J69" s="488">
        <f t="shared" si="12"/>
        <v>92.775862068965523</v>
      </c>
      <c r="K69" s="488">
        <f t="shared" si="12"/>
        <v>119.19798798379209</v>
      </c>
      <c r="L69" s="488" t="e">
        <f t="shared" si="13"/>
        <v>#N/A</v>
      </c>
    </row>
    <row r="70" spans="1:12" ht="15" customHeight="1" x14ac:dyDescent="0.2">
      <c r="A70" s="490" t="s">
        <v>474</v>
      </c>
      <c r="B70" s="487">
        <v>132477</v>
      </c>
      <c r="C70" s="487">
        <v>16595</v>
      </c>
      <c r="D70" s="487">
        <v>8494</v>
      </c>
      <c r="E70" s="488">
        <f t="shared" si="11"/>
        <v>109.5901856325072</v>
      </c>
      <c r="F70" s="488">
        <f t="shared" si="11"/>
        <v>95.3735632183908</v>
      </c>
      <c r="G70" s="488">
        <f t="shared" si="11"/>
        <v>118.68101159703785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132103</v>
      </c>
      <c r="C71" s="487">
        <v>16109</v>
      </c>
      <c r="D71" s="487">
        <v>8505</v>
      </c>
      <c r="E71" s="491">
        <f t="shared" ref="E71:G75" si="15">IF($A$51=37802,IF(COUNTBLANK(B$51:B$70)&gt;0,#N/A,IF(ISBLANK(B71)=FALSE,B71/B$51*100,#N/A)),IF(COUNTBLANK(B$51:B$75)&gt;0,#N/A,B71/B$51*100))</f>
        <v>109.28079812051223</v>
      </c>
      <c r="F71" s="491">
        <f t="shared" si="15"/>
        <v>92.580459770114942</v>
      </c>
      <c r="G71" s="491">
        <f t="shared" si="15"/>
        <v>118.83470727958642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132230</v>
      </c>
      <c r="C72" s="487">
        <v>16604</v>
      </c>
      <c r="D72" s="487">
        <v>8618</v>
      </c>
      <c r="E72" s="491">
        <f t="shared" si="15"/>
        <v>109.38585751629661</v>
      </c>
      <c r="F72" s="491">
        <f t="shared" si="15"/>
        <v>95.425287356321846</v>
      </c>
      <c r="G72" s="491">
        <f t="shared" si="15"/>
        <v>120.4135811094034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134319</v>
      </c>
      <c r="C73" s="487">
        <v>16069</v>
      </c>
      <c r="D73" s="487">
        <v>8733</v>
      </c>
      <c r="E73" s="491">
        <f t="shared" si="15"/>
        <v>111.11396049104927</v>
      </c>
      <c r="F73" s="491">
        <f t="shared" si="15"/>
        <v>92.350574712643677</v>
      </c>
      <c r="G73" s="491">
        <f t="shared" si="15"/>
        <v>122.02039960877462</v>
      </c>
      <c r="H73" s="492">
        <f>IF(A$51=37802,IF(ISERROR(L73)=TRUE,IF(ISBLANK(A73)=FALSE,IF(MONTH(A73)=MONTH(MAX(A$51:A$75)),A73,""),""),""),IF(ISERROR(L73)=TRUE,IF(MONTH(A73)=MONTH(MAX(A$51:A$75)),A73,""),""))</f>
        <v>43709</v>
      </c>
      <c r="I73" s="488">
        <f t="shared" si="12"/>
        <v>111.11396049104927</v>
      </c>
      <c r="J73" s="488">
        <f t="shared" si="12"/>
        <v>92.350574712643677</v>
      </c>
      <c r="K73" s="488">
        <f t="shared" si="12"/>
        <v>122.02039960877462</v>
      </c>
      <c r="L73" s="488" t="e">
        <f t="shared" si="13"/>
        <v>#N/A</v>
      </c>
    </row>
    <row r="74" spans="1:12" ht="15" customHeight="1" x14ac:dyDescent="0.2">
      <c r="A74" s="490" t="s">
        <v>477</v>
      </c>
      <c r="B74" s="487">
        <v>134097</v>
      </c>
      <c r="C74" s="487">
        <v>16270</v>
      </c>
      <c r="D74" s="487">
        <v>8687</v>
      </c>
      <c r="E74" s="491">
        <f t="shared" si="15"/>
        <v>110.9303133582608</v>
      </c>
      <c r="F74" s="491">
        <f t="shared" si="15"/>
        <v>93.505747126436773</v>
      </c>
      <c r="G74" s="491">
        <f t="shared" si="15"/>
        <v>121.37767220902613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133077</v>
      </c>
      <c r="C75" s="493">
        <v>15501</v>
      </c>
      <c r="D75" s="493">
        <v>8300</v>
      </c>
      <c r="E75" s="491">
        <f t="shared" si="15"/>
        <v>110.08652923463818</v>
      </c>
      <c r="F75" s="491">
        <f t="shared" si="15"/>
        <v>89.08620689655173</v>
      </c>
      <c r="G75" s="491">
        <f t="shared" si="15"/>
        <v>115.97037865027247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111.11396049104927</v>
      </c>
      <c r="J77" s="488">
        <f>IF(J75&lt;&gt;"",J75,IF(J74&lt;&gt;"",J74,IF(J73&lt;&gt;"",J73,IF(J72&lt;&gt;"",J72,IF(J71&lt;&gt;"",J71,IF(J70&lt;&gt;"",J70,""))))))</f>
        <v>92.350574712643677</v>
      </c>
      <c r="K77" s="488">
        <f>IF(K75&lt;&gt;"",K75,IF(K74&lt;&gt;"",K74,IF(K73&lt;&gt;"",K73,IF(K72&lt;&gt;"",K72,IF(K71&lt;&gt;"",K71,IF(K70&lt;&gt;"",K70,""))))))</f>
        <v>122.02039960877462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+11,1%</v>
      </c>
      <c r="J79" s="488" t="str">
        <f>"GeB - ausschließlich: "&amp;IF(J77&gt;100,"+","")&amp;TEXT(J77-100,"0,0")&amp;"%"</f>
        <v>GeB - ausschließlich: -7,6%</v>
      </c>
      <c r="K79" s="488" t="str">
        <f>"GeB - im Nebenjob: "&amp;IF(K77&gt;100,"+","")&amp;TEXT(K77-100,"0,0")&amp;"%"</f>
        <v>GeB - im Nebenjob: +22,0%</v>
      </c>
    </row>
    <row r="81" spans="9:9" ht="15" customHeight="1" x14ac:dyDescent="0.2">
      <c r="I81" s="488" t="str">
        <f>IF(ISERROR(HLOOKUP(1,I$78:K$79,2,FALSE)),"",HLOOKUP(1,I$78:K$79,2,FALSE))</f>
        <v>GeB - im Nebenjob: +22,0%</v>
      </c>
    </row>
    <row r="82" spans="9:9" ht="15" customHeight="1" x14ac:dyDescent="0.2">
      <c r="I82" s="488" t="str">
        <f>IF(ISERROR(HLOOKUP(2,I$78:K$79,2,FALSE)),"",HLOOKUP(2,I$78:K$79,2,FALSE))</f>
        <v>SvB: +11,1%</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133077</v>
      </c>
      <c r="E12" s="114">
        <v>134097</v>
      </c>
      <c r="F12" s="114">
        <v>134319</v>
      </c>
      <c r="G12" s="114">
        <v>132230</v>
      </c>
      <c r="H12" s="114">
        <v>132103</v>
      </c>
      <c r="I12" s="115">
        <v>974</v>
      </c>
      <c r="J12" s="116">
        <v>0.73730346774865063</v>
      </c>
      <c r="N12" s="117"/>
    </row>
    <row r="13" spans="1:15" s="110" customFormat="1" ht="13.5" customHeight="1" x14ac:dyDescent="0.2">
      <c r="A13" s="118" t="s">
        <v>105</v>
      </c>
      <c r="B13" s="119" t="s">
        <v>106</v>
      </c>
      <c r="C13" s="113">
        <v>52.579333769171228</v>
      </c>
      <c r="D13" s="114">
        <v>69971</v>
      </c>
      <c r="E13" s="114">
        <v>70621</v>
      </c>
      <c r="F13" s="114">
        <v>70943</v>
      </c>
      <c r="G13" s="114">
        <v>69695</v>
      </c>
      <c r="H13" s="114">
        <v>69454</v>
      </c>
      <c r="I13" s="115">
        <v>517</v>
      </c>
      <c r="J13" s="116">
        <v>0.74437757364586632</v>
      </c>
    </row>
    <row r="14" spans="1:15" s="110" customFormat="1" ht="13.5" customHeight="1" x14ac:dyDescent="0.2">
      <c r="A14" s="120"/>
      <c r="B14" s="119" t="s">
        <v>107</v>
      </c>
      <c r="C14" s="113">
        <v>47.420666230828772</v>
      </c>
      <c r="D14" s="114">
        <v>63106</v>
      </c>
      <c r="E14" s="114">
        <v>63476</v>
      </c>
      <c r="F14" s="114">
        <v>63376</v>
      </c>
      <c r="G14" s="114">
        <v>62535</v>
      </c>
      <c r="H14" s="114">
        <v>62649</v>
      </c>
      <c r="I14" s="115">
        <v>457</v>
      </c>
      <c r="J14" s="116">
        <v>0.72946096505929858</v>
      </c>
    </row>
    <row r="15" spans="1:15" s="110" customFormat="1" ht="13.5" customHeight="1" x14ac:dyDescent="0.2">
      <c r="A15" s="118" t="s">
        <v>105</v>
      </c>
      <c r="B15" s="121" t="s">
        <v>108</v>
      </c>
      <c r="C15" s="113">
        <v>9.774792037692464</v>
      </c>
      <c r="D15" s="114">
        <v>13008</v>
      </c>
      <c r="E15" s="114">
        <v>13781</v>
      </c>
      <c r="F15" s="114">
        <v>14098</v>
      </c>
      <c r="G15" s="114">
        <v>12773</v>
      </c>
      <c r="H15" s="114">
        <v>13189</v>
      </c>
      <c r="I15" s="115">
        <v>-181</v>
      </c>
      <c r="J15" s="116">
        <v>-1.3723557510046251</v>
      </c>
    </row>
    <row r="16" spans="1:15" s="110" customFormat="1" ht="13.5" customHeight="1" x14ac:dyDescent="0.2">
      <c r="A16" s="118"/>
      <c r="B16" s="121" t="s">
        <v>109</v>
      </c>
      <c r="C16" s="113">
        <v>69.561982912148608</v>
      </c>
      <c r="D16" s="114">
        <v>92571</v>
      </c>
      <c r="E16" s="114">
        <v>93045</v>
      </c>
      <c r="F16" s="114">
        <v>93229</v>
      </c>
      <c r="G16" s="114">
        <v>92931</v>
      </c>
      <c r="H16" s="114">
        <v>92833</v>
      </c>
      <c r="I16" s="115">
        <v>-262</v>
      </c>
      <c r="J16" s="116">
        <v>-0.28222722523240656</v>
      </c>
    </row>
    <row r="17" spans="1:10" s="110" customFormat="1" ht="13.5" customHeight="1" x14ac:dyDescent="0.2">
      <c r="A17" s="118"/>
      <c r="B17" s="121" t="s">
        <v>110</v>
      </c>
      <c r="C17" s="113">
        <v>19.530797959076324</v>
      </c>
      <c r="D17" s="114">
        <v>25991</v>
      </c>
      <c r="E17" s="114">
        <v>25766</v>
      </c>
      <c r="F17" s="114">
        <v>25519</v>
      </c>
      <c r="G17" s="114">
        <v>25119</v>
      </c>
      <c r="H17" s="114">
        <v>24729</v>
      </c>
      <c r="I17" s="115">
        <v>1262</v>
      </c>
      <c r="J17" s="116">
        <v>5.1033199886772618</v>
      </c>
    </row>
    <row r="18" spans="1:10" s="110" customFormat="1" ht="13.5" customHeight="1" x14ac:dyDescent="0.2">
      <c r="A18" s="120"/>
      <c r="B18" s="121" t="s">
        <v>111</v>
      </c>
      <c r="C18" s="113">
        <v>1.1324270910826064</v>
      </c>
      <c r="D18" s="114">
        <v>1507</v>
      </c>
      <c r="E18" s="114">
        <v>1505</v>
      </c>
      <c r="F18" s="114">
        <v>1473</v>
      </c>
      <c r="G18" s="114">
        <v>1407</v>
      </c>
      <c r="H18" s="114">
        <v>1352</v>
      </c>
      <c r="I18" s="115">
        <v>155</v>
      </c>
      <c r="J18" s="116">
        <v>11.464497041420119</v>
      </c>
    </row>
    <row r="19" spans="1:10" s="110" customFormat="1" ht="13.5" customHeight="1" x14ac:dyDescent="0.2">
      <c r="A19" s="120"/>
      <c r="B19" s="121" t="s">
        <v>112</v>
      </c>
      <c r="C19" s="113">
        <v>0.34265876146892399</v>
      </c>
      <c r="D19" s="114">
        <v>456</v>
      </c>
      <c r="E19" s="114">
        <v>426</v>
      </c>
      <c r="F19" s="114">
        <v>444</v>
      </c>
      <c r="G19" s="114">
        <v>376</v>
      </c>
      <c r="H19" s="114">
        <v>376</v>
      </c>
      <c r="I19" s="115">
        <v>80</v>
      </c>
      <c r="J19" s="116">
        <v>21.276595744680851</v>
      </c>
    </row>
    <row r="20" spans="1:10" s="110" customFormat="1" ht="13.5" customHeight="1" x14ac:dyDescent="0.2">
      <c r="A20" s="118" t="s">
        <v>113</v>
      </c>
      <c r="B20" s="122" t="s">
        <v>114</v>
      </c>
      <c r="C20" s="113">
        <v>69.515393343703266</v>
      </c>
      <c r="D20" s="114">
        <v>92509</v>
      </c>
      <c r="E20" s="114">
        <v>93328</v>
      </c>
      <c r="F20" s="114">
        <v>94106</v>
      </c>
      <c r="G20" s="114">
        <v>92471</v>
      </c>
      <c r="H20" s="114">
        <v>92821</v>
      </c>
      <c r="I20" s="115">
        <v>-312</v>
      </c>
      <c r="J20" s="116">
        <v>-0.33613083246248154</v>
      </c>
    </row>
    <row r="21" spans="1:10" s="110" customFormat="1" ht="13.5" customHeight="1" x14ac:dyDescent="0.2">
      <c r="A21" s="120"/>
      <c r="B21" s="122" t="s">
        <v>115</v>
      </c>
      <c r="C21" s="113">
        <v>30.48460665629673</v>
      </c>
      <c r="D21" s="114">
        <v>40568</v>
      </c>
      <c r="E21" s="114">
        <v>40769</v>
      </c>
      <c r="F21" s="114">
        <v>40213</v>
      </c>
      <c r="G21" s="114">
        <v>39759</v>
      </c>
      <c r="H21" s="114">
        <v>39282</v>
      </c>
      <c r="I21" s="115">
        <v>1286</v>
      </c>
      <c r="J21" s="116">
        <v>3.2737640649661421</v>
      </c>
    </row>
    <row r="22" spans="1:10" s="110" customFormat="1" ht="13.5" customHeight="1" x14ac:dyDescent="0.2">
      <c r="A22" s="118" t="s">
        <v>113</v>
      </c>
      <c r="B22" s="122" t="s">
        <v>116</v>
      </c>
      <c r="C22" s="113">
        <v>91.131450213034555</v>
      </c>
      <c r="D22" s="114">
        <v>121275</v>
      </c>
      <c r="E22" s="114">
        <v>122223</v>
      </c>
      <c r="F22" s="114">
        <v>122589</v>
      </c>
      <c r="G22" s="114">
        <v>121036</v>
      </c>
      <c r="H22" s="114">
        <v>121124</v>
      </c>
      <c r="I22" s="115">
        <v>151</v>
      </c>
      <c r="J22" s="116">
        <v>0.12466563191440178</v>
      </c>
    </row>
    <row r="23" spans="1:10" s="110" customFormat="1" ht="13.5" customHeight="1" x14ac:dyDescent="0.2">
      <c r="A23" s="123"/>
      <c r="B23" s="124" t="s">
        <v>117</v>
      </c>
      <c r="C23" s="125">
        <v>8.8377405562193321</v>
      </c>
      <c r="D23" s="114">
        <v>11761</v>
      </c>
      <c r="E23" s="114">
        <v>11838</v>
      </c>
      <c r="F23" s="114">
        <v>11690</v>
      </c>
      <c r="G23" s="114">
        <v>11157</v>
      </c>
      <c r="H23" s="114">
        <v>10941</v>
      </c>
      <c r="I23" s="115">
        <v>820</v>
      </c>
      <c r="J23" s="116">
        <v>7.4947445388904121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23801</v>
      </c>
      <c r="E26" s="114">
        <v>24957</v>
      </c>
      <c r="F26" s="114">
        <v>24802</v>
      </c>
      <c r="G26" s="114">
        <v>25222</v>
      </c>
      <c r="H26" s="140">
        <v>24614</v>
      </c>
      <c r="I26" s="115">
        <v>-813</v>
      </c>
      <c r="J26" s="116">
        <v>-3.3029982936540181</v>
      </c>
    </row>
    <row r="27" spans="1:10" s="110" customFormat="1" ht="13.5" customHeight="1" x14ac:dyDescent="0.2">
      <c r="A27" s="118" t="s">
        <v>105</v>
      </c>
      <c r="B27" s="119" t="s">
        <v>106</v>
      </c>
      <c r="C27" s="113">
        <v>41.981429351707909</v>
      </c>
      <c r="D27" s="115">
        <v>9992</v>
      </c>
      <c r="E27" s="114">
        <v>10394</v>
      </c>
      <c r="F27" s="114">
        <v>10383</v>
      </c>
      <c r="G27" s="114">
        <v>10596</v>
      </c>
      <c r="H27" s="140">
        <v>10302</v>
      </c>
      <c r="I27" s="115">
        <v>-310</v>
      </c>
      <c r="J27" s="116">
        <v>-3.0091244418559504</v>
      </c>
    </row>
    <row r="28" spans="1:10" s="110" customFormat="1" ht="13.5" customHeight="1" x14ac:dyDescent="0.2">
      <c r="A28" s="120"/>
      <c r="B28" s="119" t="s">
        <v>107</v>
      </c>
      <c r="C28" s="113">
        <v>58.018570648292091</v>
      </c>
      <c r="D28" s="115">
        <v>13809</v>
      </c>
      <c r="E28" s="114">
        <v>14563</v>
      </c>
      <c r="F28" s="114">
        <v>14419</v>
      </c>
      <c r="G28" s="114">
        <v>14626</v>
      </c>
      <c r="H28" s="140">
        <v>14312</v>
      </c>
      <c r="I28" s="115">
        <v>-503</v>
      </c>
      <c r="J28" s="116">
        <v>-3.5145332588038012</v>
      </c>
    </row>
    <row r="29" spans="1:10" s="110" customFormat="1" ht="13.5" customHeight="1" x14ac:dyDescent="0.2">
      <c r="A29" s="118" t="s">
        <v>105</v>
      </c>
      <c r="B29" s="121" t="s">
        <v>108</v>
      </c>
      <c r="C29" s="113">
        <v>21.591529767656819</v>
      </c>
      <c r="D29" s="115">
        <v>5139</v>
      </c>
      <c r="E29" s="114">
        <v>5573</v>
      </c>
      <c r="F29" s="114">
        <v>5346</v>
      </c>
      <c r="G29" s="114">
        <v>5650</v>
      </c>
      <c r="H29" s="140">
        <v>5213</v>
      </c>
      <c r="I29" s="115">
        <v>-74</v>
      </c>
      <c r="J29" s="116">
        <v>-1.4195281028198734</v>
      </c>
    </row>
    <row r="30" spans="1:10" s="110" customFormat="1" ht="13.5" customHeight="1" x14ac:dyDescent="0.2">
      <c r="A30" s="118"/>
      <c r="B30" s="121" t="s">
        <v>109</v>
      </c>
      <c r="C30" s="113">
        <v>47.258518549640769</v>
      </c>
      <c r="D30" s="115">
        <v>11248</v>
      </c>
      <c r="E30" s="114">
        <v>11837</v>
      </c>
      <c r="F30" s="114">
        <v>11857</v>
      </c>
      <c r="G30" s="114">
        <v>11980</v>
      </c>
      <c r="H30" s="140">
        <v>11907</v>
      </c>
      <c r="I30" s="115">
        <v>-659</v>
      </c>
      <c r="J30" s="116">
        <v>-5.5345595028134706</v>
      </c>
    </row>
    <row r="31" spans="1:10" s="110" customFormat="1" ht="13.5" customHeight="1" x14ac:dyDescent="0.2">
      <c r="A31" s="118"/>
      <c r="B31" s="121" t="s">
        <v>110</v>
      </c>
      <c r="C31" s="113">
        <v>16.747195495987565</v>
      </c>
      <c r="D31" s="115">
        <v>3986</v>
      </c>
      <c r="E31" s="114">
        <v>4068</v>
      </c>
      <c r="F31" s="114">
        <v>4144</v>
      </c>
      <c r="G31" s="114">
        <v>4152</v>
      </c>
      <c r="H31" s="140">
        <v>4102</v>
      </c>
      <c r="I31" s="115">
        <v>-116</v>
      </c>
      <c r="J31" s="116">
        <v>-2.8278888347147735</v>
      </c>
    </row>
    <row r="32" spans="1:10" s="110" customFormat="1" ht="13.5" customHeight="1" x14ac:dyDescent="0.2">
      <c r="A32" s="120"/>
      <c r="B32" s="121" t="s">
        <v>111</v>
      </c>
      <c r="C32" s="113">
        <v>14.402756186714845</v>
      </c>
      <c r="D32" s="115">
        <v>3428</v>
      </c>
      <c r="E32" s="114">
        <v>3479</v>
      </c>
      <c r="F32" s="114">
        <v>3455</v>
      </c>
      <c r="G32" s="114">
        <v>3440</v>
      </c>
      <c r="H32" s="140">
        <v>3392</v>
      </c>
      <c r="I32" s="115">
        <v>36</v>
      </c>
      <c r="J32" s="116">
        <v>1.0613207547169812</v>
      </c>
    </row>
    <row r="33" spans="1:10" s="110" customFormat="1" ht="13.5" customHeight="1" x14ac:dyDescent="0.2">
      <c r="A33" s="120"/>
      <c r="B33" s="121" t="s">
        <v>112</v>
      </c>
      <c r="C33" s="113">
        <v>1.3654888450065124</v>
      </c>
      <c r="D33" s="115">
        <v>325</v>
      </c>
      <c r="E33" s="114">
        <v>317</v>
      </c>
      <c r="F33" s="114">
        <v>334</v>
      </c>
      <c r="G33" s="114">
        <v>306</v>
      </c>
      <c r="H33" s="140">
        <v>318</v>
      </c>
      <c r="I33" s="115">
        <v>7</v>
      </c>
      <c r="J33" s="116">
        <v>2.2012578616352201</v>
      </c>
    </row>
    <row r="34" spans="1:10" s="110" customFormat="1" ht="13.5" customHeight="1" x14ac:dyDescent="0.2">
      <c r="A34" s="118" t="s">
        <v>113</v>
      </c>
      <c r="B34" s="122" t="s">
        <v>116</v>
      </c>
      <c r="C34" s="113">
        <v>87.5719507583715</v>
      </c>
      <c r="D34" s="115">
        <v>20843</v>
      </c>
      <c r="E34" s="114">
        <v>21839</v>
      </c>
      <c r="F34" s="114">
        <v>21762</v>
      </c>
      <c r="G34" s="114">
        <v>22150</v>
      </c>
      <c r="H34" s="140">
        <v>21639</v>
      </c>
      <c r="I34" s="115">
        <v>-796</v>
      </c>
      <c r="J34" s="116">
        <v>-3.6785433707657469</v>
      </c>
    </row>
    <row r="35" spans="1:10" s="110" customFormat="1" ht="13.5" customHeight="1" x14ac:dyDescent="0.2">
      <c r="A35" s="118"/>
      <c r="B35" s="119" t="s">
        <v>117</v>
      </c>
      <c r="C35" s="113">
        <v>12.192765009873535</v>
      </c>
      <c r="D35" s="115">
        <v>2902</v>
      </c>
      <c r="E35" s="114">
        <v>3061</v>
      </c>
      <c r="F35" s="114">
        <v>2981</v>
      </c>
      <c r="G35" s="114">
        <v>3006</v>
      </c>
      <c r="H35" s="140">
        <v>2920</v>
      </c>
      <c r="I35" s="115">
        <v>-18</v>
      </c>
      <c r="J35" s="116">
        <v>-0.61643835616438358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15501</v>
      </c>
      <c r="E37" s="114">
        <v>16270</v>
      </c>
      <c r="F37" s="114">
        <v>16069</v>
      </c>
      <c r="G37" s="114">
        <v>16604</v>
      </c>
      <c r="H37" s="140">
        <v>16109</v>
      </c>
      <c r="I37" s="115">
        <v>-608</v>
      </c>
      <c r="J37" s="116">
        <v>-3.7742876652802781</v>
      </c>
    </row>
    <row r="38" spans="1:10" s="110" customFormat="1" ht="13.5" customHeight="1" x14ac:dyDescent="0.2">
      <c r="A38" s="118" t="s">
        <v>105</v>
      </c>
      <c r="B38" s="119" t="s">
        <v>106</v>
      </c>
      <c r="C38" s="113">
        <v>41.03606218953616</v>
      </c>
      <c r="D38" s="115">
        <v>6361</v>
      </c>
      <c r="E38" s="114">
        <v>6637</v>
      </c>
      <c r="F38" s="114">
        <v>6555</v>
      </c>
      <c r="G38" s="114">
        <v>6848</v>
      </c>
      <c r="H38" s="140">
        <v>6629</v>
      </c>
      <c r="I38" s="115">
        <v>-268</v>
      </c>
      <c r="J38" s="116">
        <v>-4.0428420576255846</v>
      </c>
    </row>
    <row r="39" spans="1:10" s="110" customFormat="1" ht="13.5" customHeight="1" x14ac:dyDescent="0.2">
      <c r="A39" s="120"/>
      <c r="B39" s="119" t="s">
        <v>107</v>
      </c>
      <c r="C39" s="113">
        <v>58.96393781046384</v>
      </c>
      <c r="D39" s="115">
        <v>9140</v>
      </c>
      <c r="E39" s="114">
        <v>9633</v>
      </c>
      <c r="F39" s="114">
        <v>9514</v>
      </c>
      <c r="G39" s="114">
        <v>9756</v>
      </c>
      <c r="H39" s="140">
        <v>9480</v>
      </c>
      <c r="I39" s="115">
        <v>-340</v>
      </c>
      <c r="J39" s="116">
        <v>-3.5864978902953588</v>
      </c>
    </row>
    <row r="40" spans="1:10" s="110" customFormat="1" ht="13.5" customHeight="1" x14ac:dyDescent="0.2">
      <c r="A40" s="118" t="s">
        <v>105</v>
      </c>
      <c r="B40" s="121" t="s">
        <v>108</v>
      </c>
      <c r="C40" s="113">
        <v>27.456293142377913</v>
      </c>
      <c r="D40" s="115">
        <v>4256</v>
      </c>
      <c r="E40" s="114">
        <v>4583</v>
      </c>
      <c r="F40" s="114">
        <v>4331</v>
      </c>
      <c r="G40" s="114">
        <v>4718</v>
      </c>
      <c r="H40" s="140">
        <v>4280</v>
      </c>
      <c r="I40" s="115">
        <v>-24</v>
      </c>
      <c r="J40" s="116">
        <v>-0.56074766355140182</v>
      </c>
    </row>
    <row r="41" spans="1:10" s="110" customFormat="1" ht="13.5" customHeight="1" x14ac:dyDescent="0.2">
      <c r="A41" s="118"/>
      <c r="B41" s="121" t="s">
        <v>109</v>
      </c>
      <c r="C41" s="113">
        <v>35.739629701309596</v>
      </c>
      <c r="D41" s="115">
        <v>5540</v>
      </c>
      <c r="E41" s="114">
        <v>5882</v>
      </c>
      <c r="F41" s="114">
        <v>5874</v>
      </c>
      <c r="G41" s="114">
        <v>6006</v>
      </c>
      <c r="H41" s="140">
        <v>6012</v>
      </c>
      <c r="I41" s="115">
        <v>-472</v>
      </c>
      <c r="J41" s="116">
        <v>-7.8509647371922817</v>
      </c>
    </row>
    <row r="42" spans="1:10" s="110" customFormat="1" ht="13.5" customHeight="1" x14ac:dyDescent="0.2">
      <c r="A42" s="118"/>
      <c r="B42" s="121" t="s">
        <v>110</v>
      </c>
      <c r="C42" s="113">
        <v>15.476420876072511</v>
      </c>
      <c r="D42" s="115">
        <v>2399</v>
      </c>
      <c r="E42" s="114">
        <v>2454</v>
      </c>
      <c r="F42" s="114">
        <v>2533</v>
      </c>
      <c r="G42" s="114">
        <v>2565</v>
      </c>
      <c r="H42" s="140">
        <v>2533</v>
      </c>
      <c r="I42" s="115">
        <v>-134</v>
      </c>
      <c r="J42" s="116">
        <v>-5.2901697591788395</v>
      </c>
    </row>
    <row r="43" spans="1:10" s="110" customFormat="1" ht="13.5" customHeight="1" x14ac:dyDescent="0.2">
      <c r="A43" s="120"/>
      <c r="B43" s="121" t="s">
        <v>111</v>
      </c>
      <c r="C43" s="113">
        <v>21.327656280239985</v>
      </c>
      <c r="D43" s="115">
        <v>3306</v>
      </c>
      <c r="E43" s="114">
        <v>3351</v>
      </c>
      <c r="F43" s="114">
        <v>3331</v>
      </c>
      <c r="G43" s="114">
        <v>3315</v>
      </c>
      <c r="H43" s="140">
        <v>3284</v>
      </c>
      <c r="I43" s="115">
        <v>22</v>
      </c>
      <c r="J43" s="116">
        <v>0.66991473812423874</v>
      </c>
    </row>
    <row r="44" spans="1:10" s="110" customFormat="1" ht="13.5" customHeight="1" x14ac:dyDescent="0.2">
      <c r="A44" s="120"/>
      <c r="B44" s="121" t="s">
        <v>112</v>
      </c>
      <c r="C44" s="113">
        <v>1.8643958454293272</v>
      </c>
      <c r="D44" s="115">
        <v>289</v>
      </c>
      <c r="E44" s="114">
        <v>284</v>
      </c>
      <c r="F44" s="114">
        <v>296</v>
      </c>
      <c r="G44" s="114">
        <v>269</v>
      </c>
      <c r="H44" s="140">
        <v>288</v>
      </c>
      <c r="I44" s="115">
        <v>1</v>
      </c>
      <c r="J44" s="116">
        <v>0.34722222222222221</v>
      </c>
    </row>
    <row r="45" spans="1:10" s="110" customFormat="1" ht="13.5" customHeight="1" x14ac:dyDescent="0.2">
      <c r="A45" s="118" t="s">
        <v>113</v>
      </c>
      <c r="B45" s="122" t="s">
        <v>116</v>
      </c>
      <c r="C45" s="113">
        <v>87.942713373330747</v>
      </c>
      <c r="D45" s="115">
        <v>13632</v>
      </c>
      <c r="E45" s="114">
        <v>14299</v>
      </c>
      <c r="F45" s="114">
        <v>14142</v>
      </c>
      <c r="G45" s="114">
        <v>14617</v>
      </c>
      <c r="H45" s="140">
        <v>14194</v>
      </c>
      <c r="I45" s="115">
        <v>-562</v>
      </c>
      <c r="J45" s="116">
        <v>-3.9594194730167676</v>
      </c>
    </row>
    <row r="46" spans="1:10" s="110" customFormat="1" ht="13.5" customHeight="1" x14ac:dyDescent="0.2">
      <c r="A46" s="118"/>
      <c r="B46" s="119" t="s">
        <v>117</v>
      </c>
      <c r="C46" s="113">
        <v>11.702470808334946</v>
      </c>
      <c r="D46" s="115">
        <v>1814</v>
      </c>
      <c r="E46" s="114">
        <v>1915</v>
      </c>
      <c r="F46" s="114">
        <v>1870</v>
      </c>
      <c r="G46" s="114">
        <v>1921</v>
      </c>
      <c r="H46" s="140">
        <v>1860</v>
      </c>
      <c r="I46" s="115">
        <v>-46</v>
      </c>
      <c r="J46" s="116">
        <v>-2.4731182795698925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8300</v>
      </c>
      <c r="E48" s="114">
        <v>8687</v>
      </c>
      <c r="F48" s="114">
        <v>8733</v>
      </c>
      <c r="G48" s="114">
        <v>8618</v>
      </c>
      <c r="H48" s="140">
        <v>8505</v>
      </c>
      <c r="I48" s="115">
        <v>-205</v>
      </c>
      <c r="J48" s="116">
        <v>-2.4103468547912992</v>
      </c>
    </row>
    <row r="49" spans="1:12" s="110" customFormat="1" ht="13.5" customHeight="1" x14ac:dyDescent="0.2">
      <c r="A49" s="118" t="s">
        <v>105</v>
      </c>
      <c r="B49" s="119" t="s">
        <v>106</v>
      </c>
      <c r="C49" s="113">
        <v>43.746987951807228</v>
      </c>
      <c r="D49" s="115">
        <v>3631</v>
      </c>
      <c r="E49" s="114">
        <v>3757</v>
      </c>
      <c r="F49" s="114">
        <v>3828</v>
      </c>
      <c r="G49" s="114">
        <v>3748</v>
      </c>
      <c r="H49" s="140">
        <v>3673</v>
      </c>
      <c r="I49" s="115">
        <v>-42</v>
      </c>
      <c r="J49" s="116">
        <v>-1.1434794445956984</v>
      </c>
    </row>
    <row r="50" spans="1:12" s="110" customFormat="1" ht="13.5" customHeight="1" x14ac:dyDescent="0.2">
      <c r="A50" s="120"/>
      <c r="B50" s="119" t="s">
        <v>107</v>
      </c>
      <c r="C50" s="113">
        <v>56.253012048192772</v>
      </c>
      <c r="D50" s="115">
        <v>4669</v>
      </c>
      <c r="E50" s="114">
        <v>4930</v>
      </c>
      <c r="F50" s="114">
        <v>4905</v>
      </c>
      <c r="G50" s="114">
        <v>4870</v>
      </c>
      <c r="H50" s="140">
        <v>4832</v>
      </c>
      <c r="I50" s="115">
        <v>-163</v>
      </c>
      <c r="J50" s="116">
        <v>-3.3733443708609272</v>
      </c>
    </row>
    <row r="51" spans="1:12" s="110" customFormat="1" ht="13.5" customHeight="1" x14ac:dyDescent="0.2">
      <c r="A51" s="118" t="s">
        <v>105</v>
      </c>
      <c r="B51" s="121" t="s">
        <v>108</v>
      </c>
      <c r="C51" s="113">
        <v>10.638554216867471</v>
      </c>
      <c r="D51" s="115">
        <v>883</v>
      </c>
      <c r="E51" s="114">
        <v>990</v>
      </c>
      <c r="F51" s="114">
        <v>1015</v>
      </c>
      <c r="G51" s="114">
        <v>932</v>
      </c>
      <c r="H51" s="140">
        <v>933</v>
      </c>
      <c r="I51" s="115">
        <v>-50</v>
      </c>
      <c r="J51" s="116">
        <v>-5.359056806002144</v>
      </c>
    </row>
    <row r="52" spans="1:12" s="110" customFormat="1" ht="13.5" customHeight="1" x14ac:dyDescent="0.2">
      <c r="A52" s="118"/>
      <c r="B52" s="121" t="s">
        <v>109</v>
      </c>
      <c r="C52" s="113">
        <v>68.771084337349393</v>
      </c>
      <c r="D52" s="115">
        <v>5708</v>
      </c>
      <c r="E52" s="114">
        <v>5955</v>
      </c>
      <c r="F52" s="114">
        <v>5983</v>
      </c>
      <c r="G52" s="114">
        <v>5974</v>
      </c>
      <c r="H52" s="140">
        <v>5895</v>
      </c>
      <c r="I52" s="115">
        <v>-187</v>
      </c>
      <c r="J52" s="116">
        <v>-3.1721798134011876</v>
      </c>
    </row>
    <row r="53" spans="1:12" s="110" customFormat="1" ht="13.5" customHeight="1" x14ac:dyDescent="0.2">
      <c r="A53" s="118"/>
      <c r="B53" s="121" t="s">
        <v>110</v>
      </c>
      <c r="C53" s="113">
        <v>19.120481927710845</v>
      </c>
      <c r="D53" s="115">
        <v>1587</v>
      </c>
      <c r="E53" s="114">
        <v>1614</v>
      </c>
      <c r="F53" s="114">
        <v>1611</v>
      </c>
      <c r="G53" s="114">
        <v>1587</v>
      </c>
      <c r="H53" s="140">
        <v>1569</v>
      </c>
      <c r="I53" s="115">
        <v>18</v>
      </c>
      <c r="J53" s="116">
        <v>1.1472275334608031</v>
      </c>
    </row>
    <row r="54" spans="1:12" s="110" customFormat="1" ht="13.5" customHeight="1" x14ac:dyDescent="0.2">
      <c r="A54" s="120"/>
      <c r="B54" s="121" t="s">
        <v>111</v>
      </c>
      <c r="C54" s="113">
        <v>1.4698795180722892</v>
      </c>
      <c r="D54" s="115">
        <v>122</v>
      </c>
      <c r="E54" s="114">
        <v>128</v>
      </c>
      <c r="F54" s="114">
        <v>124</v>
      </c>
      <c r="G54" s="114">
        <v>125</v>
      </c>
      <c r="H54" s="140">
        <v>108</v>
      </c>
      <c r="I54" s="115">
        <v>14</v>
      </c>
      <c r="J54" s="116">
        <v>12.962962962962964</v>
      </c>
    </row>
    <row r="55" spans="1:12" s="110" customFormat="1" ht="13.5" customHeight="1" x14ac:dyDescent="0.2">
      <c r="A55" s="120"/>
      <c r="B55" s="121" t="s">
        <v>112</v>
      </c>
      <c r="C55" s="113">
        <v>0.43373493975903615</v>
      </c>
      <c r="D55" s="115">
        <v>36</v>
      </c>
      <c r="E55" s="114">
        <v>33</v>
      </c>
      <c r="F55" s="114">
        <v>38</v>
      </c>
      <c r="G55" s="114">
        <v>37</v>
      </c>
      <c r="H55" s="140">
        <v>30</v>
      </c>
      <c r="I55" s="115">
        <v>6</v>
      </c>
      <c r="J55" s="116">
        <v>20</v>
      </c>
    </row>
    <row r="56" spans="1:12" s="110" customFormat="1" ht="13.5" customHeight="1" x14ac:dyDescent="0.2">
      <c r="A56" s="118" t="s">
        <v>113</v>
      </c>
      <c r="B56" s="122" t="s">
        <v>116</v>
      </c>
      <c r="C56" s="113">
        <v>86.879518072289159</v>
      </c>
      <c r="D56" s="115">
        <v>7211</v>
      </c>
      <c r="E56" s="114">
        <v>7540</v>
      </c>
      <c r="F56" s="114">
        <v>7620</v>
      </c>
      <c r="G56" s="114">
        <v>7533</v>
      </c>
      <c r="H56" s="140">
        <v>7445</v>
      </c>
      <c r="I56" s="115">
        <v>-234</v>
      </c>
      <c r="J56" s="116">
        <v>-3.1430490261920752</v>
      </c>
    </row>
    <row r="57" spans="1:12" s="110" customFormat="1" ht="13.5" customHeight="1" x14ac:dyDescent="0.2">
      <c r="A57" s="142"/>
      <c r="B57" s="124" t="s">
        <v>117</v>
      </c>
      <c r="C57" s="125">
        <v>13.108433734939759</v>
      </c>
      <c r="D57" s="143">
        <v>1088</v>
      </c>
      <c r="E57" s="144">
        <v>1146</v>
      </c>
      <c r="F57" s="144">
        <v>1111</v>
      </c>
      <c r="G57" s="144">
        <v>1085</v>
      </c>
      <c r="H57" s="145">
        <v>1060</v>
      </c>
      <c r="I57" s="143">
        <v>28</v>
      </c>
      <c r="J57" s="146">
        <v>2.641509433962264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133077</v>
      </c>
      <c r="E12" s="236">
        <v>134097</v>
      </c>
      <c r="F12" s="114">
        <v>134319</v>
      </c>
      <c r="G12" s="114">
        <v>132230</v>
      </c>
      <c r="H12" s="140">
        <v>132103</v>
      </c>
      <c r="I12" s="115">
        <v>974</v>
      </c>
      <c r="J12" s="116">
        <v>0.73730346774865063</v>
      </c>
    </row>
    <row r="13" spans="1:15" s="110" customFormat="1" ht="12" customHeight="1" x14ac:dyDescent="0.2">
      <c r="A13" s="118" t="s">
        <v>105</v>
      </c>
      <c r="B13" s="119" t="s">
        <v>106</v>
      </c>
      <c r="C13" s="113">
        <v>52.579333769171228</v>
      </c>
      <c r="D13" s="115">
        <v>69971</v>
      </c>
      <c r="E13" s="114">
        <v>70621</v>
      </c>
      <c r="F13" s="114">
        <v>70943</v>
      </c>
      <c r="G13" s="114">
        <v>69695</v>
      </c>
      <c r="H13" s="140">
        <v>69454</v>
      </c>
      <c r="I13" s="115">
        <v>517</v>
      </c>
      <c r="J13" s="116">
        <v>0.74437757364586632</v>
      </c>
    </row>
    <row r="14" spans="1:15" s="110" customFormat="1" ht="12" customHeight="1" x14ac:dyDescent="0.2">
      <c r="A14" s="118"/>
      <c r="B14" s="119" t="s">
        <v>107</v>
      </c>
      <c r="C14" s="113">
        <v>47.420666230828772</v>
      </c>
      <c r="D14" s="115">
        <v>63106</v>
      </c>
      <c r="E14" s="114">
        <v>63476</v>
      </c>
      <c r="F14" s="114">
        <v>63376</v>
      </c>
      <c r="G14" s="114">
        <v>62535</v>
      </c>
      <c r="H14" s="140">
        <v>62649</v>
      </c>
      <c r="I14" s="115">
        <v>457</v>
      </c>
      <c r="J14" s="116">
        <v>0.72946096505929858</v>
      </c>
    </row>
    <row r="15" spans="1:15" s="110" customFormat="1" ht="12" customHeight="1" x14ac:dyDescent="0.2">
      <c r="A15" s="118" t="s">
        <v>105</v>
      </c>
      <c r="B15" s="121" t="s">
        <v>108</v>
      </c>
      <c r="C15" s="113">
        <v>9.774792037692464</v>
      </c>
      <c r="D15" s="115">
        <v>13008</v>
      </c>
      <c r="E15" s="114">
        <v>13781</v>
      </c>
      <c r="F15" s="114">
        <v>14098</v>
      </c>
      <c r="G15" s="114">
        <v>12773</v>
      </c>
      <c r="H15" s="140">
        <v>13189</v>
      </c>
      <c r="I15" s="115">
        <v>-181</v>
      </c>
      <c r="J15" s="116">
        <v>-1.3723557510046251</v>
      </c>
    </row>
    <row r="16" spans="1:15" s="110" customFormat="1" ht="12" customHeight="1" x14ac:dyDescent="0.2">
      <c r="A16" s="118"/>
      <c r="B16" s="121" t="s">
        <v>109</v>
      </c>
      <c r="C16" s="113">
        <v>69.561982912148608</v>
      </c>
      <c r="D16" s="115">
        <v>92571</v>
      </c>
      <c r="E16" s="114">
        <v>93045</v>
      </c>
      <c r="F16" s="114">
        <v>93229</v>
      </c>
      <c r="G16" s="114">
        <v>92931</v>
      </c>
      <c r="H16" s="140">
        <v>92833</v>
      </c>
      <c r="I16" s="115">
        <v>-262</v>
      </c>
      <c r="J16" s="116">
        <v>-0.28222722523240656</v>
      </c>
    </row>
    <row r="17" spans="1:10" s="110" customFormat="1" ht="12" customHeight="1" x14ac:dyDescent="0.2">
      <c r="A17" s="118"/>
      <c r="B17" s="121" t="s">
        <v>110</v>
      </c>
      <c r="C17" s="113">
        <v>19.530797959076324</v>
      </c>
      <c r="D17" s="115">
        <v>25991</v>
      </c>
      <c r="E17" s="114">
        <v>25766</v>
      </c>
      <c r="F17" s="114">
        <v>25519</v>
      </c>
      <c r="G17" s="114">
        <v>25119</v>
      </c>
      <c r="H17" s="140">
        <v>24729</v>
      </c>
      <c r="I17" s="115">
        <v>1262</v>
      </c>
      <c r="J17" s="116">
        <v>5.1033199886772618</v>
      </c>
    </row>
    <row r="18" spans="1:10" s="110" customFormat="1" ht="12" customHeight="1" x14ac:dyDescent="0.2">
      <c r="A18" s="120"/>
      <c r="B18" s="121" t="s">
        <v>111</v>
      </c>
      <c r="C18" s="113">
        <v>1.1324270910826064</v>
      </c>
      <c r="D18" s="115">
        <v>1507</v>
      </c>
      <c r="E18" s="114">
        <v>1505</v>
      </c>
      <c r="F18" s="114">
        <v>1473</v>
      </c>
      <c r="G18" s="114">
        <v>1407</v>
      </c>
      <c r="H18" s="140">
        <v>1352</v>
      </c>
      <c r="I18" s="115">
        <v>155</v>
      </c>
      <c r="J18" s="116">
        <v>11.464497041420119</v>
      </c>
    </row>
    <row r="19" spans="1:10" s="110" customFormat="1" ht="12" customHeight="1" x14ac:dyDescent="0.2">
      <c r="A19" s="120"/>
      <c r="B19" s="121" t="s">
        <v>112</v>
      </c>
      <c r="C19" s="113">
        <v>0.34265876146892399</v>
      </c>
      <c r="D19" s="115">
        <v>456</v>
      </c>
      <c r="E19" s="114">
        <v>426</v>
      </c>
      <c r="F19" s="114">
        <v>444</v>
      </c>
      <c r="G19" s="114">
        <v>376</v>
      </c>
      <c r="H19" s="140">
        <v>376</v>
      </c>
      <c r="I19" s="115">
        <v>80</v>
      </c>
      <c r="J19" s="116">
        <v>21.276595744680851</v>
      </c>
    </row>
    <row r="20" spans="1:10" s="110" customFormat="1" ht="12" customHeight="1" x14ac:dyDescent="0.2">
      <c r="A20" s="118" t="s">
        <v>113</v>
      </c>
      <c r="B20" s="119" t="s">
        <v>181</v>
      </c>
      <c r="C20" s="113">
        <v>69.515393343703266</v>
      </c>
      <c r="D20" s="115">
        <v>92509</v>
      </c>
      <c r="E20" s="114">
        <v>93328</v>
      </c>
      <c r="F20" s="114">
        <v>94106</v>
      </c>
      <c r="G20" s="114">
        <v>92471</v>
      </c>
      <c r="H20" s="140">
        <v>92821</v>
      </c>
      <c r="I20" s="115">
        <v>-312</v>
      </c>
      <c r="J20" s="116">
        <v>-0.33613083246248154</v>
      </c>
    </row>
    <row r="21" spans="1:10" s="110" customFormat="1" ht="12" customHeight="1" x14ac:dyDescent="0.2">
      <c r="A21" s="118"/>
      <c r="B21" s="119" t="s">
        <v>182</v>
      </c>
      <c r="C21" s="113">
        <v>30.48460665629673</v>
      </c>
      <c r="D21" s="115">
        <v>40568</v>
      </c>
      <c r="E21" s="114">
        <v>40769</v>
      </c>
      <c r="F21" s="114">
        <v>40213</v>
      </c>
      <c r="G21" s="114">
        <v>39759</v>
      </c>
      <c r="H21" s="140">
        <v>39282</v>
      </c>
      <c r="I21" s="115">
        <v>1286</v>
      </c>
      <c r="J21" s="116">
        <v>3.2737640649661421</v>
      </c>
    </row>
    <row r="22" spans="1:10" s="110" customFormat="1" ht="12" customHeight="1" x14ac:dyDescent="0.2">
      <c r="A22" s="118" t="s">
        <v>113</v>
      </c>
      <c r="B22" s="119" t="s">
        <v>116</v>
      </c>
      <c r="C22" s="113">
        <v>91.131450213034555</v>
      </c>
      <c r="D22" s="115">
        <v>121275</v>
      </c>
      <c r="E22" s="114">
        <v>122223</v>
      </c>
      <c r="F22" s="114">
        <v>122589</v>
      </c>
      <c r="G22" s="114">
        <v>121036</v>
      </c>
      <c r="H22" s="140">
        <v>121124</v>
      </c>
      <c r="I22" s="115">
        <v>151</v>
      </c>
      <c r="J22" s="116">
        <v>0.12466563191440178</v>
      </c>
    </row>
    <row r="23" spans="1:10" s="110" customFormat="1" ht="12" customHeight="1" x14ac:dyDescent="0.2">
      <c r="A23" s="118"/>
      <c r="B23" s="119" t="s">
        <v>117</v>
      </c>
      <c r="C23" s="113">
        <v>8.8377405562193321</v>
      </c>
      <c r="D23" s="115">
        <v>11761</v>
      </c>
      <c r="E23" s="114">
        <v>11838</v>
      </c>
      <c r="F23" s="114">
        <v>11690</v>
      </c>
      <c r="G23" s="114">
        <v>11157</v>
      </c>
      <c r="H23" s="140">
        <v>10941</v>
      </c>
      <c r="I23" s="115">
        <v>820</v>
      </c>
      <c r="J23" s="116">
        <v>7.4947445388904121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103629</v>
      </c>
      <c r="E64" s="236">
        <v>104122</v>
      </c>
      <c r="F64" s="236">
        <v>104132</v>
      </c>
      <c r="G64" s="236">
        <v>102797</v>
      </c>
      <c r="H64" s="140">
        <v>102266</v>
      </c>
      <c r="I64" s="115">
        <v>1363</v>
      </c>
      <c r="J64" s="116">
        <v>1.3327987796530616</v>
      </c>
    </row>
    <row r="65" spans="1:12" s="110" customFormat="1" ht="12" customHeight="1" x14ac:dyDescent="0.2">
      <c r="A65" s="118" t="s">
        <v>105</v>
      </c>
      <c r="B65" s="119" t="s">
        <v>106</v>
      </c>
      <c r="C65" s="113">
        <v>55.069526869891632</v>
      </c>
      <c r="D65" s="235">
        <v>57068</v>
      </c>
      <c r="E65" s="236">
        <v>57373</v>
      </c>
      <c r="F65" s="236">
        <v>57378</v>
      </c>
      <c r="G65" s="236">
        <v>56600</v>
      </c>
      <c r="H65" s="140">
        <v>56151</v>
      </c>
      <c r="I65" s="115">
        <v>917</v>
      </c>
      <c r="J65" s="116">
        <v>1.633096472012965</v>
      </c>
    </row>
    <row r="66" spans="1:12" s="110" customFormat="1" ht="12" customHeight="1" x14ac:dyDescent="0.2">
      <c r="A66" s="118"/>
      <c r="B66" s="119" t="s">
        <v>107</v>
      </c>
      <c r="C66" s="113">
        <v>44.930473130108368</v>
      </c>
      <c r="D66" s="235">
        <v>46561</v>
      </c>
      <c r="E66" s="236">
        <v>46749</v>
      </c>
      <c r="F66" s="236">
        <v>46754</v>
      </c>
      <c r="G66" s="236">
        <v>46197</v>
      </c>
      <c r="H66" s="140">
        <v>46115</v>
      </c>
      <c r="I66" s="115">
        <v>446</v>
      </c>
      <c r="J66" s="116">
        <v>0.96714734901875743</v>
      </c>
    </row>
    <row r="67" spans="1:12" s="110" customFormat="1" ht="12" customHeight="1" x14ac:dyDescent="0.2">
      <c r="A67" s="118" t="s">
        <v>105</v>
      </c>
      <c r="B67" s="121" t="s">
        <v>108</v>
      </c>
      <c r="C67" s="113">
        <v>8.7427264568798311</v>
      </c>
      <c r="D67" s="235">
        <v>9060</v>
      </c>
      <c r="E67" s="236">
        <v>9597</v>
      </c>
      <c r="F67" s="236">
        <v>9862</v>
      </c>
      <c r="G67" s="236">
        <v>9045</v>
      </c>
      <c r="H67" s="140">
        <v>9243</v>
      </c>
      <c r="I67" s="115">
        <v>-183</v>
      </c>
      <c r="J67" s="116">
        <v>-1.9798766634209672</v>
      </c>
    </row>
    <row r="68" spans="1:12" s="110" customFormat="1" ht="12" customHeight="1" x14ac:dyDescent="0.2">
      <c r="A68" s="118"/>
      <c r="B68" s="121" t="s">
        <v>109</v>
      </c>
      <c r="C68" s="113">
        <v>72.499975875478867</v>
      </c>
      <c r="D68" s="235">
        <v>75131</v>
      </c>
      <c r="E68" s="236">
        <v>75199</v>
      </c>
      <c r="F68" s="236">
        <v>75157</v>
      </c>
      <c r="G68" s="236">
        <v>75003</v>
      </c>
      <c r="H68" s="140">
        <v>74617</v>
      </c>
      <c r="I68" s="115">
        <v>514</v>
      </c>
      <c r="J68" s="116">
        <v>0.68885106611093982</v>
      </c>
    </row>
    <row r="69" spans="1:12" s="110" customFormat="1" ht="12" customHeight="1" x14ac:dyDescent="0.2">
      <c r="A69" s="118"/>
      <c r="B69" s="121" t="s">
        <v>110</v>
      </c>
      <c r="C69" s="113">
        <v>17.671694216869795</v>
      </c>
      <c r="D69" s="235">
        <v>18313</v>
      </c>
      <c r="E69" s="236">
        <v>18208</v>
      </c>
      <c r="F69" s="236">
        <v>18017</v>
      </c>
      <c r="G69" s="236">
        <v>17687</v>
      </c>
      <c r="H69" s="140">
        <v>17393</v>
      </c>
      <c r="I69" s="115">
        <v>920</v>
      </c>
      <c r="J69" s="116">
        <v>5.2894842752831597</v>
      </c>
    </row>
    <row r="70" spans="1:12" s="110" customFormat="1" ht="12" customHeight="1" x14ac:dyDescent="0.2">
      <c r="A70" s="120"/>
      <c r="B70" s="121" t="s">
        <v>111</v>
      </c>
      <c r="C70" s="113">
        <v>1.0856034507715022</v>
      </c>
      <c r="D70" s="235">
        <v>1125</v>
      </c>
      <c r="E70" s="236">
        <v>1118</v>
      </c>
      <c r="F70" s="236">
        <v>1096</v>
      </c>
      <c r="G70" s="236">
        <v>1062</v>
      </c>
      <c r="H70" s="140">
        <v>1013</v>
      </c>
      <c r="I70" s="115">
        <v>112</v>
      </c>
      <c r="J70" s="116">
        <v>11.056268509378086</v>
      </c>
    </row>
    <row r="71" spans="1:12" s="110" customFormat="1" ht="12" customHeight="1" x14ac:dyDescent="0.2">
      <c r="A71" s="120"/>
      <c r="B71" s="121" t="s">
        <v>112</v>
      </c>
      <c r="C71" s="113">
        <v>0.33967325748583893</v>
      </c>
      <c r="D71" s="235">
        <v>352</v>
      </c>
      <c r="E71" s="236">
        <v>327</v>
      </c>
      <c r="F71" s="236">
        <v>337</v>
      </c>
      <c r="G71" s="236">
        <v>297</v>
      </c>
      <c r="H71" s="140">
        <v>278</v>
      </c>
      <c r="I71" s="115">
        <v>74</v>
      </c>
      <c r="J71" s="116">
        <v>26.618705035971225</v>
      </c>
    </row>
    <row r="72" spans="1:12" s="110" customFormat="1" ht="12" customHeight="1" x14ac:dyDescent="0.2">
      <c r="A72" s="118" t="s">
        <v>113</v>
      </c>
      <c r="B72" s="119" t="s">
        <v>181</v>
      </c>
      <c r="C72" s="113">
        <v>71.163477404973506</v>
      </c>
      <c r="D72" s="235">
        <v>73746</v>
      </c>
      <c r="E72" s="236">
        <v>74141</v>
      </c>
      <c r="F72" s="236">
        <v>74577</v>
      </c>
      <c r="G72" s="236">
        <v>73465</v>
      </c>
      <c r="H72" s="140">
        <v>73406</v>
      </c>
      <c r="I72" s="115">
        <v>340</v>
      </c>
      <c r="J72" s="116">
        <v>0.46317739694302917</v>
      </c>
    </row>
    <row r="73" spans="1:12" s="110" customFormat="1" ht="12" customHeight="1" x14ac:dyDescent="0.2">
      <c r="A73" s="118"/>
      <c r="B73" s="119" t="s">
        <v>182</v>
      </c>
      <c r="C73" s="113">
        <v>28.836522595026487</v>
      </c>
      <c r="D73" s="115">
        <v>29883</v>
      </c>
      <c r="E73" s="114">
        <v>29981</v>
      </c>
      <c r="F73" s="114">
        <v>29555</v>
      </c>
      <c r="G73" s="114">
        <v>29332</v>
      </c>
      <c r="H73" s="140">
        <v>28860</v>
      </c>
      <c r="I73" s="115">
        <v>1023</v>
      </c>
      <c r="J73" s="116">
        <v>3.5446985446985448</v>
      </c>
    </row>
    <row r="74" spans="1:12" s="110" customFormat="1" ht="12" customHeight="1" x14ac:dyDescent="0.2">
      <c r="A74" s="118" t="s">
        <v>113</v>
      </c>
      <c r="B74" s="119" t="s">
        <v>116</v>
      </c>
      <c r="C74" s="113">
        <v>89.801117447818655</v>
      </c>
      <c r="D74" s="115">
        <v>93060</v>
      </c>
      <c r="E74" s="114">
        <v>93618</v>
      </c>
      <c r="F74" s="114">
        <v>93831</v>
      </c>
      <c r="G74" s="114">
        <v>92862</v>
      </c>
      <c r="H74" s="140">
        <v>92524</v>
      </c>
      <c r="I74" s="115">
        <v>536</v>
      </c>
      <c r="J74" s="116">
        <v>0.5793091522199646</v>
      </c>
    </row>
    <row r="75" spans="1:12" s="110" customFormat="1" ht="12" customHeight="1" x14ac:dyDescent="0.2">
      <c r="A75" s="142"/>
      <c r="B75" s="124" t="s">
        <v>117</v>
      </c>
      <c r="C75" s="125">
        <v>10.176687992743345</v>
      </c>
      <c r="D75" s="143">
        <v>10546</v>
      </c>
      <c r="E75" s="144">
        <v>10485</v>
      </c>
      <c r="F75" s="144">
        <v>10273</v>
      </c>
      <c r="G75" s="144">
        <v>9907</v>
      </c>
      <c r="H75" s="145">
        <v>9713</v>
      </c>
      <c r="I75" s="143">
        <v>833</v>
      </c>
      <c r="J75" s="146">
        <v>8.5761350767013287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133077</v>
      </c>
      <c r="G11" s="114">
        <v>134097</v>
      </c>
      <c r="H11" s="114">
        <v>134319</v>
      </c>
      <c r="I11" s="114">
        <v>132230</v>
      </c>
      <c r="J11" s="140">
        <v>132103</v>
      </c>
      <c r="K11" s="114">
        <v>974</v>
      </c>
      <c r="L11" s="116">
        <v>0.73730346774865063</v>
      </c>
    </row>
    <row r="12" spans="1:17" s="110" customFormat="1" ht="24.95" customHeight="1" x14ac:dyDescent="0.2">
      <c r="A12" s="604" t="s">
        <v>185</v>
      </c>
      <c r="B12" s="605"/>
      <c r="C12" s="605"/>
      <c r="D12" s="606"/>
      <c r="E12" s="113">
        <v>52.579333769171228</v>
      </c>
      <c r="F12" s="115">
        <v>69971</v>
      </c>
      <c r="G12" s="114">
        <v>70621</v>
      </c>
      <c r="H12" s="114">
        <v>70943</v>
      </c>
      <c r="I12" s="114">
        <v>69695</v>
      </c>
      <c r="J12" s="140">
        <v>69454</v>
      </c>
      <c r="K12" s="114">
        <v>517</v>
      </c>
      <c r="L12" s="116">
        <v>0.74437757364586632</v>
      </c>
    </row>
    <row r="13" spans="1:17" s="110" customFormat="1" ht="15" customHeight="1" x14ac:dyDescent="0.2">
      <c r="A13" s="120"/>
      <c r="B13" s="612" t="s">
        <v>107</v>
      </c>
      <c r="C13" s="612"/>
      <c r="E13" s="113">
        <v>47.420666230828772</v>
      </c>
      <c r="F13" s="115">
        <v>63106</v>
      </c>
      <c r="G13" s="114">
        <v>63476</v>
      </c>
      <c r="H13" s="114">
        <v>63376</v>
      </c>
      <c r="I13" s="114">
        <v>62535</v>
      </c>
      <c r="J13" s="140">
        <v>62649</v>
      </c>
      <c r="K13" s="114">
        <v>457</v>
      </c>
      <c r="L13" s="116">
        <v>0.72946096505929858</v>
      </c>
    </row>
    <row r="14" spans="1:17" s="110" customFormat="1" ht="24.95" customHeight="1" x14ac:dyDescent="0.2">
      <c r="A14" s="604" t="s">
        <v>186</v>
      </c>
      <c r="B14" s="605"/>
      <c r="C14" s="605"/>
      <c r="D14" s="606"/>
      <c r="E14" s="113">
        <v>9.774792037692464</v>
      </c>
      <c r="F14" s="115">
        <v>13008</v>
      </c>
      <c r="G14" s="114">
        <v>13781</v>
      </c>
      <c r="H14" s="114">
        <v>14098</v>
      </c>
      <c r="I14" s="114">
        <v>12773</v>
      </c>
      <c r="J14" s="140">
        <v>13189</v>
      </c>
      <c r="K14" s="114">
        <v>-181</v>
      </c>
      <c r="L14" s="116">
        <v>-1.3723557510046251</v>
      </c>
    </row>
    <row r="15" spans="1:17" s="110" customFormat="1" ht="15" customHeight="1" x14ac:dyDescent="0.2">
      <c r="A15" s="120"/>
      <c r="B15" s="119"/>
      <c r="C15" s="258" t="s">
        <v>106</v>
      </c>
      <c r="E15" s="113">
        <v>55.004612546125465</v>
      </c>
      <c r="F15" s="115">
        <v>7155</v>
      </c>
      <c r="G15" s="114">
        <v>7655</v>
      </c>
      <c r="H15" s="114">
        <v>7882</v>
      </c>
      <c r="I15" s="114">
        <v>7120</v>
      </c>
      <c r="J15" s="140">
        <v>7318</v>
      </c>
      <c r="K15" s="114">
        <v>-163</v>
      </c>
      <c r="L15" s="116">
        <v>-2.227384531292703</v>
      </c>
    </row>
    <row r="16" spans="1:17" s="110" customFormat="1" ht="15" customHeight="1" x14ac:dyDescent="0.2">
      <c r="A16" s="120"/>
      <c r="B16" s="119"/>
      <c r="C16" s="258" t="s">
        <v>107</v>
      </c>
      <c r="E16" s="113">
        <v>44.995387453874535</v>
      </c>
      <c r="F16" s="115">
        <v>5853</v>
      </c>
      <c r="G16" s="114">
        <v>6126</v>
      </c>
      <c r="H16" s="114">
        <v>6216</v>
      </c>
      <c r="I16" s="114">
        <v>5653</v>
      </c>
      <c r="J16" s="140">
        <v>5871</v>
      </c>
      <c r="K16" s="114">
        <v>-18</v>
      </c>
      <c r="L16" s="116">
        <v>-0.30659172202350538</v>
      </c>
    </row>
    <row r="17" spans="1:12" s="110" customFormat="1" ht="15" customHeight="1" x14ac:dyDescent="0.2">
      <c r="A17" s="120"/>
      <c r="B17" s="121" t="s">
        <v>109</v>
      </c>
      <c r="C17" s="258"/>
      <c r="E17" s="113">
        <v>69.561982912148608</v>
      </c>
      <c r="F17" s="115">
        <v>92571</v>
      </c>
      <c r="G17" s="114">
        <v>93045</v>
      </c>
      <c r="H17" s="114">
        <v>93229</v>
      </c>
      <c r="I17" s="114">
        <v>92931</v>
      </c>
      <c r="J17" s="140">
        <v>92833</v>
      </c>
      <c r="K17" s="114">
        <v>-262</v>
      </c>
      <c r="L17" s="116">
        <v>-0.28222722523240656</v>
      </c>
    </row>
    <row r="18" spans="1:12" s="110" customFormat="1" ht="15" customHeight="1" x14ac:dyDescent="0.2">
      <c r="A18" s="120"/>
      <c r="B18" s="119"/>
      <c r="C18" s="258" t="s">
        <v>106</v>
      </c>
      <c r="E18" s="113">
        <v>52.666601851551782</v>
      </c>
      <c r="F18" s="115">
        <v>48754</v>
      </c>
      <c r="G18" s="114">
        <v>48997</v>
      </c>
      <c r="H18" s="114">
        <v>49197</v>
      </c>
      <c r="I18" s="114">
        <v>48980</v>
      </c>
      <c r="J18" s="140">
        <v>48770</v>
      </c>
      <c r="K18" s="114">
        <v>-16</v>
      </c>
      <c r="L18" s="116">
        <v>-3.2807053516506049E-2</v>
      </c>
    </row>
    <row r="19" spans="1:12" s="110" customFormat="1" ht="15" customHeight="1" x14ac:dyDescent="0.2">
      <c r="A19" s="120"/>
      <c r="B19" s="119"/>
      <c r="C19" s="258" t="s">
        <v>107</v>
      </c>
      <c r="E19" s="113">
        <v>47.333398148448218</v>
      </c>
      <c r="F19" s="115">
        <v>43817</v>
      </c>
      <c r="G19" s="114">
        <v>44048</v>
      </c>
      <c r="H19" s="114">
        <v>44032</v>
      </c>
      <c r="I19" s="114">
        <v>43951</v>
      </c>
      <c r="J19" s="140">
        <v>44063</v>
      </c>
      <c r="K19" s="114">
        <v>-246</v>
      </c>
      <c r="L19" s="116">
        <v>-0.55829153711730928</v>
      </c>
    </row>
    <row r="20" spans="1:12" s="110" customFormat="1" ht="15" customHeight="1" x14ac:dyDescent="0.2">
      <c r="A20" s="120"/>
      <c r="B20" s="121" t="s">
        <v>110</v>
      </c>
      <c r="C20" s="258"/>
      <c r="E20" s="113">
        <v>19.530797959076324</v>
      </c>
      <c r="F20" s="115">
        <v>25991</v>
      </c>
      <c r="G20" s="114">
        <v>25766</v>
      </c>
      <c r="H20" s="114">
        <v>25519</v>
      </c>
      <c r="I20" s="114">
        <v>25119</v>
      </c>
      <c r="J20" s="140">
        <v>24729</v>
      </c>
      <c r="K20" s="114">
        <v>1262</v>
      </c>
      <c r="L20" s="116">
        <v>5.1033199886772618</v>
      </c>
    </row>
    <row r="21" spans="1:12" s="110" customFormat="1" ht="15" customHeight="1" x14ac:dyDescent="0.2">
      <c r="A21" s="120"/>
      <c r="B21" s="119"/>
      <c r="C21" s="258" t="s">
        <v>106</v>
      </c>
      <c r="E21" s="113">
        <v>50.467469508676082</v>
      </c>
      <c r="F21" s="115">
        <v>13117</v>
      </c>
      <c r="G21" s="114">
        <v>13022</v>
      </c>
      <c r="H21" s="114">
        <v>12935</v>
      </c>
      <c r="I21" s="114">
        <v>12717</v>
      </c>
      <c r="J21" s="140">
        <v>12526</v>
      </c>
      <c r="K21" s="114">
        <v>591</v>
      </c>
      <c r="L21" s="116">
        <v>4.7181861727606575</v>
      </c>
    </row>
    <row r="22" spans="1:12" s="110" customFormat="1" ht="15" customHeight="1" x14ac:dyDescent="0.2">
      <c r="A22" s="120"/>
      <c r="B22" s="119"/>
      <c r="C22" s="258" t="s">
        <v>107</v>
      </c>
      <c r="E22" s="113">
        <v>49.532530491323918</v>
      </c>
      <c r="F22" s="115">
        <v>12874</v>
      </c>
      <c r="G22" s="114">
        <v>12744</v>
      </c>
      <c r="H22" s="114">
        <v>12584</v>
      </c>
      <c r="I22" s="114">
        <v>12402</v>
      </c>
      <c r="J22" s="140">
        <v>12203</v>
      </c>
      <c r="K22" s="114">
        <v>671</v>
      </c>
      <c r="L22" s="116">
        <v>5.4986478734737361</v>
      </c>
    </row>
    <row r="23" spans="1:12" s="110" customFormat="1" ht="15" customHeight="1" x14ac:dyDescent="0.2">
      <c r="A23" s="120"/>
      <c r="B23" s="121" t="s">
        <v>111</v>
      </c>
      <c r="C23" s="258"/>
      <c r="E23" s="113">
        <v>1.1324270910826064</v>
      </c>
      <c r="F23" s="115">
        <v>1507</v>
      </c>
      <c r="G23" s="114">
        <v>1505</v>
      </c>
      <c r="H23" s="114">
        <v>1473</v>
      </c>
      <c r="I23" s="114">
        <v>1407</v>
      </c>
      <c r="J23" s="140">
        <v>1352</v>
      </c>
      <c r="K23" s="114">
        <v>155</v>
      </c>
      <c r="L23" s="116">
        <v>11.464497041420119</v>
      </c>
    </row>
    <row r="24" spans="1:12" s="110" customFormat="1" ht="15" customHeight="1" x14ac:dyDescent="0.2">
      <c r="A24" s="120"/>
      <c r="B24" s="119"/>
      <c r="C24" s="258" t="s">
        <v>106</v>
      </c>
      <c r="E24" s="113">
        <v>62.707365627073656</v>
      </c>
      <c r="F24" s="115">
        <v>945</v>
      </c>
      <c r="G24" s="114">
        <v>947</v>
      </c>
      <c r="H24" s="114">
        <v>929</v>
      </c>
      <c r="I24" s="114">
        <v>878</v>
      </c>
      <c r="J24" s="140">
        <v>840</v>
      </c>
      <c r="K24" s="114">
        <v>105</v>
      </c>
      <c r="L24" s="116">
        <v>12.5</v>
      </c>
    </row>
    <row r="25" spans="1:12" s="110" customFormat="1" ht="15" customHeight="1" x14ac:dyDescent="0.2">
      <c r="A25" s="120"/>
      <c r="B25" s="119"/>
      <c r="C25" s="258" t="s">
        <v>107</v>
      </c>
      <c r="E25" s="113">
        <v>37.292634372926344</v>
      </c>
      <c r="F25" s="115">
        <v>562</v>
      </c>
      <c r="G25" s="114">
        <v>558</v>
      </c>
      <c r="H25" s="114">
        <v>544</v>
      </c>
      <c r="I25" s="114">
        <v>529</v>
      </c>
      <c r="J25" s="140">
        <v>512</v>
      </c>
      <c r="K25" s="114">
        <v>50</v>
      </c>
      <c r="L25" s="116">
        <v>9.765625</v>
      </c>
    </row>
    <row r="26" spans="1:12" s="110" customFormat="1" ht="15" customHeight="1" x14ac:dyDescent="0.2">
      <c r="A26" s="120"/>
      <c r="C26" s="121" t="s">
        <v>187</v>
      </c>
      <c r="D26" s="110" t="s">
        <v>188</v>
      </c>
      <c r="E26" s="113">
        <v>0.34265876146892399</v>
      </c>
      <c r="F26" s="115">
        <v>456</v>
      </c>
      <c r="G26" s="114">
        <v>426</v>
      </c>
      <c r="H26" s="114">
        <v>444</v>
      </c>
      <c r="I26" s="114">
        <v>376</v>
      </c>
      <c r="J26" s="140">
        <v>376</v>
      </c>
      <c r="K26" s="114">
        <v>80</v>
      </c>
      <c r="L26" s="116">
        <v>21.276595744680851</v>
      </c>
    </row>
    <row r="27" spans="1:12" s="110" customFormat="1" ht="15" customHeight="1" x14ac:dyDescent="0.2">
      <c r="A27" s="120"/>
      <c r="B27" s="119"/>
      <c r="D27" s="259" t="s">
        <v>106</v>
      </c>
      <c r="E27" s="113">
        <v>55.263157894736842</v>
      </c>
      <c r="F27" s="115">
        <v>252</v>
      </c>
      <c r="G27" s="114">
        <v>240</v>
      </c>
      <c r="H27" s="114">
        <v>254</v>
      </c>
      <c r="I27" s="114">
        <v>208</v>
      </c>
      <c r="J27" s="140">
        <v>193</v>
      </c>
      <c r="K27" s="114">
        <v>59</v>
      </c>
      <c r="L27" s="116">
        <v>30.569948186528496</v>
      </c>
    </row>
    <row r="28" spans="1:12" s="110" customFormat="1" ht="15" customHeight="1" x14ac:dyDescent="0.2">
      <c r="A28" s="120"/>
      <c r="B28" s="119"/>
      <c r="D28" s="259" t="s">
        <v>107</v>
      </c>
      <c r="E28" s="113">
        <v>44.736842105263158</v>
      </c>
      <c r="F28" s="115">
        <v>204</v>
      </c>
      <c r="G28" s="114">
        <v>186</v>
      </c>
      <c r="H28" s="114">
        <v>190</v>
      </c>
      <c r="I28" s="114">
        <v>168</v>
      </c>
      <c r="J28" s="140">
        <v>183</v>
      </c>
      <c r="K28" s="114">
        <v>21</v>
      </c>
      <c r="L28" s="116">
        <v>11.475409836065573</v>
      </c>
    </row>
    <row r="29" spans="1:12" s="110" customFormat="1" ht="24.95" customHeight="1" x14ac:dyDescent="0.2">
      <c r="A29" s="604" t="s">
        <v>189</v>
      </c>
      <c r="B29" s="605"/>
      <c r="C29" s="605"/>
      <c r="D29" s="606"/>
      <c r="E29" s="113">
        <v>91.131450213034555</v>
      </c>
      <c r="F29" s="115">
        <v>121275</v>
      </c>
      <c r="G29" s="114">
        <v>122223</v>
      </c>
      <c r="H29" s="114">
        <v>122589</v>
      </c>
      <c r="I29" s="114">
        <v>121036</v>
      </c>
      <c r="J29" s="140">
        <v>121124</v>
      </c>
      <c r="K29" s="114">
        <v>151</v>
      </c>
      <c r="L29" s="116">
        <v>0.12466563191440178</v>
      </c>
    </row>
    <row r="30" spans="1:12" s="110" customFormat="1" ht="15" customHeight="1" x14ac:dyDescent="0.2">
      <c r="A30" s="120"/>
      <c r="B30" s="119"/>
      <c r="C30" s="258" t="s">
        <v>106</v>
      </c>
      <c r="E30" s="113">
        <v>51.824366110080398</v>
      </c>
      <c r="F30" s="115">
        <v>62850</v>
      </c>
      <c r="G30" s="114">
        <v>63412</v>
      </c>
      <c r="H30" s="114">
        <v>63762</v>
      </c>
      <c r="I30" s="114">
        <v>62910</v>
      </c>
      <c r="J30" s="140">
        <v>62848</v>
      </c>
      <c r="K30" s="114">
        <v>2</v>
      </c>
      <c r="L30" s="116">
        <v>3.1822810590631367E-3</v>
      </c>
    </row>
    <row r="31" spans="1:12" s="110" customFormat="1" ht="15" customHeight="1" x14ac:dyDescent="0.2">
      <c r="A31" s="120"/>
      <c r="B31" s="119"/>
      <c r="C31" s="258" t="s">
        <v>107</v>
      </c>
      <c r="E31" s="113">
        <v>48.175633889919602</v>
      </c>
      <c r="F31" s="115">
        <v>58425</v>
      </c>
      <c r="G31" s="114">
        <v>58811</v>
      </c>
      <c r="H31" s="114">
        <v>58827</v>
      </c>
      <c r="I31" s="114">
        <v>58126</v>
      </c>
      <c r="J31" s="140">
        <v>58276</v>
      </c>
      <c r="K31" s="114">
        <v>149</v>
      </c>
      <c r="L31" s="116">
        <v>0.25567986821332966</v>
      </c>
    </row>
    <row r="32" spans="1:12" s="110" customFormat="1" ht="15" customHeight="1" x14ac:dyDescent="0.2">
      <c r="A32" s="120"/>
      <c r="B32" s="119" t="s">
        <v>117</v>
      </c>
      <c r="C32" s="258"/>
      <c r="E32" s="113">
        <v>8.8377405562193321</v>
      </c>
      <c r="F32" s="115">
        <v>11761</v>
      </c>
      <c r="G32" s="114">
        <v>11838</v>
      </c>
      <c r="H32" s="114">
        <v>11690</v>
      </c>
      <c r="I32" s="114">
        <v>11157</v>
      </c>
      <c r="J32" s="140">
        <v>10941</v>
      </c>
      <c r="K32" s="114">
        <v>820</v>
      </c>
      <c r="L32" s="116">
        <v>7.4947445388904121</v>
      </c>
    </row>
    <row r="33" spans="1:12" s="110" customFormat="1" ht="15" customHeight="1" x14ac:dyDescent="0.2">
      <c r="A33" s="120"/>
      <c r="B33" s="119"/>
      <c r="C33" s="258" t="s">
        <v>106</v>
      </c>
      <c r="E33" s="113">
        <v>60.318000170053566</v>
      </c>
      <c r="F33" s="115">
        <v>7094</v>
      </c>
      <c r="G33" s="114">
        <v>7185</v>
      </c>
      <c r="H33" s="114">
        <v>7153</v>
      </c>
      <c r="I33" s="114">
        <v>6758</v>
      </c>
      <c r="J33" s="140">
        <v>6580</v>
      </c>
      <c r="K33" s="114">
        <v>514</v>
      </c>
      <c r="L33" s="116">
        <v>7.811550151975684</v>
      </c>
    </row>
    <row r="34" spans="1:12" s="110" customFormat="1" ht="15" customHeight="1" x14ac:dyDescent="0.2">
      <c r="A34" s="120"/>
      <c r="B34" s="119"/>
      <c r="C34" s="258" t="s">
        <v>107</v>
      </c>
      <c r="E34" s="113">
        <v>39.681999829946434</v>
      </c>
      <c r="F34" s="115">
        <v>4667</v>
      </c>
      <c r="G34" s="114">
        <v>4653</v>
      </c>
      <c r="H34" s="114">
        <v>4537</v>
      </c>
      <c r="I34" s="114">
        <v>4399</v>
      </c>
      <c r="J34" s="140">
        <v>4361</v>
      </c>
      <c r="K34" s="114">
        <v>306</v>
      </c>
      <c r="L34" s="116">
        <v>7.0167392799816559</v>
      </c>
    </row>
    <row r="35" spans="1:12" s="110" customFormat="1" ht="24.95" customHeight="1" x14ac:dyDescent="0.2">
      <c r="A35" s="604" t="s">
        <v>190</v>
      </c>
      <c r="B35" s="605"/>
      <c r="C35" s="605"/>
      <c r="D35" s="606"/>
      <c r="E35" s="113">
        <v>69.515393343703266</v>
      </c>
      <c r="F35" s="115">
        <v>92509</v>
      </c>
      <c r="G35" s="114">
        <v>93328</v>
      </c>
      <c r="H35" s="114">
        <v>94106</v>
      </c>
      <c r="I35" s="114">
        <v>92471</v>
      </c>
      <c r="J35" s="140">
        <v>92821</v>
      </c>
      <c r="K35" s="114">
        <v>-312</v>
      </c>
      <c r="L35" s="116">
        <v>-0.33613083246248154</v>
      </c>
    </row>
    <row r="36" spans="1:12" s="110" customFormat="1" ht="15" customHeight="1" x14ac:dyDescent="0.2">
      <c r="A36" s="120"/>
      <c r="B36" s="119"/>
      <c r="C36" s="258" t="s">
        <v>106</v>
      </c>
      <c r="E36" s="113">
        <v>65.768736014874221</v>
      </c>
      <c r="F36" s="115">
        <v>60842</v>
      </c>
      <c r="G36" s="114">
        <v>61360</v>
      </c>
      <c r="H36" s="114">
        <v>61901</v>
      </c>
      <c r="I36" s="114">
        <v>60835</v>
      </c>
      <c r="J36" s="140">
        <v>60915</v>
      </c>
      <c r="K36" s="114">
        <v>-73</v>
      </c>
      <c r="L36" s="116">
        <v>-0.11983912008536485</v>
      </c>
    </row>
    <row r="37" spans="1:12" s="110" customFormat="1" ht="15" customHeight="1" x14ac:dyDescent="0.2">
      <c r="A37" s="120"/>
      <c r="B37" s="119"/>
      <c r="C37" s="258" t="s">
        <v>107</v>
      </c>
      <c r="E37" s="113">
        <v>34.231263985125771</v>
      </c>
      <c r="F37" s="115">
        <v>31667</v>
      </c>
      <c r="G37" s="114">
        <v>31968</v>
      </c>
      <c r="H37" s="114">
        <v>32205</v>
      </c>
      <c r="I37" s="114">
        <v>31636</v>
      </c>
      <c r="J37" s="140">
        <v>31906</v>
      </c>
      <c r="K37" s="114">
        <v>-239</v>
      </c>
      <c r="L37" s="116">
        <v>-0.74907540901397851</v>
      </c>
    </row>
    <row r="38" spans="1:12" s="110" customFormat="1" ht="15" customHeight="1" x14ac:dyDescent="0.2">
      <c r="A38" s="120"/>
      <c r="B38" s="119" t="s">
        <v>182</v>
      </c>
      <c r="C38" s="258"/>
      <c r="E38" s="113">
        <v>30.48460665629673</v>
      </c>
      <c r="F38" s="115">
        <v>40568</v>
      </c>
      <c r="G38" s="114">
        <v>40769</v>
      </c>
      <c r="H38" s="114">
        <v>40213</v>
      </c>
      <c r="I38" s="114">
        <v>39759</v>
      </c>
      <c r="J38" s="140">
        <v>39282</v>
      </c>
      <c r="K38" s="114">
        <v>1286</v>
      </c>
      <c r="L38" s="116">
        <v>3.2737640649661421</v>
      </c>
    </row>
    <row r="39" spans="1:12" s="110" customFormat="1" ht="15" customHeight="1" x14ac:dyDescent="0.2">
      <c r="A39" s="120"/>
      <c r="B39" s="119"/>
      <c r="C39" s="258" t="s">
        <v>106</v>
      </c>
      <c r="E39" s="113">
        <v>22.502957996450405</v>
      </c>
      <c r="F39" s="115">
        <v>9129</v>
      </c>
      <c r="G39" s="114">
        <v>9261</v>
      </c>
      <c r="H39" s="114">
        <v>9042</v>
      </c>
      <c r="I39" s="114">
        <v>8860</v>
      </c>
      <c r="J39" s="140">
        <v>8539</v>
      </c>
      <c r="K39" s="114">
        <v>590</v>
      </c>
      <c r="L39" s="116">
        <v>6.9094741773041344</v>
      </c>
    </row>
    <row r="40" spans="1:12" s="110" customFormat="1" ht="15" customHeight="1" x14ac:dyDescent="0.2">
      <c r="A40" s="120"/>
      <c r="B40" s="119"/>
      <c r="C40" s="258" t="s">
        <v>107</v>
      </c>
      <c r="E40" s="113">
        <v>77.497042003549595</v>
      </c>
      <c r="F40" s="115">
        <v>31439</v>
      </c>
      <c r="G40" s="114">
        <v>31508</v>
      </c>
      <c r="H40" s="114">
        <v>31171</v>
      </c>
      <c r="I40" s="114">
        <v>30899</v>
      </c>
      <c r="J40" s="140">
        <v>30743</v>
      </c>
      <c r="K40" s="114">
        <v>696</v>
      </c>
      <c r="L40" s="116">
        <v>2.2639300003252774</v>
      </c>
    </row>
    <row r="41" spans="1:12" s="110" customFormat="1" ht="24.75" customHeight="1" x14ac:dyDescent="0.2">
      <c r="A41" s="604" t="s">
        <v>517</v>
      </c>
      <c r="B41" s="605"/>
      <c r="C41" s="605"/>
      <c r="D41" s="606"/>
      <c r="E41" s="113">
        <v>4.6093614974789032</v>
      </c>
      <c r="F41" s="115">
        <v>6134</v>
      </c>
      <c r="G41" s="114">
        <v>6764</v>
      </c>
      <c r="H41" s="114">
        <v>6863</v>
      </c>
      <c r="I41" s="114">
        <v>5372</v>
      </c>
      <c r="J41" s="140">
        <v>6143</v>
      </c>
      <c r="K41" s="114">
        <v>-9</v>
      </c>
      <c r="L41" s="116">
        <v>-0.14650822073905259</v>
      </c>
    </row>
    <row r="42" spans="1:12" s="110" customFormat="1" ht="15" customHeight="1" x14ac:dyDescent="0.2">
      <c r="A42" s="120"/>
      <c r="B42" s="119"/>
      <c r="C42" s="258" t="s">
        <v>106</v>
      </c>
      <c r="E42" s="113">
        <v>56.374307140528202</v>
      </c>
      <c r="F42" s="115">
        <v>3458</v>
      </c>
      <c r="G42" s="114">
        <v>3861</v>
      </c>
      <c r="H42" s="114">
        <v>3940</v>
      </c>
      <c r="I42" s="114">
        <v>3007</v>
      </c>
      <c r="J42" s="140">
        <v>3421</v>
      </c>
      <c r="K42" s="114">
        <v>37</v>
      </c>
      <c r="L42" s="116">
        <v>1.0815551008477053</v>
      </c>
    </row>
    <row r="43" spans="1:12" s="110" customFormat="1" ht="15" customHeight="1" x14ac:dyDescent="0.2">
      <c r="A43" s="123"/>
      <c r="B43" s="124"/>
      <c r="C43" s="260" t="s">
        <v>107</v>
      </c>
      <c r="D43" s="261"/>
      <c r="E43" s="125">
        <v>43.625692859471798</v>
      </c>
      <c r="F43" s="143">
        <v>2676</v>
      </c>
      <c r="G43" s="144">
        <v>2903</v>
      </c>
      <c r="H43" s="144">
        <v>2923</v>
      </c>
      <c r="I43" s="144">
        <v>2365</v>
      </c>
      <c r="J43" s="145">
        <v>2722</v>
      </c>
      <c r="K43" s="144">
        <v>-46</v>
      </c>
      <c r="L43" s="146">
        <v>-1.6899338721528288</v>
      </c>
    </row>
    <row r="44" spans="1:12" s="110" customFormat="1" ht="45.75" customHeight="1" x14ac:dyDescent="0.2">
      <c r="A44" s="604" t="s">
        <v>191</v>
      </c>
      <c r="B44" s="605"/>
      <c r="C44" s="605"/>
      <c r="D44" s="606"/>
      <c r="E44" s="113">
        <v>1.0640456277192902</v>
      </c>
      <c r="F44" s="115">
        <v>1416</v>
      </c>
      <c r="G44" s="114">
        <v>1446</v>
      </c>
      <c r="H44" s="114">
        <v>1446</v>
      </c>
      <c r="I44" s="114">
        <v>1416</v>
      </c>
      <c r="J44" s="140">
        <v>1447</v>
      </c>
      <c r="K44" s="114">
        <v>-31</v>
      </c>
      <c r="L44" s="116">
        <v>-2.1423635107118177</v>
      </c>
    </row>
    <row r="45" spans="1:12" s="110" customFormat="1" ht="15" customHeight="1" x14ac:dyDescent="0.2">
      <c r="A45" s="120"/>
      <c r="B45" s="119"/>
      <c r="C45" s="258" t="s">
        <v>106</v>
      </c>
      <c r="E45" s="113">
        <v>58.61581920903955</v>
      </c>
      <c r="F45" s="115">
        <v>830</v>
      </c>
      <c r="G45" s="114">
        <v>850</v>
      </c>
      <c r="H45" s="114">
        <v>841</v>
      </c>
      <c r="I45" s="114">
        <v>825</v>
      </c>
      <c r="J45" s="140">
        <v>846</v>
      </c>
      <c r="K45" s="114">
        <v>-16</v>
      </c>
      <c r="L45" s="116">
        <v>-1.8912529550827424</v>
      </c>
    </row>
    <row r="46" spans="1:12" s="110" customFormat="1" ht="15" customHeight="1" x14ac:dyDescent="0.2">
      <c r="A46" s="123"/>
      <c r="B46" s="124"/>
      <c r="C46" s="260" t="s">
        <v>107</v>
      </c>
      <c r="D46" s="261"/>
      <c r="E46" s="125">
        <v>41.38418079096045</v>
      </c>
      <c r="F46" s="143">
        <v>586</v>
      </c>
      <c r="G46" s="144">
        <v>596</v>
      </c>
      <c r="H46" s="144">
        <v>605</v>
      </c>
      <c r="I46" s="144">
        <v>591</v>
      </c>
      <c r="J46" s="145">
        <v>601</v>
      </c>
      <c r="K46" s="144">
        <v>-15</v>
      </c>
      <c r="L46" s="146">
        <v>-2.4958402662229617</v>
      </c>
    </row>
    <row r="47" spans="1:12" s="110" customFormat="1" ht="39" customHeight="1" x14ac:dyDescent="0.2">
      <c r="A47" s="604" t="s">
        <v>518</v>
      </c>
      <c r="B47" s="607"/>
      <c r="C47" s="607"/>
      <c r="D47" s="608"/>
      <c r="E47" s="113">
        <v>0.24497095666418689</v>
      </c>
      <c r="F47" s="115">
        <v>326</v>
      </c>
      <c r="G47" s="114">
        <v>340</v>
      </c>
      <c r="H47" s="114">
        <v>311</v>
      </c>
      <c r="I47" s="114">
        <v>345</v>
      </c>
      <c r="J47" s="140">
        <v>358</v>
      </c>
      <c r="K47" s="114">
        <v>-32</v>
      </c>
      <c r="L47" s="116">
        <v>-8.938547486033519</v>
      </c>
    </row>
    <row r="48" spans="1:12" s="110" customFormat="1" ht="15" customHeight="1" x14ac:dyDescent="0.2">
      <c r="A48" s="120"/>
      <c r="B48" s="119"/>
      <c r="C48" s="258" t="s">
        <v>106</v>
      </c>
      <c r="E48" s="113">
        <v>37.730061349693251</v>
      </c>
      <c r="F48" s="115">
        <v>123</v>
      </c>
      <c r="G48" s="114">
        <v>135</v>
      </c>
      <c r="H48" s="114">
        <v>122</v>
      </c>
      <c r="I48" s="114">
        <v>148</v>
      </c>
      <c r="J48" s="140">
        <v>154</v>
      </c>
      <c r="K48" s="114">
        <v>-31</v>
      </c>
      <c r="L48" s="116">
        <v>-20.129870129870131</v>
      </c>
    </row>
    <row r="49" spans="1:12" s="110" customFormat="1" ht="15" customHeight="1" x14ac:dyDescent="0.2">
      <c r="A49" s="123"/>
      <c r="B49" s="124"/>
      <c r="C49" s="260" t="s">
        <v>107</v>
      </c>
      <c r="D49" s="261"/>
      <c r="E49" s="125">
        <v>62.269938650306749</v>
      </c>
      <c r="F49" s="143">
        <v>203</v>
      </c>
      <c r="G49" s="144">
        <v>205</v>
      </c>
      <c r="H49" s="144">
        <v>189</v>
      </c>
      <c r="I49" s="144">
        <v>197</v>
      </c>
      <c r="J49" s="145">
        <v>204</v>
      </c>
      <c r="K49" s="144">
        <v>-1</v>
      </c>
      <c r="L49" s="146">
        <v>-0.49019607843137253</v>
      </c>
    </row>
    <row r="50" spans="1:12" s="110" customFormat="1" ht="24.95" customHeight="1" x14ac:dyDescent="0.2">
      <c r="A50" s="609" t="s">
        <v>192</v>
      </c>
      <c r="B50" s="610"/>
      <c r="C50" s="610"/>
      <c r="D50" s="611"/>
      <c r="E50" s="262">
        <v>11.787912261322392</v>
      </c>
      <c r="F50" s="263">
        <v>15687</v>
      </c>
      <c r="G50" s="264">
        <v>16535</v>
      </c>
      <c r="H50" s="264">
        <v>16624</v>
      </c>
      <c r="I50" s="264">
        <v>15556</v>
      </c>
      <c r="J50" s="265">
        <v>15589</v>
      </c>
      <c r="K50" s="263">
        <v>98</v>
      </c>
      <c r="L50" s="266">
        <v>0.62864840592725635</v>
      </c>
    </row>
    <row r="51" spans="1:12" s="110" customFormat="1" ht="15" customHeight="1" x14ac:dyDescent="0.2">
      <c r="A51" s="120"/>
      <c r="B51" s="119"/>
      <c r="C51" s="258" t="s">
        <v>106</v>
      </c>
      <c r="E51" s="113">
        <v>56.530885446548098</v>
      </c>
      <c r="F51" s="115">
        <v>8868</v>
      </c>
      <c r="G51" s="114">
        <v>9336</v>
      </c>
      <c r="H51" s="114">
        <v>9458</v>
      </c>
      <c r="I51" s="114">
        <v>8857</v>
      </c>
      <c r="J51" s="140">
        <v>8815</v>
      </c>
      <c r="K51" s="114">
        <v>53</v>
      </c>
      <c r="L51" s="116">
        <v>0.60124787294384574</v>
      </c>
    </row>
    <row r="52" spans="1:12" s="110" customFormat="1" ht="15" customHeight="1" x14ac:dyDescent="0.2">
      <c r="A52" s="120"/>
      <c r="B52" s="119"/>
      <c r="C52" s="258" t="s">
        <v>107</v>
      </c>
      <c r="E52" s="113">
        <v>43.469114553451902</v>
      </c>
      <c r="F52" s="115">
        <v>6819</v>
      </c>
      <c r="G52" s="114">
        <v>7199</v>
      </c>
      <c r="H52" s="114">
        <v>7166</v>
      </c>
      <c r="I52" s="114">
        <v>6699</v>
      </c>
      <c r="J52" s="140">
        <v>6774</v>
      </c>
      <c r="K52" s="114">
        <v>45</v>
      </c>
      <c r="L52" s="116">
        <v>0.66430469441984052</v>
      </c>
    </row>
    <row r="53" spans="1:12" s="110" customFormat="1" ht="15" customHeight="1" x14ac:dyDescent="0.2">
      <c r="A53" s="120"/>
      <c r="B53" s="119"/>
      <c r="C53" s="258" t="s">
        <v>187</v>
      </c>
      <c r="D53" s="110" t="s">
        <v>193</v>
      </c>
      <c r="E53" s="113">
        <v>25.728310065659464</v>
      </c>
      <c r="F53" s="115">
        <v>4036</v>
      </c>
      <c r="G53" s="114">
        <v>4738</v>
      </c>
      <c r="H53" s="114">
        <v>4822</v>
      </c>
      <c r="I53" s="114">
        <v>3719</v>
      </c>
      <c r="J53" s="140">
        <v>4006</v>
      </c>
      <c r="K53" s="114">
        <v>30</v>
      </c>
      <c r="L53" s="116">
        <v>0.74887668497254123</v>
      </c>
    </row>
    <row r="54" spans="1:12" s="110" customFormat="1" ht="15" customHeight="1" x14ac:dyDescent="0.2">
      <c r="A54" s="120"/>
      <c r="B54" s="119"/>
      <c r="D54" s="267" t="s">
        <v>194</v>
      </c>
      <c r="E54" s="113">
        <v>58.176412289395444</v>
      </c>
      <c r="F54" s="115">
        <v>2348</v>
      </c>
      <c r="G54" s="114">
        <v>2719</v>
      </c>
      <c r="H54" s="114">
        <v>2794</v>
      </c>
      <c r="I54" s="114">
        <v>2151</v>
      </c>
      <c r="J54" s="140">
        <v>2282</v>
      </c>
      <c r="K54" s="114">
        <v>66</v>
      </c>
      <c r="L54" s="116">
        <v>2.8921998247151621</v>
      </c>
    </row>
    <row r="55" spans="1:12" s="110" customFormat="1" ht="15" customHeight="1" x14ac:dyDescent="0.2">
      <c r="A55" s="120"/>
      <c r="B55" s="119"/>
      <c r="D55" s="267" t="s">
        <v>195</v>
      </c>
      <c r="E55" s="113">
        <v>41.823587710604556</v>
      </c>
      <c r="F55" s="115">
        <v>1688</v>
      </c>
      <c r="G55" s="114">
        <v>2019</v>
      </c>
      <c r="H55" s="114">
        <v>2028</v>
      </c>
      <c r="I55" s="114">
        <v>1568</v>
      </c>
      <c r="J55" s="140">
        <v>1724</v>
      </c>
      <c r="K55" s="114">
        <v>-36</v>
      </c>
      <c r="L55" s="116">
        <v>-2.0881670533642693</v>
      </c>
    </row>
    <row r="56" spans="1:12" s="110" customFormat="1" ht="15" customHeight="1" x14ac:dyDescent="0.2">
      <c r="A56" s="120"/>
      <c r="B56" s="119" t="s">
        <v>196</v>
      </c>
      <c r="C56" s="258"/>
      <c r="E56" s="113">
        <v>58.684070124814959</v>
      </c>
      <c r="F56" s="115">
        <v>78095</v>
      </c>
      <c r="G56" s="114">
        <v>78129</v>
      </c>
      <c r="H56" s="114">
        <v>78558</v>
      </c>
      <c r="I56" s="114">
        <v>78201</v>
      </c>
      <c r="J56" s="140">
        <v>78384</v>
      </c>
      <c r="K56" s="114">
        <v>-289</v>
      </c>
      <c r="L56" s="116">
        <v>-0.36869769340681774</v>
      </c>
    </row>
    <row r="57" spans="1:12" s="110" customFormat="1" ht="15" customHeight="1" x14ac:dyDescent="0.2">
      <c r="A57" s="120"/>
      <c r="B57" s="119"/>
      <c r="C57" s="258" t="s">
        <v>106</v>
      </c>
      <c r="E57" s="113">
        <v>49.826493373455406</v>
      </c>
      <c r="F57" s="115">
        <v>38912</v>
      </c>
      <c r="G57" s="114">
        <v>38970</v>
      </c>
      <c r="H57" s="114">
        <v>39280</v>
      </c>
      <c r="I57" s="114">
        <v>39111</v>
      </c>
      <c r="J57" s="140">
        <v>39100</v>
      </c>
      <c r="K57" s="114">
        <v>-188</v>
      </c>
      <c r="L57" s="116">
        <v>-0.48081841432225064</v>
      </c>
    </row>
    <row r="58" spans="1:12" s="110" customFormat="1" ht="15" customHeight="1" x14ac:dyDescent="0.2">
      <c r="A58" s="120"/>
      <c r="B58" s="119"/>
      <c r="C58" s="258" t="s">
        <v>107</v>
      </c>
      <c r="E58" s="113">
        <v>50.173506626544594</v>
      </c>
      <c r="F58" s="115">
        <v>39183</v>
      </c>
      <c r="G58" s="114">
        <v>39159</v>
      </c>
      <c r="H58" s="114">
        <v>39278</v>
      </c>
      <c r="I58" s="114">
        <v>39090</v>
      </c>
      <c r="J58" s="140">
        <v>39284</v>
      </c>
      <c r="K58" s="114">
        <v>-101</v>
      </c>
      <c r="L58" s="116">
        <v>-0.25710212809286226</v>
      </c>
    </row>
    <row r="59" spans="1:12" s="110" customFormat="1" ht="15" customHeight="1" x14ac:dyDescent="0.2">
      <c r="A59" s="120"/>
      <c r="B59" s="119"/>
      <c r="C59" s="258" t="s">
        <v>105</v>
      </c>
      <c r="D59" s="110" t="s">
        <v>197</v>
      </c>
      <c r="E59" s="113">
        <v>90.812471989243875</v>
      </c>
      <c r="F59" s="115">
        <v>70920</v>
      </c>
      <c r="G59" s="114">
        <v>70928</v>
      </c>
      <c r="H59" s="114">
        <v>71379</v>
      </c>
      <c r="I59" s="114">
        <v>71136</v>
      </c>
      <c r="J59" s="140">
        <v>71322</v>
      </c>
      <c r="K59" s="114">
        <v>-402</v>
      </c>
      <c r="L59" s="116">
        <v>-0.56364095230083289</v>
      </c>
    </row>
    <row r="60" spans="1:12" s="110" customFormat="1" ht="15" customHeight="1" x14ac:dyDescent="0.2">
      <c r="A60" s="120"/>
      <c r="B60" s="119"/>
      <c r="C60" s="258"/>
      <c r="D60" s="267" t="s">
        <v>198</v>
      </c>
      <c r="E60" s="113">
        <v>47.9385222786238</v>
      </c>
      <c r="F60" s="115">
        <v>33998</v>
      </c>
      <c r="G60" s="114">
        <v>34024</v>
      </c>
      <c r="H60" s="114">
        <v>34339</v>
      </c>
      <c r="I60" s="114">
        <v>34220</v>
      </c>
      <c r="J60" s="140">
        <v>34231</v>
      </c>
      <c r="K60" s="114">
        <v>-233</v>
      </c>
      <c r="L60" s="116">
        <v>-0.68066956851976279</v>
      </c>
    </row>
    <row r="61" spans="1:12" s="110" customFormat="1" ht="15" customHeight="1" x14ac:dyDescent="0.2">
      <c r="A61" s="120"/>
      <c r="B61" s="119"/>
      <c r="C61" s="258"/>
      <c r="D61" s="267" t="s">
        <v>199</v>
      </c>
      <c r="E61" s="113">
        <v>52.0614777213762</v>
      </c>
      <c r="F61" s="115">
        <v>36922</v>
      </c>
      <c r="G61" s="114">
        <v>36904</v>
      </c>
      <c r="H61" s="114">
        <v>37040</v>
      </c>
      <c r="I61" s="114">
        <v>36916</v>
      </c>
      <c r="J61" s="140">
        <v>37091</v>
      </c>
      <c r="K61" s="114">
        <v>-169</v>
      </c>
      <c r="L61" s="116">
        <v>-0.45563613814672022</v>
      </c>
    </row>
    <row r="62" spans="1:12" s="110" customFormat="1" ht="15" customHeight="1" x14ac:dyDescent="0.2">
      <c r="A62" s="120"/>
      <c r="B62" s="119"/>
      <c r="C62" s="258"/>
      <c r="D62" s="258" t="s">
        <v>200</v>
      </c>
      <c r="E62" s="113">
        <v>9.1875280107561306</v>
      </c>
      <c r="F62" s="115">
        <v>7175</v>
      </c>
      <c r="G62" s="114">
        <v>7201</v>
      </c>
      <c r="H62" s="114">
        <v>7179</v>
      </c>
      <c r="I62" s="114">
        <v>7065</v>
      </c>
      <c r="J62" s="140">
        <v>7062</v>
      </c>
      <c r="K62" s="114">
        <v>113</v>
      </c>
      <c r="L62" s="116">
        <v>1.6001132823562729</v>
      </c>
    </row>
    <row r="63" spans="1:12" s="110" customFormat="1" ht="15" customHeight="1" x14ac:dyDescent="0.2">
      <c r="A63" s="120"/>
      <c r="B63" s="119"/>
      <c r="C63" s="258"/>
      <c r="D63" s="267" t="s">
        <v>198</v>
      </c>
      <c r="E63" s="113">
        <v>68.487804878048777</v>
      </c>
      <c r="F63" s="115">
        <v>4914</v>
      </c>
      <c r="G63" s="114">
        <v>4946</v>
      </c>
      <c r="H63" s="114">
        <v>4941</v>
      </c>
      <c r="I63" s="114">
        <v>4891</v>
      </c>
      <c r="J63" s="140">
        <v>4869</v>
      </c>
      <c r="K63" s="114">
        <v>45</v>
      </c>
      <c r="L63" s="116">
        <v>0.92421441774491686</v>
      </c>
    </row>
    <row r="64" spans="1:12" s="110" customFormat="1" ht="15" customHeight="1" x14ac:dyDescent="0.2">
      <c r="A64" s="120"/>
      <c r="B64" s="119"/>
      <c r="C64" s="258"/>
      <c r="D64" s="267" t="s">
        <v>199</v>
      </c>
      <c r="E64" s="113">
        <v>31.512195121951219</v>
      </c>
      <c r="F64" s="115">
        <v>2261</v>
      </c>
      <c r="G64" s="114">
        <v>2255</v>
      </c>
      <c r="H64" s="114">
        <v>2238</v>
      </c>
      <c r="I64" s="114">
        <v>2174</v>
      </c>
      <c r="J64" s="140">
        <v>2193</v>
      </c>
      <c r="K64" s="114">
        <v>68</v>
      </c>
      <c r="L64" s="116">
        <v>3.1007751937984498</v>
      </c>
    </row>
    <row r="65" spans="1:12" s="110" customFormat="1" ht="15" customHeight="1" x14ac:dyDescent="0.2">
      <c r="A65" s="120"/>
      <c r="B65" s="119" t="s">
        <v>201</v>
      </c>
      <c r="C65" s="258"/>
      <c r="E65" s="113">
        <v>21.84374459899156</v>
      </c>
      <c r="F65" s="115">
        <v>29069</v>
      </c>
      <c r="G65" s="114">
        <v>29023</v>
      </c>
      <c r="H65" s="114">
        <v>28582</v>
      </c>
      <c r="I65" s="114">
        <v>28145</v>
      </c>
      <c r="J65" s="140">
        <v>27750</v>
      </c>
      <c r="K65" s="114">
        <v>1319</v>
      </c>
      <c r="L65" s="116">
        <v>4.7531531531531535</v>
      </c>
    </row>
    <row r="66" spans="1:12" s="110" customFormat="1" ht="15" customHeight="1" x14ac:dyDescent="0.2">
      <c r="A66" s="120"/>
      <c r="B66" s="119"/>
      <c r="C66" s="258" t="s">
        <v>106</v>
      </c>
      <c r="E66" s="113">
        <v>57.133028311947434</v>
      </c>
      <c r="F66" s="115">
        <v>16608</v>
      </c>
      <c r="G66" s="114">
        <v>16620</v>
      </c>
      <c r="H66" s="114">
        <v>16412</v>
      </c>
      <c r="I66" s="114">
        <v>16119</v>
      </c>
      <c r="J66" s="140">
        <v>15950</v>
      </c>
      <c r="K66" s="114">
        <v>658</v>
      </c>
      <c r="L66" s="116">
        <v>4.1253918495297803</v>
      </c>
    </row>
    <row r="67" spans="1:12" s="110" customFormat="1" ht="15" customHeight="1" x14ac:dyDescent="0.2">
      <c r="A67" s="120"/>
      <c r="B67" s="119"/>
      <c r="C67" s="258" t="s">
        <v>107</v>
      </c>
      <c r="E67" s="113">
        <v>42.866971688052566</v>
      </c>
      <c r="F67" s="115">
        <v>12461</v>
      </c>
      <c r="G67" s="114">
        <v>12403</v>
      </c>
      <c r="H67" s="114">
        <v>12170</v>
      </c>
      <c r="I67" s="114">
        <v>12026</v>
      </c>
      <c r="J67" s="140">
        <v>11800</v>
      </c>
      <c r="K67" s="114">
        <v>661</v>
      </c>
      <c r="L67" s="116">
        <v>5.601694915254237</v>
      </c>
    </row>
    <row r="68" spans="1:12" s="110" customFormat="1" ht="15" customHeight="1" x14ac:dyDescent="0.2">
      <c r="A68" s="120"/>
      <c r="B68" s="119"/>
      <c r="C68" s="258" t="s">
        <v>105</v>
      </c>
      <c r="D68" s="110" t="s">
        <v>202</v>
      </c>
      <c r="E68" s="113">
        <v>19.089063951288313</v>
      </c>
      <c r="F68" s="115">
        <v>5549</v>
      </c>
      <c r="G68" s="114">
        <v>5543</v>
      </c>
      <c r="H68" s="114">
        <v>5286</v>
      </c>
      <c r="I68" s="114">
        <v>5145</v>
      </c>
      <c r="J68" s="140">
        <v>4883</v>
      </c>
      <c r="K68" s="114">
        <v>666</v>
      </c>
      <c r="L68" s="116">
        <v>13.639156256399755</v>
      </c>
    </row>
    <row r="69" spans="1:12" s="110" customFormat="1" ht="15" customHeight="1" x14ac:dyDescent="0.2">
      <c r="A69" s="120"/>
      <c r="B69" s="119"/>
      <c r="C69" s="258"/>
      <c r="D69" s="267" t="s">
        <v>198</v>
      </c>
      <c r="E69" s="113">
        <v>51.414669309785545</v>
      </c>
      <c r="F69" s="115">
        <v>2853</v>
      </c>
      <c r="G69" s="114">
        <v>2878</v>
      </c>
      <c r="H69" s="114">
        <v>2748</v>
      </c>
      <c r="I69" s="114">
        <v>2664</v>
      </c>
      <c r="J69" s="140">
        <v>2520</v>
      </c>
      <c r="K69" s="114">
        <v>333</v>
      </c>
      <c r="L69" s="116">
        <v>13.214285714285714</v>
      </c>
    </row>
    <row r="70" spans="1:12" s="110" customFormat="1" ht="15" customHeight="1" x14ac:dyDescent="0.2">
      <c r="A70" s="120"/>
      <c r="B70" s="119"/>
      <c r="C70" s="258"/>
      <c r="D70" s="267" t="s">
        <v>199</v>
      </c>
      <c r="E70" s="113">
        <v>48.585330690214455</v>
      </c>
      <c r="F70" s="115">
        <v>2696</v>
      </c>
      <c r="G70" s="114">
        <v>2665</v>
      </c>
      <c r="H70" s="114">
        <v>2538</v>
      </c>
      <c r="I70" s="114">
        <v>2481</v>
      </c>
      <c r="J70" s="140">
        <v>2363</v>
      </c>
      <c r="K70" s="114">
        <v>333</v>
      </c>
      <c r="L70" s="116">
        <v>14.092255607278883</v>
      </c>
    </row>
    <row r="71" spans="1:12" s="110" customFormat="1" ht="15" customHeight="1" x14ac:dyDescent="0.2">
      <c r="A71" s="120"/>
      <c r="B71" s="119"/>
      <c r="C71" s="258"/>
      <c r="D71" s="110" t="s">
        <v>203</v>
      </c>
      <c r="E71" s="113">
        <v>72.984966803123598</v>
      </c>
      <c r="F71" s="115">
        <v>21216</v>
      </c>
      <c r="G71" s="114">
        <v>21185</v>
      </c>
      <c r="H71" s="114">
        <v>21013</v>
      </c>
      <c r="I71" s="114">
        <v>20782</v>
      </c>
      <c r="J71" s="140">
        <v>20713</v>
      </c>
      <c r="K71" s="114">
        <v>503</v>
      </c>
      <c r="L71" s="116">
        <v>2.4284265919953651</v>
      </c>
    </row>
    <row r="72" spans="1:12" s="110" customFormat="1" ht="15" customHeight="1" x14ac:dyDescent="0.2">
      <c r="A72" s="120"/>
      <c r="B72" s="119"/>
      <c r="C72" s="258"/>
      <c r="D72" s="267" t="s">
        <v>198</v>
      </c>
      <c r="E72" s="113">
        <v>58.465309200603315</v>
      </c>
      <c r="F72" s="115">
        <v>12404</v>
      </c>
      <c r="G72" s="114">
        <v>12399</v>
      </c>
      <c r="H72" s="114">
        <v>12319</v>
      </c>
      <c r="I72" s="114">
        <v>12169</v>
      </c>
      <c r="J72" s="140">
        <v>12169</v>
      </c>
      <c r="K72" s="114">
        <v>235</v>
      </c>
      <c r="L72" s="116">
        <v>1.9311364943709426</v>
      </c>
    </row>
    <row r="73" spans="1:12" s="110" customFormat="1" ht="15" customHeight="1" x14ac:dyDescent="0.2">
      <c r="A73" s="120"/>
      <c r="B73" s="119"/>
      <c r="C73" s="258"/>
      <c r="D73" s="267" t="s">
        <v>199</v>
      </c>
      <c r="E73" s="113">
        <v>41.534690799396685</v>
      </c>
      <c r="F73" s="115">
        <v>8812</v>
      </c>
      <c r="G73" s="114">
        <v>8786</v>
      </c>
      <c r="H73" s="114">
        <v>8694</v>
      </c>
      <c r="I73" s="114">
        <v>8613</v>
      </c>
      <c r="J73" s="140">
        <v>8544</v>
      </c>
      <c r="K73" s="114">
        <v>268</v>
      </c>
      <c r="L73" s="116">
        <v>3.136704119850187</v>
      </c>
    </row>
    <row r="74" spans="1:12" s="110" customFormat="1" ht="15" customHeight="1" x14ac:dyDescent="0.2">
      <c r="A74" s="120"/>
      <c r="B74" s="119"/>
      <c r="C74" s="258"/>
      <c r="D74" s="110" t="s">
        <v>204</v>
      </c>
      <c r="E74" s="113">
        <v>7.9259692455880835</v>
      </c>
      <c r="F74" s="115">
        <v>2304</v>
      </c>
      <c r="G74" s="114">
        <v>2295</v>
      </c>
      <c r="H74" s="114">
        <v>2283</v>
      </c>
      <c r="I74" s="114">
        <v>2218</v>
      </c>
      <c r="J74" s="140">
        <v>2154</v>
      </c>
      <c r="K74" s="114">
        <v>150</v>
      </c>
      <c r="L74" s="116">
        <v>6.9637883008356543</v>
      </c>
    </row>
    <row r="75" spans="1:12" s="110" customFormat="1" ht="15" customHeight="1" x14ac:dyDescent="0.2">
      <c r="A75" s="120"/>
      <c r="B75" s="119"/>
      <c r="C75" s="258"/>
      <c r="D75" s="267" t="s">
        <v>198</v>
      </c>
      <c r="E75" s="113">
        <v>58.637152777777779</v>
      </c>
      <c r="F75" s="115">
        <v>1351</v>
      </c>
      <c r="G75" s="114">
        <v>1343</v>
      </c>
      <c r="H75" s="114">
        <v>1345</v>
      </c>
      <c r="I75" s="114">
        <v>1286</v>
      </c>
      <c r="J75" s="140">
        <v>1261</v>
      </c>
      <c r="K75" s="114">
        <v>90</v>
      </c>
      <c r="L75" s="116">
        <v>7.1371927042030139</v>
      </c>
    </row>
    <row r="76" spans="1:12" s="110" customFormat="1" ht="15" customHeight="1" x14ac:dyDescent="0.2">
      <c r="A76" s="120"/>
      <c r="B76" s="119"/>
      <c r="C76" s="258"/>
      <c r="D76" s="267" t="s">
        <v>199</v>
      </c>
      <c r="E76" s="113">
        <v>41.362847222222221</v>
      </c>
      <c r="F76" s="115">
        <v>953</v>
      </c>
      <c r="G76" s="114">
        <v>952</v>
      </c>
      <c r="H76" s="114">
        <v>938</v>
      </c>
      <c r="I76" s="114">
        <v>932</v>
      </c>
      <c r="J76" s="140">
        <v>893</v>
      </c>
      <c r="K76" s="114">
        <v>60</v>
      </c>
      <c r="L76" s="116">
        <v>6.718924972004479</v>
      </c>
    </row>
    <row r="77" spans="1:12" s="110" customFormat="1" ht="15" customHeight="1" x14ac:dyDescent="0.2">
      <c r="A77" s="534"/>
      <c r="B77" s="119" t="s">
        <v>205</v>
      </c>
      <c r="C77" s="268"/>
      <c r="D77" s="182"/>
      <c r="E77" s="113">
        <v>7.6842730148710894</v>
      </c>
      <c r="F77" s="115">
        <v>10226</v>
      </c>
      <c r="G77" s="114">
        <v>10410</v>
      </c>
      <c r="H77" s="114">
        <v>10555</v>
      </c>
      <c r="I77" s="114">
        <v>10328</v>
      </c>
      <c r="J77" s="140">
        <v>10380</v>
      </c>
      <c r="K77" s="114">
        <v>-154</v>
      </c>
      <c r="L77" s="116">
        <v>-1.4836223506743738</v>
      </c>
    </row>
    <row r="78" spans="1:12" s="110" customFormat="1" ht="15" customHeight="1" x14ac:dyDescent="0.2">
      <c r="A78" s="120"/>
      <c r="B78" s="119"/>
      <c r="C78" s="268" t="s">
        <v>106</v>
      </c>
      <c r="D78" s="182"/>
      <c r="E78" s="113">
        <v>54.596127518091137</v>
      </c>
      <c r="F78" s="115">
        <v>5583</v>
      </c>
      <c r="G78" s="114">
        <v>5695</v>
      </c>
      <c r="H78" s="114">
        <v>5793</v>
      </c>
      <c r="I78" s="114">
        <v>5608</v>
      </c>
      <c r="J78" s="140">
        <v>5589</v>
      </c>
      <c r="K78" s="114">
        <v>-6</v>
      </c>
      <c r="L78" s="116">
        <v>-0.10735373054213634</v>
      </c>
    </row>
    <row r="79" spans="1:12" s="110" customFormat="1" ht="15" customHeight="1" x14ac:dyDescent="0.2">
      <c r="A79" s="123"/>
      <c r="B79" s="124"/>
      <c r="C79" s="260" t="s">
        <v>107</v>
      </c>
      <c r="D79" s="261"/>
      <c r="E79" s="125">
        <v>45.403872481908863</v>
      </c>
      <c r="F79" s="143">
        <v>4643</v>
      </c>
      <c r="G79" s="144">
        <v>4715</v>
      </c>
      <c r="H79" s="144">
        <v>4762</v>
      </c>
      <c r="I79" s="144">
        <v>4720</v>
      </c>
      <c r="J79" s="145">
        <v>4791</v>
      </c>
      <c r="K79" s="144">
        <v>-148</v>
      </c>
      <c r="L79" s="146">
        <v>-3.0891254435399707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133077</v>
      </c>
      <c r="E11" s="114">
        <v>134097</v>
      </c>
      <c r="F11" s="114">
        <v>134319</v>
      </c>
      <c r="G11" s="114">
        <v>132230</v>
      </c>
      <c r="H11" s="140">
        <v>132103</v>
      </c>
      <c r="I11" s="115">
        <v>974</v>
      </c>
      <c r="J11" s="116">
        <v>0.73730346774865063</v>
      </c>
    </row>
    <row r="12" spans="1:15" s="110" customFormat="1" ht="24.95" customHeight="1" x14ac:dyDescent="0.2">
      <c r="A12" s="193" t="s">
        <v>132</v>
      </c>
      <c r="B12" s="194" t="s">
        <v>133</v>
      </c>
      <c r="C12" s="113">
        <v>5.7109793578154003E-2</v>
      </c>
      <c r="D12" s="115">
        <v>76</v>
      </c>
      <c r="E12" s="114">
        <v>71</v>
      </c>
      <c r="F12" s="114">
        <v>77</v>
      </c>
      <c r="G12" s="114">
        <v>72</v>
      </c>
      <c r="H12" s="140">
        <v>69</v>
      </c>
      <c r="I12" s="115">
        <v>7</v>
      </c>
      <c r="J12" s="116">
        <v>10.144927536231885</v>
      </c>
    </row>
    <row r="13" spans="1:15" s="110" customFormat="1" ht="24.95" customHeight="1" x14ac:dyDescent="0.2">
      <c r="A13" s="193" t="s">
        <v>134</v>
      </c>
      <c r="B13" s="199" t="s">
        <v>214</v>
      </c>
      <c r="C13" s="113">
        <v>1.4931205242077894</v>
      </c>
      <c r="D13" s="115">
        <v>1987</v>
      </c>
      <c r="E13" s="114">
        <v>2008</v>
      </c>
      <c r="F13" s="114">
        <v>2035</v>
      </c>
      <c r="G13" s="114">
        <v>1990</v>
      </c>
      <c r="H13" s="140">
        <v>1996</v>
      </c>
      <c r="I13" s="115">
        <v>-9</v>
      </c>
      <c r="J13" s="116">
        <v>-0.45090180360721444</v>
      </c>
    </row>
    <row r="14" spans="1:15" s="287" customFormat="1" ht="24" customHeight="1" x14ac:dyDescent="0.2">
      <c r="A14" s="193" t="s">
        <v>215</v>
      </c>
      <c r="B14" s="199" t="s">
        <v>137</v>
      </c>
      <c r="C14" s="113">
        <v>16.029817323805016</v>
      </c>
      <c r="D14" s="115">
        <v>21332</v>
      </c>
      <c r="E14" s="114">
        <v>21365</v>
      </c>
      <c r="F14" s="114">
        <v>21421</v>
      </c>
      <c r="G14" s="114">
        <v>21261</v>
      </c>
      <c r="H14" s="140">
        <v>21134</v>
      </c>
      <c r="I14" s="115">
        <v>198</v>
      </c>
      <c r="J14" s="116">
        <v>0.93687896280874416</v>
      </c>
      <c r="K14" s="110"/>
      <c r="L14" s="110"/>
      <c r="M14" s="110"/>
      <c r="N14" s="110"/>
      <c r="O14" s="110"/>
    </row>
    <row r="15" spans="1:15" s="110" customFormat="1" ht="24.75" customHeight="1" x14ac:dyDescent="0.2">
      <c r="A15" s="193" t="s">
        <v>216</v>
      </c>
      <c r="B15" s="199" t="s">
        <v>217</v>
      </c>
      <c r="C15" s="113">
        <v>1.8012128316688834</v>
      </c>
      <c r="D15" s="115">
        <v>2397</v>
      </c>
      <c r="E15" s="114">
        <v>2388</v>
      </c>
      <c r="F15" s="114">
        <v>2394</v>
      </c>
      <c r="G15" s="114">
        <v>2409</v>
      </c>
      <c r="H15" s="140">
        <v>2339</v>
      </c>
      <c r="I15" s="115">
        <v>58</v>
      </c>
      <c r="J15" s="116">
        <v>2.4796921761436512</v>
      </c>
    </row>
    <row r="16" spans="1:15" s="287" customFormat="1" ht="24.95" customHeight="1" x14ac:dyDescent="0.2">
      <c r="A16" s="193" t="s">
        <v>218</v>
      </c>
      <c r="B16" s="199" t="s">
        <v>141</v>
      </c>
      <c r="C16" s="113">
        <v>12.945137025932356</v>
      </c>
      <c r="D16" s="115">
        <v>17227</v>
      </c>
      <c r="E16" s="114">
        <v>17262</v>
      </c>
      <c r="F16" s="114">
        <v>17298</v>
      </c>
      <c r="G16" s="114">
        <v>17139</v>
      </c>
      <c r="H16" s="140">
        <v>17098</v>
      </c>
      <c r="I16" s="115">
        <v>129</v>
      </c>
      <c r="J16" s="116">
        <v>0.75447420750965022</v>
      </c>
      <c r="K16" s="110"/>
      <c r="L16" s="110"/>
      <c r="M16" s="110"/>
      <c r="N16" s="110"/>
      <c r="O16" s="110"/>
    </row>
    <row r="17" spans="1:15" s="110" customFormat="1" ht="24.95" customHeight="1" x14ac:dyDescent="0.2">
      <c r="A17" s="193" t="s">
        <v>219</v>
      </c>
      <c r="B17" s="199" t="s">
        <v>220</v>
      </c>
      <c r="C17" s="113">
        <v>1.2834674662037768</v>
      </c>
      <c r="D17" s="115">
        <v>1708</v>
      </c>
      <c r="E17" s="114">
        <v>1715</v>
      </c>
      <c r="F17" s="114">
        <v>1729</v>
      </c>
      <c r="G17" s="114">
        <v>1713</v>
      </c>
      <c r="H17" s="140">
        <v>1697</v>
      </c>
      <c r="I17" s="115">
        <v>11</v>
      </c>
      <c r="J17" s="116">
        <v>0.64820271066588098</v>
      </c>
    </row>
    <row r="18" spans="1:15" s="287" customFormat="1" ht="24.95" customHeight="1" x14ac:dyDescent="0.2">
      <c r="A18" s="201" t="s">
        <v>144</v>
      </c>
      <c r="B18" s="202" t="s">
        <v>145</v>
      </c>
      <c r="C18" s="113">
        <v>3.4679170705681672</v>
      </c>
      <c r="D18" s="115">
        <v>4615</v>
      </c>
      <c r="E18" s="114">
        <v>4584</v>
      </c>
      <c r="F18" s="114">
        <v>4732</v>
      </c>
      <c r="G18" s="114">
        <v>4520</v>
      </c>
      <c r="H18" s="140">
        <v>4438</v>
      </c>
      <c r="I18" s="115">
        <v>177</v>
      </c>
      <c r="J18" s="116">
        <v>3.9882830103650293</v>
      </c>
      <c r="K18" s="110"/>
      <c r="L18" s="110"/>
      <c r="M18" s="110"/>
      <c r="N18" s="110"/>
      <c r="O18" s="110"/>
    </row>
    <row r="19" spans="1:15" s="110" customFormat="1" ht="24.95" customHeight="1" x14ac:dyDescent="0.2">
      <c r="A19" s="193" t="s">
        <v>146</v>
      </c>
      <c r="B19" s="199" t="s">
        <v>147</v>
      </c>
      <c r="C19" s="113">
        <v>12.81513710107682</v>
      </c>
      <c r="D19" s="115">
        <v>17054</v>
      </c>
      <c r="E19" s="114">
        <v>17326</v>
      </c>
      <c r="F19" s="114">
        <v>17388</v>
      </c>
      <c r="G19" s="114">
        <v>17138</v>
      </c>
      <c r="H19" s="140">
        <v>17276</v>
      </c>
      <c r="I19" s="115">
        <v>-222</v>
      </c>
      <c r="J19" s="116">
        <v>-1.285019680481593</v>
      </c>
    </row>
    <row r="20" spans="1:15" s="287" customFormat="1" ht="24.95" customHeight="1" x14ac:dyDescent="0.2">
      <c r="A20" s="193" t="s">
        <v>148</v>
      </c>
      <c r="B20" s="199" t="s">
        <v>149</v>
      </c>
      <c r="C20" s="113">
        <v>3.8338706162597593</v>
      </c>
      <c r="D20" s="115">
        <v>5102</v>
      </c>
      <c r="E20" s="114">
        <v>5156</v>
      </c>
      <c r="F20" s="114">
        <v>5214</v>
      </c>
      <c r="G20" s="114">
        <v>5315</v>
      </c>
      <c r="H20" s="140">
        <v>5300</v>
      </c>
      <c r="I20" s="115">
        <v>-198</v>
      </c>
      <c r="J20" s="116">
        <v>-3.7358490566037736</v>
      </c>
      <c r="K20" s="110"/>
      <c r="L20" s="110"/>
      <c r="M20" s="110"/>
      <c r="N20" s="110"/>
      <c r="O20" s="110"/>
    </row>
    <row r="21" spans="1:15" s="110" customFormat="1" ht="24.95" customHeight="1" x14ac:dyDescent="0.2">
      <c r="A21" s="201" t="s">
        <v>150</v>
      </c>
      <c r="B21" s="202" t="s">
        <v>151</v>
      </c>
      <c r="C21" s="113">
        <v>2.6135245008528898</v>
      </c>
      <c r="D21" s="115">
        <v>3478</v>
      </c>
      <c r="E21" s="114">
        <v>3551</v>
      </c>
      <c r="F21" s="114">
        <v>3555</v>
      </c>
      <c r="G21" s="114">
        <v>3527</v>
      </c>
      <c r="H21" s="140">
        <v>3489</v>
      </c>
      <c r="I21" s="115">
        <v>-11</v>
      </c>
      <c r="J21" s="116">
        <v>-0.31527658354829463</v>
      </c>
    </row>
    <row r="22" spans="1:15" s="110" customFormat="1" ht="24.95" customHeight="1" x14ac:dyDescent="0.2">
      <c r="A22" s="201" t="s">
        <v>152</v>
      </c>
      <c r="B22" s="199" t="s">
        <v>153</v>
      </c>
      <c r="C22" s="113">
        <v>4.3929454376037933</v>
      </c>
      <c r="D22" s="115">
        <v>5846</v>
      </c>
      <c r="E22" s="114">
        <v>5954</v>
      </c>
      <c r="F22" s="114">
        <v>5878</v>
      </c>
      <c r="G22" s="114">
        <v>5703</v>
      </c>
      <c r="H22" s="140">
        <v>5586</v>
      </c>
      <c r="I22" s="115">
        <v>260</v>
      </c>
      <c r="J22" s="116">
        <v>4.6544933762978875</v>
      </c>
    </row>
    <row r="23" spans="1:15" s="110" customFormat="1" ht="24.95" customHeight="1" x14ac:dyDescent="0.2">
      <c r="A23" s="193" t="s">
        <v>154</v>
      </c>
      <c r="B23" s="199" t="s">
        <v>155</v>
      </c>
      <c r="C23" s="113">
        <v>3.2838131307438552</v>
      </c>
      <c r="D23" s="115">
        <v>4370</v>
      </c>
      <c r="E23" s="114">
        <v>4350</v>
      </c>
      <c r="F23" s="114">
        <v>4353</v>
      </c>
      <c r="G23" s="114">
        <v>4259</v>
      </c>
      <c r="H23" s="140">
        <v>4352</v>
      </c>
      <c r="I23" s="115">
        <v>18</v>
      </c>
      <c r="J23" s="116">
        <v>0.41360294117647056</v>
      </c>
    </row>
    <row r="24" spans="1:15" s="110" customFormat="1" ht="24.95" customHeight="1" x14ac:dyDescent="0.2">
      <c r="A24" s="193" t="s">
        <v>156</v>
      </c>
      <c r="B24" s="199" t="s">
        <v>221</v>
      </c>
      <c r="C24" s="113">
        <v>15.065713834847495</v>
      </c>
      <c r="D24" s="115">
        <v>20049</v>
      </c>
      <c r="E24" s="114">
        <v>20118</v>
      </c>
      <c r="F24" s="114">
        <v>20035</v>
      </c>
      <c r="G24" s="114">
        <v>19683</v>
      </c>
      <c r="H24" s="140">
        <v>19620</v>
      </c>
      <c r="I24" s="115">
        <v>429</v>
      </c>
      <c r="J24" s="116">
        <v>2.1865443425076454</v>
      </c>
    </row>
    <row r="25" spans="1:15" s="110" customFormat="1" ht="24.95" customHeight="1" x14ac:dyDescent="0.2">
      <c r="A25" s="193" t="s">
        <v>222</v>
      </c>
      <c r="B25" s="204" t="s">
        <v>159</v>
      </c>
      <c r="C25" s="113">
        <v>6.3512102016126004</v>
      </c>
      <c r="D25" s="115">
        <v>8452</v>
      </c>
      <c r="E25" s="114">
        <v>8428</v>
      </c>
      <c r="F25" s="114">
        <v>8397</v>
      </c>
      <c r="G25" s="114">
        <v>8203</v>
      </c>
      <c r="H25" s="140">
        <v>8247</v>
      </c>
      <c r="I25" s="115">
        <v>205</v>
      </c>
      <c r="J25" s="116">
        <v>2.485752394810234</v>
      </c>
    </row>
    <row r="26" spans="1:15" s="110" customFormat="1" ht="24.95" customHeight="1" x14ac:dyDescent="0.2">
      <c r="A26" s="201">
        <v>782.78300000000002</v>
      </c>
      <c r="B26" s="203" t="s">
        <v>160</v>
      </c>
      <c r="C26" s="113">
        <v>2.5586690412317679</v>
      </c>
      <c r="D26" s="115">
        <v>3405</v>
      </c>
      <c r="E26" s="114">
        <v>3704</v>
      </c>
      <c r="F26" s="114">
        <v>4076</v>
      </c>
      <c r="G26" s="114">
        <v>4102</v>
      </c>
      <c r="H26" s="140">
        <v>4118</v>
      </c>
      <c r="I26" s="115">
        <v>-713</v>
      </c>
      <c r="J26" s="116">
        <v>-17.314230208839241</v>
      </c>
    </row>
    <row r="27" spans="1:15" s="110" customFormat="1" ht="24.95" customHeight="1" x14ac:dyDescent="0.2">
      <c r="A27" s="193" t="s">
        <v>161</v>
      </c>
      <c r="B27" s="199" t="s">
        <v>223</v>
      </c>
      <c r="C27" s="113">
        <v>5.7553145923037041</v>
      </c>
      <c r="D27" s="115">
        <v>7659</v>
      </c>
      <c r="E27" s="114">
        <v>7708</v>
      </c>
      <c r="F27" s="114">
        <v>7679</v>
      </c>
      <c r="G27" s="114">
        <v>7577</v>
      </c>
      <c r="H27" s="140">
        <v>7501</v>
      </c>
      <c r="I27" s="115">
        <v>158</v>
      </c>
      <c r="J27" s="116">
        <v>2.1063858152246366</v>
      </c>
    </row>
    <row r="28" spans="1:15" s="110" customFormat="1" ht="24.95" customHeight="1" x14ac:dyDescent="0.2">
      <c r="A28" s="193" t="s">
        <v>163</v>
      </c>
      <c r="B28" s="199" t="s">
        <v>164</v>
      </c>
      <c r="C28" s="113">
        <v>5.9063549674248748</v>
      </c>
      <c r="D28" s="115">
        <v>7860</v>
      </c>
      <c r="E28" s="114">
        <v>7980</v>
      </c>
      <c r="F28" s="114">
        <v>7822</v>
      </c>
      <c r="G28" s="114">
        <v>7618</v>
      </c>
      <c r="H28" s="140">
        <v>7607</v>
      </c>
      <c r="I28" s="115">
        <v>253</v>
      </c>
      <c r="J28" s="116">
        <v>3.3258840541606416</v>
      </c>
    </row>
    <row r="29" spans="1:15" s="110" customFormat="1" ht="24.95" customHeight="1" x14ac:dyDescent="0.2">
      <c r="A29" s="193">
        <v>86</v>
      </c>
      <c r="B29" s="199" t="s">
        <v>165</v>
      </c>
      <c r="C29" s="113">
        <v>6.9531173681402496</v>
      </c>
      <c r="D29" s="115">
        <v>9253</v>
      </c>
      <c r="E29" s="114">
        <v>9273</v>
      </c>
      <c r="F29" s="114">
        <v>9227</v>
      </c>
      <c r="G29" s="114">
        <v>9051</v>
      </c>
      <c r="H29" s="140">
        <v>9074</v>
      </c>
      <c r="I29" s="115">
        <v>179</v>
      </c>
      <c r="J29" s="116">
        <v>1.972669164646242</v>
      </c>
    </row>
    <row r="30" spans="1:15" s="110" customFormat="1" ht="24.95" customHeight="1" x14ac:dyDescent="0.2">
      <c r="A30" s="193">
        <v>87.88</v>
      </c>
      <c r="B30" s="204" t="s">
        <v>166</v>
      </c>
      <c r="C30" s="113">
        <v>6.21294438558128</v>
      </c>
      <c r="D30" s="115">
        <v>8268</v>
      </c>
      <c r="E30" s="114">
        <v>8272</v>
      </c>
      <c r="F30" s="114">
        <v>8222</v>
      </c>
      <c r="G30" s="114">
        <v>8094</v>
      </c>
      <c r="H30" s="140">
        <v>8088</v>
      </c>
      <c r="I30" s="115">
        <v>180</v>
      </c>
      <c r="J30" s="116">
        <v>2.2255192878338277</v>
      </c>
    </row>
    <row r="31" spans="1:15" s="110" customFormat="1" ht="24.95" customHeight="1" x14ac:dyDescent="0.2">
      <c r="A31" s="193" t="s">
        <v>167</v>
      </c>
      <c r="B31" s="199" t="s">
        <v>168</v>
      </c>
      <c r="C31" s="113">
        <v>3.2071657762047536</v>
      </c>
      <c r="D31" s="115">
        <v>4268</v>
      </c>
      <c r="E31" s="114">
        <v>4246</v>
      </c>
      <c r="F31" s="114">
        <v>4205</v>
      </c>
      <c r="G31" s="114">
        <v>4114</v>
      </c>
      <c r="H31" s="140">
        <v>4205</v>
      </c>
      <c r="I31" s="115">
        <v>63</v>
      </c>
      <c r="J31" s="116">
        <v>1.4982164090368608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5.7109793578154003E-2</v>
      </c>
      <c r="D34" s="115">
        <v>76</v>
      </c>
      <c r="E34" s="114">
        <v>71</v>
      </c>
      <c r="F34" s="114">
        <v>77</v>
      </c>
      <c r="G34" s="114">
        <v>72</v>
      </c>
      <c r="H34" s="140">
        <v>69</v>
      </c>
      <c r="I34" s="115">
        <v>7</v>
      </c>
      <c r="J34" s="116">
        <v>10.144927536231885</v>
      </c>
    </row>
    <row r="35" spans="1:10" s="110" customFormat="1" ht="24.95" customHeight="1" x14ac:dyDescent="0.2">
      <c r="A35" s="292" t="s">
        <v>171</v>
      </c>
      <c r="B35" s="293" t="s">
        <v>172</v>
      </c>
      <c r="C35" s="113">
        <v>20.990854918580972</v>
      </c>
      <c r="D35" s="115">
        <v>27934</v>
      </c>
      <c r="E35" s="114">
        <v>27957</v>
      </c>
      <c r="F35" s="114">
        <v>28188</v>
      </c>
      <c r="G35" s="114">
        <v>27771</v>
      </c>
      <c r="H35" s="140">
        <v>27568</v>
      </c>
      <c r="I35" s="115">
        <v>366</v>
      </c>
      <c r="J35" s="116">
        <v>1.3276262333139872</v>
      </c>
    </row>
    <row r="36" spans="1:10" s="110" customFormat="1" ht="24.95" customHeight="1" x14ac:dyDescent="0.2">
      <c r="A36" s="294" t="s">
        <v>173</v>
      </c>
      <c r="B36" s="295" t="s">
        <v>174</v>
      </c>
      <c r="C36" s="125">
        <v>78.949780953883845</v>
      </c>
      <c r="D36" s="143">
        <v>105064</v>
      </c>
      <c r="E36" s="144">
        <v>106066</v>
      </c>
      <c r="F36" s="144">
        <v>106051</v>
      </c>
      <c r="G36" s="144">
        <v>104384</v>
      </c>
      <c r="H36" s="145">
        <v>104463</v>
      </c>
      <c r="I36" s="143">
        <v>601</v>
      </c>
      <c r="J36" s="146">
        <v>0.57532332021864196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2020-09-25T06:42:59Z</dcterms:created>
  <dcterms:modified xsi:type="dcterms:W3CDTF">2020-09-28T08:06:09Z</dcterms:modified>
</cp:coreProperties>
</file>