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c r="G73" i="24"/>
  <c r="F73" i="24"/>
  <c r="E73" i="24"/>
  <c r="L72" i="24"/>
  <c r="H72" i="24" s="1"/>
  <c r="J72" i="24"/>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s="1"/>
  <c r="G68" i="24"/>
  <c r="F68" i="24"/>
  <c r="E68" i="24"/>
  <c r="L67" i="24"/>
  <c r="H67" i="24" s="1"/>
  <c r="J67" i="24" s="1"/>
  <c r="G67" i="24"/>
  <c r="F67" i="24"/>
  <c r="E67" i="24"/>
  <c r="L66" i="24"/>
  <c r="H66" i="24" s="1"/>
  <c r="G66" i="24"/>
  <c r="F66" i="24"/>
  <c r="E66" i="24"/>
  <c r="L65" i="24"/>
  <c r="H65" i="24" s="1"/>
  <c r="J65" i="24"/>
  <c r="G65" i="24"/>
  <c r="F65" i="24"/>
  <c r="E65" i="24"/>
  <c r="L64" i="24"/>
  <c r="H64" i="24" s="1"/>
  <c r="J64" i="24"/>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s="1"/>
  <c r="G60" i="24"/>
  <c r="F60" i="24"/>
  <c r="E60" i="24"/>
  <c r="L59" i="24"/>
  <c r="H59" i="24" s="1"/>
  <c r="J59" i="24" s="1"/>
  <c r="G59" i="24"/>
  <c r="F59" i="24"/>
  <c r="E59" i="24"/>
  <c r="L58" i="24"/>
  <c r="H58" i="24" s="1"/>
  <c r="G58" i="24"/>
  <c r="F58" i="24"/>
  <c r="E58" i="24"/>
  <c r="L57" i="24"/>
  <c r="H57" i="24" s="1"/>
  <c r="J57" i="24"/>
  <c r="G57" i="24"/>
  <c r="F57" i="24"/>
  <c r="E57" i="24"/>
  <c r="L56" i="24"/>
  <c r="H56" i="24" s="1"/>
  <c r="J56" i="24"/>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s="1"/>
  <c r="G52" i="24"/>
  <c r="F52" i="24"/>
  <c r="E52" i="24"/>
  <c r="L51" i="24"/>
  <c r="H51" i="24" s="1"/>
  <c r="J51" i="24" s="1"/>
  <c r="G51" i="24"/>
  <c r="F51" i="24"/>
  <c r="E51" i="24"/>
  <c r="I44" i="24"/>
  <c r="G44" i="24"/>
  <c r="C44" i="24"/>
  <c r="M44" i="24" s="1"/>
  <c r="B44" i="24"/>
  <c r="D44" i="24" s="1"/>
  <c r="M43" i="24"/>
  <c r="K43" i="24"/>
  <c r="H43" i="24"/>
  <c r="F43" i="24"/>
  <c r="E43" i="24"/>
  <c r="C43" i="24"/>
  <c r="B43" i="24"/>
  <c r="D43" i="24" s="1"/>
  <c r="L42" i="24"/>
  <c r="J42" i="24"/>
  <c r="I42" i="24"/>
  <c r="G42" i="24"/>
  <c r="C42" i="24"/>
  <c r="M42" i="24" s="1"/>
  <c r="B42" i="24"/>
  <c r="K41" i="24"/>
  <c r="H41" i="24"/>
  <c r="F41" i="24"/>
  <c r="C41" i="24"/>
  <c r="M41" i="24" s="1"/>
  <c r="B41" i="24"/>
  <c r="D41" i="24" s="1"/>
  <c r="L40" i="24"/>
  <c r="J40" i="24"/>
  <c r="I40" i="24"/>
  <c r="G40" i="24"/>
  <c r="C40" i="24"/>
  <c r="M40" i="24" s="1"/>
  <c r="B40" i="24"/>
  <c r="M36" i="24"/>
  <c r="L36" i="24"/>
  <c r="K36" i="24"/>
  <c r="J36" i="24"/>
  <c r="I36" i="24"/>
  <c r="H36" i="24"/>
  <c r="G36" i="24"/>
  <c r="F36" i="24"/>
  <c r="E36" i="24"/>
  <c r="D36" i="24"/>
  <c r="M32" i="24"/>
  <c r="C31" i="24"/>
  <c r="C15" i="24"/>
  <c r="L57" i="15"/>
  <c r="K57" i="15"/>
  <c r="C38" i="24"/>
  <c r="C37" i="24"/>
  <c r="C35" i="24"/>
  <c r="C34" i="24"/>
  <c r="C33" i="24"/>
  <c r="C32" i="24"/>
  <c r="C30" i="24"/>
  <c r="C29" i="24"/>
  <c r="C28" i="24"/>
  <c r="C27" i="24"/>
  <c r="C26" i="24"/>
  <c r="C25" i="24"/>
  <c r="C24" i="24"/>
  <c r="M24" i="24" s="1"/>
  <c r="C23" i="24"/>
  <c r="L23" i="24" s="1"/>
  <c r="C22" i="24"/>
  <c r="E22" i="24" s="1"/>
  <c r="C21" i="24"/>
  <c r="C20" i="24"/>
  <c r="C19" i="24"/>
  <c r="C18" i="24"/>
  <c r="C17" i="24"/>
  <c r="C16" i="24"/>
  <c r="M16" i="24" s="1"/>
  <c r="C9" i="24"/>
  <c r="C8" i="24"/>
  <c r="C7" i="24"/>
  <c r="I7" i="24" s="1"/>
  <c r="B38" i="24"/>
  <c r="B37" i="24"/>
  <c r="B35" i="24"/>
  <c r="B34" i="24"/>
  <c r="B33" i="24"/>
  <c r="B32" i="24"/>
  <c r="B31" i="24"/>
  <c r="B30" i="24"/>
  <c r="B29" i="24"/>
  <c r="D29" i="24" s="1"/>
  <c r="B28" i="24"/>
  <c r="B27" i="24"/>
  <c r="B26" i="24"/>
  <c r="B25" i="24"/>
  <c r="K25" i="24" s="1"/>
  <c r="B24" i="24"/>
  <c r="B23" i="24"/>
  <c r="B22" i="24"/>
  <c r="B21" i="24"/>
  <c r="B20" i="24"/>
  <c r="B19" i="24"/>
  <c r="B18" i="24"/>
  <c r="B17" i="24"/>
  <c r="B16" i="24"/>
  <c r="B15" i="24"/>
  <c r="B9" i="24"/>
  <c r="D9" i="24" s="1"/>
  <c r="B8" i="24"/>
  <c r="B7" i="24"/>
  <c r="B14" i="24" l="1"/>
  <c r="B6" i="24"/>
  <c r="K30" i="24"/>
  <c r="J30" i="24"/>
  <c r="F30" i="24"/>
  <c r="D30" i="24"/>
  <c r="H30" i="24"/>
  <c r="B45" i="24"/>
  <c r="B39" i="24"/>
  <c r="K22" i="24"/>
  <c r="J22" i="24"/>
  <c r="F22" i="24"/>
  <c r="D22" i="24"/>
  <c r="H22" i="24"/>
  <c r="I8" i="24"/>
  <c r="L8" i="24"/>
  <c r="M8" i="24"/>
  <c r="G8" i="24"/>
  <c r="E8" i="24"/>
  <c r="F7" i="24"/>
  <c r="J7" i="24"/>
  <c r="H7" i="24"/>
  <c r="K7" i="24"/>
  <c r="D7" i="24"/>
  <c r="G33" i="24"/>
  <c r="M33" i="24"/>
  <c r="E33" i="24"/>
  <c r="L33" i="24"/>
  <c r="I33" i="24"/>
  <c r="K18" i="24"/>
  <c r="J18" i="24"/>
  <c r="F18" i="24"/>
  <c r="D18" i="24"/>
  <c r="K24" i="24"/>
  <c r="J24" i="24"/>
  <c r="F24" i="24"/>
  <c r="D24" i="24"/>
  <c r="H24" i="24"/>
  <c r="K34" i="24"/>
  <c r="J34" i="24"/>
  <c r="F34" i="24"/>
  <c r="D34" i="24"/>
  <c r="G21" i="24"/>
  <c r="M21" i="24"/>
  <c r="E21" i="24"/>
  <c r="I21" i="24"/>
  <c r="L21" i="24"/>
  <c r="G27" i="24"/>
  <c r="M27" i="24"/>
  <c r="E27" i="24"/>
  <c r="L27" i="24"/>
  <c r="M38" i="24"/>
  <c r="E38" i="24"/>
  <c r="L38" i="24"/>
  <c r="G38" i="24"/>
  <c r="G17" i="24"/>
  <c r="M17" i="24"/>
  <c r="E17" i="24"/>
  <c r="L17" i="24"/>
  <c r="I17" i="24"/>
  <c r="F21" i="24"/>
  <c r="J21" i="24"/>
  <c r="H21" i="24"/>
  <c r="K21" i="24"/>
  <c r="D21" i="24"/>
  <c r="D38" i="24"/>
  <c r="K38" i="24"/>
  <c r="H38" i="24"/>
  <c r="F38" i="24"/>
  <c r="J38" i="24"/>
  <c r="I38" i="24"/>
  <c r="F27" i="24"/>
  <c r="J27" i="24"/>
  <c r="H27" i="24"/>
  <c r="K27" i="24"/>
  <c r="D27" i="24"/>
  <c r="F15" i="24"/>
  <c r="J15" i="24"/>
  <c r="H15" i="24"/>
  <c r="K15" i="24"/>
  <c r="D15" i="24"/>
  <c r="F25" i="24"/>
  <c r="J25" i="24"/>
  <c r="H25" i="24"/>
  <c r="D25" i="24"/>
  <c r="K28" i="24"/>
  <c r="J28" i="24"/>
  <c r="F28" i="24"/>
  <c r="D28" i="24"/>
  <c r="H28" i="24"/>
  <c r="F31" i="24"/>
  <c r="J31" i="24"/>
  <c r="H31" i="24"/>
  <c r="K31" i="24"/>
  <c r="D31" i="24"/>
  <c r="I18" i="24"/>
  <c r="L18" i="24"/>
  <c r="E18" i="24"/>
  <c r="M18" i="24"/>
  <c r="G18" i="24"/>
  <c r="I22" i="24"/>
  <c r="L22" i="24"/>
  <c r="M22" i="24"/>
  <c r="G22" i="24"/>
  <c r="I28" i="24"/>
  <c r="L28" i="24"/>
  <c r="M28" i="24"/>
  <c r="G28" i="24"/>
  <c r="E28" i="24"/>
  <c r="I34" i="24"/>
  <c r="L34" i="24"/>
  <c r="E34" i="24"/>
  <c r="M34" i="24"/>
  <c r="G34" i="24"/>
  <c r="C45" i="24"/>
  <c r="C39" i="24"/>
  <c r="I27" i="24"/>
  <c r="K58" i="24"/>
  <c r="I58" i="24"/>
  <c r="J58" i="24"/>
  <c r="K74" i="24"/>
  <c r="I74" i="24"/>
  <c r="J74" i="24"/>
  <c r="F19" i="24"/>
  <c r="J19" i="24"/>
  <c r="H19" i="24"/>
  <c r="K19" i="24"/>
  <c r="D19" i="24"/>
  <c r="F35" i="24"/>
  <c r="J35" i="24"/>
  <c r="H35" i="24"/>
  <c r="K35" i="24"/>
  <c r="D35" i="24"/>
  <c r="G25" i="24"/>
  <c r="M25" i="24"/>
  <c r="E25" i="24"/>
  <c r="L25" i="24"/>
  <c r="I25" i="24"/>
  <c r="G15" i="24"/>
  <c r="M15" i="24"/>
  <c r="E15" i="24"/>
  <c r="L15" i="24"/>
  <c r="I15" i="24"/>
  <c r="K16" i="24"/>
  <c r="J16" i="24"/>
  <c r="F16" i="24"/>
  <c r="D16" i="24"/>
  <c r="H16" i="24"/>
  <c r="K26" i="24"/>
  <c r="J26" i="24"/>
  <c r="F26" i="24"/>
  <c r="D26" i="24"/>
  <c r="H26" i="24"/>
  <c r="K32" i="24"/>
  <c r="J32" i="24"/>
  <c r="F32" i="24"/>
  <c r="D32" i="24"/>
  <c r="H32" i="24"/>
  <c r="G7" i="24"/>
  <c r="M7" i="24"/>
  <c r="E7" i="24"/>
  <c r="L7" i="24"/>
  <c r="G9" i="24"/>
  <c r="M9" i="24"/>
  <c r="E9" i="24"/>
  <c r="L9" i="24"/>
  <c r="I9" i="24"/>
  <c r="G19" i="24"/>
  <c r="M19" i="24"/>
  <c r="E19" i="24"/>
  <c r="L19" i="24"/>
  <c r="I19" i="24"/>
  <c r="G29" i="24"/>
  <c r="M29" i="24"/>
  <c r="E29" i="24"/>
  <c r="L29" i="24"/>
  <c r="I29" i="24"/>
  <c r="G35" i="24"/>
  <c r="M35" i="24"/>
  <c r="E35" i="24"/>
  <c r="L35" i="24"/>
  <c r="I35" i="24"/>
  <c r="G31" i="24"/>
  <c r="M31" i="24"/>
  <c r="E31" i="24"/>
  <c r="L31" i="24"/>
  <c r="I31" i="24"/>
  <c r="K8" i="24"/>
  <c r="J8" i="24"/>
  <c r="F8" i="24"/>
  <c r="D8" i="24"/>
  <c r="H8" i="24"/>
  <c r="F29" i="24"/>
  <c r="J29" i="24"/>
  <c r="H29" i="24"/>
  <c r="K29" i="24"/>
  <c r="G23" i="24"/>
  <c r="M23" i="24"/>
  <c r="E23" i="24"/>
  <c r="I23" i="24"/>
  <c r="H18" i="24"/>
  <c r="F9" i="24"/>
  <c r="J9" i="24"/>
  <c r="H9" i="24"/>
  <c r="K9" i="24"/>
  <c r="F17" i="24"/>
  <c r="J17" i="24"/>
  <c r="H17" i="24"/>
  <c r="K17" i="24"/>
  <c r="D17" i="24"/>
  <c r="K20" i="24"/>
  <c r="J20" i="24"/>
  <c r="F20" i="24"/>
  <c r="D20" i="24"/>
  <c r="H20" i="24"/>
  <c r="F23" i="24"/>
  <c r="J23" i="24"/>
  <c r="H23" i="24"/>
  <c r="D23" i="24"/>
  <c r="K23" i="24"/>
  <c r="F33" i="24"/>
  <c r="J33" i="24"/>
  <c r="H33" i="24"/>
  <c r="K33" i="24"/>
  <c r="D33" i="24"/>
  <c r="H37" i="24"/>
  <c r="D37" i="24"/>
  <c r="J37" i="24"/>
  <c r="K37" i="24"/>
  <c r="F37" i="24"/>
  <c r="C14" i="24"/>
  <c r="C6" i="24"/>
  <c r="I20" i="24"/>
  <c r="L20" i="24"/>
  <c r="M20" i="24"/>
  <c r="E20" i="24"/>
  <c r="I26" i="24"/>
  <c r="L26" i="24"/>
  <c r="M26" i="24"/>
  <c r="G26" i="24"/>
  <c r="E26" i="24"/>
  <c r="I30" i="24"/>
  <c r="L30" i="24"/>
  <c r="G30" i="24"/>
  <c r="E30" i="24"/>
  <c r="M30" i="24"/>
  <c r="I37" i="24"/>
  <c r="G37" i="24"/>
  <c r="L37" i="24"/>
  <c r="M37" i="24"/>
  <c r="E37" i="24"/>
  <c r="G20" i="24"/>
  <c r="H34" i="24"/>
  <c r="K66" i="24"/>
  <c r="I66" i="24"/>
  <c r="J66" i="24"/>
  <c r="J77" i="24"/>
  <c r="D40" i="24"/>
  <c r="K40" i="24"/>
  <c r="H40" i="24"/>
  <c r="F40" i="24"/>
  <c r="E41" i="24"/>
  <c r="K53" i="24"/>
  <c r="I53" i="24"/>
  <c r="K61" i="24"/>
  <c r="I61" i="24"/>
  <c r="K69" i="24"/>
  <c r="I69" i="24"/>
  <c r="E24" i="24"/>
  <c r="K55" i="24"/>
  <c r="I55" i="24"/>
  <c r="K63" i="24"/>
  <c r="I63" i="24"/>
  <c r="K71" i="24"/>
  <c r="I71" i="24"/>
  <c r="G24" i="24"/>
  <c r="K52" i="24"/>
  <c r="I52" i="24"/>
  <c r="K60" i="24"/>
  <c r="I60" i="24"/>
  <c r="K68" i="24"/>
  <c r="I68" i="24"/>
  <c r="I43" i="24"/>
  <c r="G43" i="24"/>
  <c r="L43" i="24"/>
  <c r="K57" i="24"/>
  <c r="I57" i="24"/>
  <c r="K65" i="24"/>
  <c r="I65" i="24"/>
  <c r="K73" i="24"/>
  <c r="I73" i="24"/>
  <c r="D42" i="24"/>
  <c r="K42" i="24"/>
  <c r="H42" i="24"/>
  <c r="F42" i="24"/>
  <c r="K54" i="24"/>
  <c r="I54" i="24"/>
  <c r="K62" i="24"/>
  <c r="I62" i="24"/>
  <c r="K70" i="24"/>
  <c r="I70" i="24"/>
  <c r="I16" i="24"/>
  <c r="L16" i="24"/>
  <c r="I24" i="24"/>
  <c r="L24" i="24"/>
  <c r="I32" i="24"/>
  <c r="L32" i="24"/>
  <c r="E16" i="24"/>
  <c r="E32" i="24"/>
  <c r="K51" i="24"/>
  <c r="I51" i="24"/>
  <c r="K59" i="24"/>
  <c r="I59" i="24"/>
  <c r="K67" i="24"/>
  <c r="I67" i="24"/>
  <c r="K75" i="24"/>
  <c r="I75" i="24"/>
  <c r="I77" i="24" s="1"/>
  <c r="G16" i="24"/>
  <c r="G32" i="24"/>
  <c r="I41" i="24"/>
  <c r="G41" i="24"/>
  <c r="L41" i="24"/>
  <c r="K56" i="24"/>
  <c r="I56" i="24"/>
  <c r="K64" i="24"/>
  <c r="I64" i="24"/>
  <c r="K72" i="24"/>
  <c r="I72" i="24"/>
  <c r="J41" i="24"/>
  <c r="J43" i="24"/>
  <c r="F44" i="24"/>
  <c r="H44" i="24"/>
  <c r="J44" i="24"/>
  <c r="K44" i="24"/>
  <c r="L44" i="24"/>
  <c r="E40" i="24"/>
  <c r="E42" i="24"/>
  <c r="E44" i="24"/>
  <c r="J79" i="24" l="1"/>
  <c r="J78" i="24"/>
  <c r="I6" i="24"/>
  <c r="L6" i="24"/>
  <c r="M6" i="24"/>
  <c r="G6" i="24"/>
  <c r="E6" i="24"/>
  <c r="H45" i="24"/>
  <c r="F45" i="24"/>
  <c r="D45" i="24"/>
  <c r="J45" i="24"/>
  <c r="K45" i="24"/>
  <c r="I78" i="24"/>
  <c r="I79" i="24"/>
  <c r="I39" i="24"/>
  <c r="G39" i="24"/>
  <c r="L39" i="24"/>
  <c r="M39" i="24"/>
  <c r="E39" i="24"/>
  <c r="K77" i="24"/>
  <c r="I45" i="24"/>
  <c r="G45" i="24"/>
  <c r="L45" i="24"/>
  <c r="E45" i="24"/>
  <c r="M45" i="24"/>
  <c r="I14" i="24"/>
  <c r="L14" i="24"/>
  <c r="G14" i="24"/>
  <c r="E14" i="24"/>
  <c r="M14" i="24"/>
  <c r="K6" i="24"/>
  <c r="J6" i="24"/>
  <c r="F6" i="24"/>
  <c r="D6" i="24"/>
  <c r="H6" i="24"/>
  <c r="H39" i="24"/>
  <c r="D39" i="24"/>
  <c r="J39" i="24"/>
  <c r="K39" i="24"/>
  <c r="F39" i="24"/>
  <c r="K14" i="24"/>
  <c r="J14" i="24"/>
  <c r="F14" i="24"/>
  <c r="D14" i="24"/>
  <c r="H14" i="24"/>
  <c r="I83" i="24" l="1"/>
  <c r="I82" i="24"/>
  <c r="K79" i="24"/>
  <c r="K78" i="24"/>
  <c r="I81" i="24" s="1"/>
</calcChain>
</file>

<file path=xl/sharedStrings.xml><?xml version="1.0" encoding="utf-8"?>
<sst xmlns="http://schemas.openxmlformats.org/spreadsheetml/2006/main" count="1746" uniqueCount="521">
  <si>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</si>
  <si>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</si>
  <si>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</si>
  <si>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</si>
  <si>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</si>
  <si>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</si>
  <si>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</si>
  <si>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</si>
  <si>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</si>
  <si>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</si>
  <si>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</si>
  <si>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</si>
  <si>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</si>
  <si>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Salzgitter, Stadt (03102)</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</si>
  <si>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</si>
  <si>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</si>
  <si>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</si>
  <si>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</si>
  <si>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</si>
  <si>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</si>
  <si>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</si>
  <si>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</si>
  <si>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</si>
  <si>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</si>
  <si>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</si>
  <si>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</si>
  <si>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</si>
  <si>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</si>
  <si>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</si>
  <si>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</si>
  <si>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</si>
  <si>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</si>
  <si>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</si>
  <si>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</si>
  <si>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</si>
  <si>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</si>
  <si>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</si>
  <si>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</si>
  <si>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</si>
  <si>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</si>
  <si>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</si>
  <si>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</si>
  <si>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</si>
  <si>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</si>
  <si>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</si>
  <si>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</si>
  <si>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</si>
  <si>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</si>
  <si>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</si>
  <si>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</si>
  <si>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</si>
  <si>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</si>
  <si>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</si>
  <si>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</si>
  <si>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</si>
  <si>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</si>
  <si>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</si>
  <si>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</si>
  <si>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</si>
  <si>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</si>
  <si>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</si>
  <si>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</si>
  <si>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</si>
  <si>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</si>
  <si>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</si>
  <si>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</si>
  <si>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</si>
  <si>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</si>
  <si>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</si>
  <si>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</si>
  <si>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</si>
  <si>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</si>
  <si>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</si>
  <si>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</si>
  <si>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</si>
  <si>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</si>
  <si>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</si>
  <si>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</si>
  <si>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</si>
  <si>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</si>
  <si>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</si>
  <si>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</si>
  <si>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</si>
  <si>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</si>
  <si>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</si>
  <si>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</si>
  <si>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</si>
  <si>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</si>
  <si>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</si>
  <si>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</si>
  <si>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</si>
  <si>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</si>
  <si>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Salzgitter, Stadt (03102);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</si>
  <si>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</si>
  <si>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</si>
  <si>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</si>
  <si>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</si>
  <si>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</si>
  <si>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</si>
  <si>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</si>
  <si>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</si>
  <si>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</si>
  <si>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</si>
  <si>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</si>
  <si>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</si>
  <si>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</si>
  <si>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</si>
  <si>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</si>
  <si>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</si>
  <si>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</si>
  <si>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</si>
  <si>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</si>
  <si>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</si>
  <si>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</si>
  <si>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</si>
  <si>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</si>
  <si>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</si>
  <si>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</si>
  <si>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</si>
  <si>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</si>
  <si>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</si>
  <si>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</si>
  <si>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</si>
  <si>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</si>
  <si>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</si>
  <si>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</si>
  <si>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</si>
  <si>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</si>
  <si>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</si>
  <si>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Niedersachsen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</si>
  <si>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</si>
  <si>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</si>
  <si>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</si>
  <si>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</si>
  <si>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</si>
  <si>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</si>
  <si>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</si>
  <si>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</si>
  <si>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</si>
  <si>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</si>
  <si>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</si>
  <si>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</si>
  <si>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</si>
  <si>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</si>
  <si>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</si>
  <si>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</si>
  <si>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</si>
  <si>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</si>
  <si>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</si>
  <si>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</si>
  <si>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</si>
  <si>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</si>
  <si>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</si>
  <si>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</si>
  <si>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</si>
  <si>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</si>
  <si>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</si>
  <si>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</si>
  <si>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</si>
  <si>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</si>
  <si>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</si>
  <si>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</si>
  <si>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</si>
  <si>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</si>
  <si>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</si>
  <si>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</si>
  <si>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</si>
  <si>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</si>
  <si>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</si>
  <si>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</si>
  <si>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</si>
  <si>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</si>
  <si>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</si>
  <si>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</si>
  <si>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</si>
  <si>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</si>
  <si>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</si>
  <si>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</si>
  <si>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</si>
  <si>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</si>
  <si>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</si>
  <si>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</si>
  <si>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</si>
  <si>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Salzgitter, Stadt (03102)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</si>
  <si>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</si>
  <si>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</si>
  <si>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</si>
  <si>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</si>
  <si>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</si>
  <si>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</si>
  <si>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</si>
  <si>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</si>
  <si>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</si>
  <si>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</si>
  <si>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</si>
  <si>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</si>
  <si>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</si>
  <si>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</si>
  <si>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</si>
  <si>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</si>
  <si>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</si>
  <si>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</si>
  <si>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</si>
  <si>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</si>
  <si>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</si>
  <si>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</si>
  <si>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</si>
  <si>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</si>
  <si>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</si>
  <si>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</si>
  <si>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</si>
  <si>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</si>
  <si>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</si>
  <si>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</si>
  <si>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</si>
  <si>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</si>
  <si>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</si>
  <si>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</si>
  <si>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</si>
  <si>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</si>
  <si>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</si>
  <si>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</si>
  <si>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</si>
  <si>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</si>
  <si>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</si>
  <si>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</si>
  <si>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</si>
  <si>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</si>
  <si>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</si>
  <si>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</si>
  <si>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</si>
  <si>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</si>
  <si>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</si>
  <si>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</si>
  <si>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</si>
  <si>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</si>
  <si>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</si>
  <si>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</si>
  <si>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</si>
  <si>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</si>
  <si>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</si>
  <si>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</si>
  <si>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</si>
  <si>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</si>
  <si>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</si>
  <si>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</si>
  <si>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</si>
  <si>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</si>
  <si>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</si>
  <si>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</si>
  <si>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</si>
  <si>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</si>
  <si>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</si>
  <si>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</si>
  <si>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</si>
  <si>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</si>
  <si>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</si>
  <si>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</si>
  <si>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</si>
  <si>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</si>
  <si>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</si>
  <si>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</si>
  <si>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</si>
  <si>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</si>
  <si>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</si>
  <si>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</si>
  <si>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</si>
  <si>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</si>
  <si>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</si>
  <si>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</si>
  <si>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</si>
  <si>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</si>
  <si>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</si>
  <si>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</si>
  <si>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</si>
  <si>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</si>
  <si>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</si>
  <si>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</si>
  <si>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</si>
  <si>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</si>
  <si>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</si>
  <si>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</si>
  <si>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</si>
  <si>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</si>
  <si>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</si>
  <si>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</si>
  <si>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</si>
  <si>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</si>
  <si>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</si>
  <si>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</si>
  <si>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</si>
  <si>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</si>
  <si>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</si>
  <si>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</si>
  <si>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</si>
  <si>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</si>
  <si>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</si>
  <si>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</si>
  <si>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</si>
  <si>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</si>
  <si>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</si>
  <si>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</si>
  <si>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</si>
  <si>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</si>
  <si>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</si>
  <si>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</si>
  <si>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</si>
  <si>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</si>
  <si>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</si>
  <si>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</si>
  <si>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</si>
  <si>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</si>
  <si>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</si>
  <si>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</si>
  <si>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</si>
  <si>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</si>
  <si>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</si>
  <si>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</si>
  <si>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</si>
  <si>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</si>
  <si>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</si>
  <si>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</si>
  <si>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</si>
  <si>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</si>
  <si>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</si>
  <si>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</si>
  <si>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</si>
  <si>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</si>
  <si>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</si>
  <si>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</si>
  <si>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</si>
  <si>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</si>
  <si>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</si>
  <si>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</si>
  <si>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</si>
  <si>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</si>
  <si>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</si>
  <si>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</si>
  <si>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</si>
  <si>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</si>
  <si>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</si>
  <si>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</si>
  <si>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</si>
  <si>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</si>
  <si>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</si>
  <si>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</si>
  <si>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</si>
  <si>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</si>
  <si>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</si>
  <si>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</si>
  <si>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</si>
  <si>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</si>
  <si>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</si>
  <si>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</si>
  <si>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</si>
  <si>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</si>
  <si>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</si>
  <si>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</si>
  <si>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</si>
  <si>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</si>
  <si>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</si>
  <si>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</si>
  <si>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</si>
  <si>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</si>
  <si>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</si>
  <si>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</si>
  <si>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</si>
  <si>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</si>
  <si>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</si>
  <si>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</si>
  <si>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</si>
  <si>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</si>
  <si>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</si>
  <si>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Salzgitter, Stadt (03102);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</si>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</sst>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{F25F5338-CEC2-46F6-8875-87BC987EDF87}</c15:txfldGUID>
                      <c15:f>Daten_Diagramme!$D$6</c15:f>
                      <c15:dlblFieldTableCache>
                        <c:ptCount val="1"/>
                        <c:pt idx="0">
                          <c:v>0.0</c:v>
                        </c:pt>
                      </c15:dlblFieldTableCache>
                    </c15:dlblFTEntry>
                  </c15:dlblFieldTable>
                  <c15:showDataLabelsRange val="0"/>
                </c:ext>
                <c:ext xmlns:c16="http://schemas.microsoft.com/office/drawing/2014/chart" uri="{C3380CC4-5D6E-409C-BE32-E72D297353CC}">
                  <c16:uniqueId val="{00000000-1C42-4831-9AA1-1A4ED3759397}"/>
                </c:ext>
              </c:extLst>
            </c:dLbl>
            <c:dLbl>
              <c:idx val="1"/>
              <c:tx>
                <c:strRef>
                  <c:f>Daten_Diagramme!$D$7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{27E1A41A-9583-4549-AC11-0278CDE019CA}</c15:txfldGUID>
                      <c15:f>Daten_Diagramme!$D$7</c15:f>
                      <c15:dlblFieldTableCache>
                        <c:ptCount val="1"/>
                        <c:pt idx="0">
                          <c:v>1.4</c:v>
                        </c:pt>
                      </c15:dlblFieldTableCache>
                    </c15:dlblFTEntry>
                  </c15:dlblFieldTable>
                  <c15:showDataLabelsRange val="0"/>
                </c:ext>
                <c:ext xmlns:c16="http://schemas.microsoft.com/office/drawing/2014/chart" uri="{C3380CC4-5D6E-409C-BE32-E72D297353CC}">
                  <c16:uniqueId val="{00000001-1C42-4831-9AA1-1A4ED3759397}"/>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{82EA65A8-6FB7-4805-84BD-78CE4CD33E64}</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1C42-4831-9AA1-1A4ED3759397}"/>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{EB130F6A-FB4C-4D44-8E45-83E5F363DE84}</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1C42-4831-9AA1-1A4ED3759397}"/>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3.3103676577079841E-2</c:v>
                </c:pt>
                <c:pt idx="1">
                  <c:v>1.4040057212208159</c:v>
                </c:pt>
                <c:pt idx="2">
                  <c:v>1.1186464311118853</c:v>
                </c:pt>
                <c:pt idx="3">
                  <c:v>1.0875687030768</c:v>
                </c:pt>
              </c:numCache>
            </c:numRef>
          </c:val>
          <c:extLst>
            <c:ext xmlns:c16="http://schemas.microsoft.com/office/drawing/2014/chart" uri="{C3380CC4-5D6E-409C-BE32-E72D297353CC}">
              <c16:uniqueId val="{00000004-1C42-4831-9AA1-1A4ED3759397}"/>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{27AD13CD-58EA-48E3-A263-189809E63127}</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1C42-4831-9AA1-1A4ED3759397}"/>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{987F9669-7E9A-4080-9FD8-E56865B096EA}</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1C42-4831-9AA1-1A4ED3759397}"/>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{86F66B47-84FE-4FB1-8E13-EC0F7398E96B}</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1C42-4831-9AA1-1A4ED3759397}"/>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{30090962-C204-4773-96D1-33118B14B68D}</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1C42-4831-9AA1-1A4ED375939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1C42-4831-9AA1-1A4ED3759397}"/>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C42-4831-9AA1-1A4ED3759397}"/>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{2ED48E2D-E331-4DB9-AC09-A0AD4761F181}</c15:txfldGUID>
                      <c15:f>Daten_Diagramme!$E$6</c15:f>
                      <c15:dlblFieldTableCache>
                        <c:ptCount val="1"/>
                        <c:pt idx="0">
                          <c:v>4.2</c:v>
                        </c:pt>
                      </c15:dlblFieldTableCache>
                    </c15:dlblFTEntry>
                  </c15:dlblFieldTable>
                  <c15:showDataLabelsRange val="0"/>
                </c:ext>
                <c:ext xmlns:c16="http://schemas.microsoft.com/office/drawing/2014/chart" uri="{C3380CC4-5D6E-409C-BE32-E72D297353CC}">
                  <c16:uniqueId val="{00000000-BF98-4718-B742-6759317A4DC6}"/>
                </c:ext>
              </c:extLst>
            </c:dLbl>
            <c:dLbl>
              <c:idx val="1"/>
              <c:tx>
                <c:strRef>
                  <c:f>Daten_Diagramme!$E$7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{8D2903C9-B19E-45CD-991A-76CF62BB61DF}</c15:txfldGUID>
                      <c15:f>Daten_Diagramme!$E$7</c15:f>
                      <c15:dlblFieldTableCache>
                        <c:ptCount val="1"/>
                        <c:pt idx="0">
                          <c:v>-2.9</c:v>
                        </c:pt>
                      </c15:dlblFieldTableCache>
                    </c15:dlblFTEntry>
                  </c15:dlblFieldTable>
                  <c15:showDataLabelsRange val="0"/>
                </c:ext>
                <c:ext xmlns:c16="http://schemas.microsoft.com/office/drawing/2014/chart" uri="{C3380CC4-5D6E-409C-BE32-E72D297353CC}">
                  <c16:uniqueId val="{00000001-BF98-4718-B742-6759317A4DC6}"/>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{170951EC-B9B6-4F73-B023-738588DBB336}</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BF98-4718-B742-6759317A4DC6}"/>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{BB29E031-6701-4F02-8B30-03458B236E22}</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BF98-4718-B742-6759317A4DC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4.2315557652980962</c:v>
                </c:pt>
                <c:pt idx="1">
                  <c:v>-2.8801937126160149</c:v>
                </c:pt>
                <c:pt idx="2">
                  <c:v>-2.7637010795899166</c:v>
                </c:pt>
                <c:pt idx="3">
                  <c:v>-2.8655893304673015</c:v>
                </c:pt>
              </c:numCache>
            </c:numRef>
          </c:val>
          <c:extLst>
            <c:ext xmlns:c16="http://schemas.microsoft.com/office/drawing/2014/chart" uri="{C3380CC4-5D6E-409C-BE32-E72D297353CC}">
              <c16:uniqueId val="{00000004-BF98-4718-B742-6759317A4DC6}"/>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{5C7726E5-44C6-4E8B-9ECA-02AF2DC70775}</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BF98-4718-B742-6759317A4DC6}"/>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{41EE5E32-87B9-4ABE-9969-2AF28ABDD334}</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BF98-4718-B742-6759317A4DC6}"/>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{A9DB954C-0E04-45FD-B398-AFCC15BC31C3}</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BF98-4718-B742-6759317A4DC6}"/>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{F8770422-5939-4322-9D6A-84806FE31824}</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BF98-4718-B742-6759317A4DC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BF98-4718-B742-6759317A4DC6}"/>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F98-4718-B742-6759317A4DC6}"/>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{5E067D63-1684-4B74-9E87-9268896F82D3}</c15:txfldGUID>
                      <c15:f>Daten_Diagramme!$D$14</c15:f>
                      <c15:dlblFieldTableCache>
                        <c:ptCount val="1"/>
                        <c:pt idx="0">
                          <c:v>0.0</c:v>
                        </c:pt>
                      </c15:dlblFieldTableCache>
                    </c15:dlblFTEntry>
                  </c15:dlblFieldTable>
                  <c15:showDataLabelsRange val="0"/>
                </c:ext>
                <c:ext xmlns:c16="http://schemas.microsoft.com/office/drawing/2014/chart" uri="{C3380CC4-5D6E-409C-BE32-E72D297353CC}">
                  <c16:uniqueId val="{00000000-F9C4-4D9A-B437-71F38CF34FE9}"/>
                </c:ext>
              </c:extLst>
            </c:dLbl>
            <c:dLbl>
              <c:idx val="1"/>
              <c:tx>
                <c:strRef>
                  <c:f>Daten_Diagramme!$D$15</c:f>
                  <c:strCache>
                    <c:ptCount val="1"/>
                    <c:pt idx="0">
                      <c:v>13.0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{8FF6488C-8191-4F30-AEEB-F2139DF20FE8}</c15:txfldGUID>
                      <c15:f>Daten_Diagramme!$D$15</c15:f>
                      <c15:dlblFieldTableCache>
                        <c:ptCount val="1"/>
                        <c:pt idx="0">
                          <c:v>13.0</c:v>
                        </c:pt>
                      </c15:dlblFieldTableCache>
                    </c15:dlblFTEntry>
                  </c15:dlblFieldTable>
                  <c15:showDataLabelsRange val="0"/>
                </c:ext>
                <c:ext xmlns:c16="http://schemas.microsoft.com/office/drawing/2014/chart" uri="{C3380CC4-5D6E-409C-BE32-E72D297353CC}">
                  <c16:uniqueId val="{00000001-F9C4-4D9A-B437-71F38CF34FE9}"/>
                </c:ext>
              </c:extLst>
            </c:dLbl>
            <c:dLbl>
              <c:idx val="2"/>
              <c:tx>
                <c:strRef>
                  <c:f>Daten_Diagramme!$D$16</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{8BD02608-09D9-4834-8D5B-BD9E3B5AE332}</c15:txfldGUID>
                      <c15:f>Daten_Diagramme!$D$16</c15:f>
                      <c15:dlblFieldTableCache>
                        <c:ptCount val="1"/>
                        <c:pt idx="0">
                          <c:v>4.0</c:v>
                        </c:pt>
                      </c15:dlblFieldTableCache>
                    </c15:dlblFTEntry>
                  </c15:dlblFieldTable>
                  <c15:showDataLabelsRange val="0"/>
                </c:ext>
                <c:ext xmlns:c16="http://schemas.microsoft.com/office/drawing/2014/chart" uri="{C3380CC4-5D6E-409C-BE32-E72D297353CC}">
                  <c16:uniqueId val="{00000002-F9C4-4D9A-B437-71F38CF34FE9}"/>
                </c:ext>
              </c:extLst>
            </c:dLbl>
            <c:dLbl>
              <c:idx val="3"/>
              <c:tx>
                <c:strRef>
                  <c:f>Daten_Diagramme!$D$17</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{78CE3A87-4B35-41D6-838D-B6FDF0859DD5}</c15:txfldGUID>
                      <c15:f>Daten_Diagramme!$D$17</c15:f>
                      <c15:dlblFieldTableCache>
                        <c:ptCount val="1"/>
                        <c:pt idx="0">
                          <c:v>-2.3</c:v>
                        </c:pt>
                      </c15:dlblFieldTableCache>
                    </c15:dlblFTEntry>
                  </c15:dlblFieldTable>
                  <c15:showDataLabelsRange val="0"/>
                </c:ext>
                <c:ext xmlns:c16="http://schemas.microsoft.com/office/drawing/2014/chart" uri="{C3380CC4-5D6E-409C-BE32-E72D297353CC}">
                  <c16:uniqueId val="{00000003-F9C4-4D9A-B437-71F38CF34FE9}"/>
                </c:ext>
              </c:extLst>
            </c:dLbl>
            <c:dLbl>
              <c:idx val="4"/>
              <c:tx>
                <c:strRef>
                  <c:f>Daten_Diagramme!$D$18</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{FCBEF956-698E-4493-A87D-ED0EF83249A4}</c15:txfldGUID>
                      <c15:f>Daten_Diagramme!$D$18</c15:f>
                      <c15:dlblFieldTableCache>
                        <c:ptCount val="1"/>
                        <c:pt idx="0">
                          <c:v>-2.2</c:v>
                        </c:pt>
                      </c15:dlblFieldTableCache>
                    </c15:dlblFTEntry>
                  </c15:dlblFieldTable>
                  <c15:showDataLabelsRange val="0"/>
                </c:ext>
                <c:ext xmlns:c16="http://schemas.microsoft.com/office/drawing/2014/chart" uri="{C3380CC4-5D6E-409C-BE32-E72D297353CC}">
                  <c16:uniqueId val="{00000004-F9C4-4D9A-B437-71F38CF34FE9}"/>
                </c:ext>
              </c:extLst>
            </c:dLbl>
            <c:dLbl>
              <c:idx val="5"/>
              <c:tx>
                <c:strRef>
                  <c:f>Daten_Diagramme!$D$19</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{0D70F746-6C60-4962-A72E-FEE46B04AF5F}</c15:txfldGUID>
                      <c15:f>Daten_Diagramme!$D$19</c15:f>
                      <c15:dlblFieldTableCache>
                        <c:ptCount val="1"/>
                        <c:pt idx="0">
                          <c:v>-2.4</c:v>
                        </c:pt>
                      </c15:dlblFieldTableCache>
                    </c15:dlblFTEntry>
                  </c15:dlblFieldTable>
                  <c15:showDataLabelsRange val="0"/>
                </c:ext>
                <c:ext xmlns:c16="http://schemas.microsoft.com/office/drawing/2014/chart" uri="{C3380CC4-5D6E-409C-BE32-E72D297353CC}">
                  <c16:uniqueId val="{00000005-F9C4-4D9A-B437-71F38CF34FE9}"/>
                </c:ext>
              </c:extLst>
            </c:dLbl>
            <c:dLbl>
              <c:idx val="6"/>
              <c:tx>
                <c:strRef>
                  <c:f>Daten_Diagramme!$D$20</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{2211BC8F-DD74-428F-BE56-3CAFD0AA483D}</c15:txfldGUID>
                      <c15:f>Daten_Diagramme!$D$20</c15:f>
                      <c15:dlblFieldTableCache>
                        <c:ptCount val="1"/>
                        <c:pt idx="0">
                          <c:v>-0.8</c:v>
                        </c:pt>
                      </c15:dlblFieldTableCache>
                    </c15:dlblFTEntry>
                  </c15:dlblFieldTable>
                  <c15:showDataLabelsRange val="0"/>
                </c:ext>
                <c:ext xmlns:c16="http://schemas.microsoft.com/office/drawing/2014/chart" uri="{C3380CC4-5D6E-409C-BE32-E72D297353CC}">
                  <c16:uniqueId val="{00000006-F9C4-4D9A-B437-71F38CF34FE9}"/>
                </c:ext>
              </c:extLst>
            </c:dLbl>
            <c:dLbl>
              <c:idx val="7"/>
              <c:tx>
                <c:strRef>
                  <c:f>Daten_Diagramme!$D$21</c:f>
                  <c:strCache>
                    <c:ptCount val="1"/>
                    <c:pt idx="0">
                      <c:v>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{6D7D9D3C-33EA-46F4-88CA-EB7D870CACE0}</c15:txfldGUID>
                      <c15:f>Daten_Diagramme!$D$21</c15:f>
                      <c15:dlblFieldTableCache>
                        <c:ptCount val="1"/>
                        <c:pt idx="0">
                          <c:v>8.4</c:v>
                        </c:pt>
                      </c15:dlblFieldTableCache>
                    </c15:dlblFTEntry>
                  </c15:dlblFieldTable>
                  <c15:showDataLabelsRange val="0"/>
                </c:ext>
                <c:ext xmlns:c16="http://schemas.microsoft.com/office/drawing/2014/chart" uri="{C3380CC4-5D6E-409C-BE32-E72D297353CC}">
                  <c16:uniqueId val="{00000007-F9C4-4D9A-B437-71F38CF34FE9}"/>
                </c:ext>
              </c:extLst>
            </c:dLbl>
            <c:dLbl>
              <c:idx val="8"/>
              <c:tx>
                <c:strRef>
                  <c:f>Daten_Diagramme!$D$22</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{4A045EEA-8932-4C81-AF27-FCACBEFB733B}</c15:txfldGUID>
                      <c15:f>Daten_Diagramme!$D$22</c15:f>
                      <c15:dlblFieldTableCache>
                        <c:ptCount val="1"/>
                        <c:pt idx="0">
                          <c:v>1.9</c:v>
                        </c:pt>
                      </c15:dlblFieldTableCache>
                    </c15:dlblFTEntry>
                  </c15:dlblFieldTable>
                  <c15:showDataLabelsRange val="0"/>
                </c:ext>
                <c:ext xmlns:c16="http://schemas.microsoft.com/office/drawing/2014/chart" uri="{C3380CC4-5D6E-409C-BE32-E72D297353CC}">
                  <c16:uniqueId val="{00000008-F9C4-4D9A-B437-71F38CF34FE9}"/>
                </c:ext>
              </c:extLst>
            </c:dLbl>
            <c:dLbl>
              <c:idx val="9"/>
              <c:tx>
                <c:strRef>
                  <c:f>Daten_Diagramme!$D$23</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{C120B203-49FD-4454-AC46-384A2707899E}</c15:txfldGUID>
                      <c15:f>Daten_Diagramme!$D$23</c15:f>
                      <c15:dlblFieldTableCache>
                        <c:ptCount val="1"/>
                        <c:pt idx="0">
                          <c:v>7.1</c:v>
                        </c:pt>
                      </c15:dlblFieldTableCache>
                    </c15:dlblFTEntry>
                  </c15:dlblFieldTable>
                  <c15:showDataLabelsRange val="0"/>
                </c:ext>
                <c:ext xmlns:c16="http://schemas.microsoft.com/office/drawing/2014/chart" uri="{C3380CC4-5D6E-409C-BE32-E72D297353CC}">
                  <c16:uniqueId val="{00000009-F9C4-4D9A-B437-71F38CF34FE9}"/>
                </c:ext>
              </c:extLst>
            </c:dLbl>
            <c:dLbl>
              <c:idx val="10"/>
              <c:tx>
                <c:strRef>
                  <c:f>Daten_Diagramme!$D$24</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{22B4DDE2-F7D1-421F-865F-851DD3E74148}</c15:txfldGUID>
                      <c15:f>Daten_Diagramme!$D$24</c15:f>
                      <c15:dlblFieldTableCache>
                        <c:ptCount val="1"/>
                        <c:pt idx="0">
                          <c:v>6.2</c:v>
                        </c:pt>
                      </c15:dlblFieldTableCache>
                    </c15:dlblFTEntry>
                  </c15:dlblFieldTable>
                  <c15:showDataLabelsRange val="0"/>
                </c:ext>
                <c:ext xmlns:c16="http://schemas.microsoft.com/office/drawing/2014/chart" uri="{C3380CC4-5D6E-409C-BE32-E72D297353CC}">
                  <c16:uniqueId val="{0000000A-F9C4-4D9A-B437-71F38CF34FE9}"/>
                </c:ext>
              </c:extLst>
            </c:dLbl>
            <c:dLbl>
              <c:idx val="11"/>
              <c:tx>
                <c:strRef>
                  <c:f>Daten_Diagramme!$D$25</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{6E7996D5-70A2-42EB-B04C-3F98D6023561}</c15:txfldGUID>
                      <c15:f>Daten_Diagramme!$D$25</c15:f>
                      <c15:dlblFieldTableCache>
                        <c:ptCount val="1"/>
                        <c:pt idx="0">
                          <c:v>0.9</c:v>
                        </c:pt>
                      </c15:dlblFieldTableCache>
                    </c15:dlblFTEntry>
                  </c15:dlblFieldTable>
                  <c15:showDataLabelsRange val="0"/>
                </c:ext>
                <c:ext xmlns:c16="http://schemas.microsoft.com/office/drawing/2014/chart" uri="{C3380CC4-5D6E-409C-BE32-E72D297353CC}">
                  <c16:uniqueId val="{0000000B-F9C4-4D9A-B437-71F38CF34FE9}"/>
                </c:ext>
              </c:extLst>
            </c:dLbl>
            <c:dLbl>
              <c:idx val="12"/>
              <c:tx>
                <c:strRef>
                  <c:f>Daten_Diagramme!$D$26</c:f>
                  <c:strCache>
                    <c:ptCount val="1"/>
                    <c:pt idx="0">
                      <c:v>-18.6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{EC09287C-FF12-4A8A-94BF-AE9BCE7A22EB}</c15:txfldGUID>
                      <c15:f>Daten_Diagramme!$D$26</c15:f>
                      <c15:dlblFieldTableCache>
                        <c:ptCount val="1"/>
                        <c:pt idx="0">
                          <c:v>-18.6</c:v>
                        </c:pt>
                      </c15:dlblFieldTableCache>
                    </c15:dlblFTEntry>
                  </c15:dlblFieldTable>
                  <c15:showDataLabelsRange val="0"/>
                </c:ext>
                <c:ext xmlns:c16="http://schemas.microsoft.com/office/drawing/2014/chart" uri="{C3380CC4-5D6E-409C-BE32-E72D297353CC}">
                  <c16:uniqueId val="{0000000C-F9C4-4D9A-B437-71F38CF34FE9}"/>
                </c:ext>
              </c:extLst>
            </c:dLbl>
            <c:dLbl>
              <c:idx val="13"/>
              <c:tx>
                <c:strRef>
                  <c:f>Daten_Diagramme!$D$27</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{CBC971D3-8AD6-4344-A05A-AB6B0046D07C}</c15:txfldGUID>
                      <c15:f>Daten_Diagramme!$D$27</c15:f>
                      <c15:dlblFieldTableCache>
                        <c:ptCount val="1"/>
                        <c:pt idx="0">
                          <c:v>0.6</c:v>
                        </c:pt>
                      </c15:dlblFieldTableCache>
                    </c15:dlblFTEntry>
                  </c15:dlblFieldTable>
                  <c15:showDataLabelsRange val="0"/>
                </c:ext>
                <c:ext xmlns:c16="http://schemas.microsoft.com/office/drawing/2014/chart" uri="{C3380CC4-5D6E-409C-BE32-E72D297353CC}">
                  <c16:uniqueId val="{0000000D-F9C4-4D9A-B437-71F38CF34FE9}"/>
                </c:ext>
              </c:extLst>
            </c:dLbl>
            <c:dLbl>
              <c:idx val="14"/>
              <c:tx>
                <c:strRef>
                  <c:f>Daten_Diagramme!$D$28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{6D874F89-02AB-4C60-BB84-1D202906B5CD}</c15:txfldGUID>
                      <c15:f>Daten_Diagramme!$D$28</c15:f>
                      <c15:dlblFieldTableCache>
                        <c:ptCount val="1"/>
                        <c:pt idx="0">
                          <c:v>3.6</c:v>
                        </c:pt>
                      </c15:dlblFieldTableCache>
                    </c15:dlblFTEntry>
                  </c15:dlblFieldTable>
                  <c15:showDataLabelsRange val="0"/>
                </c:ext>
                <c:ext xmlns:c16="http://schemas.microsoft.com/office/drawing/2014/chart" uri="{C3380CC4-5D6E-409C-BE32-E72D297353CC}">
                  <c16:uniqueId val="{0000000E-F9C4-4D9A-B437-71F38CF34FE9}"/>
                </c:ext>
              </c:extLst>
            </c:dLbl>
            <c:dLbl>
              <c:idx val="15"/>
              <c:tx>
                <c:strRef>
                  <c:f>Daten_Diagramme!$D$29</c:f>
                  <c:strCache>
                    <c:ptCount val="1"/>
                    <c:pt idx="0">
                      <c:v>-14.5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{E92E892D-91B0-44BC-A80A-CEF44C798785}</c15:txfldGUID>
                      <c15:f>Daten_Diagramme!$D$29</c15:f>
                      <c15:dlblFieldTableCache>
                        <c:ptCount val="1"/>
                        <c:pt idx="0">
                          <c:v>-14.5</c:v>
                        </c:pt>
                      </c15:dlblFieldTableCache>
                    </c15:dlblFTEntry>
                  </c15:dlblFieldTable>
                  <c15:showDataLabelsRange val="0"/>
                </c:ext>
                <c:ext xmlns:c16="http://schemas.microsoft.com/office/drawing/2014/chart" uri="{C3380CC4-5D6E-409C-BE32-E72D297353CC}">
                  <c16:uniqueId val="{0000000F-F9C4-4D9A-B437-71F38CF34FE9}"/>
                </c:ext>
              </c:extLst>
            </c:dLbl>
            <c:dLbl>
              <c:idx val="16"/>
              <c:tx>
                <c:strRef>
                  <c:f>Daten_Diagramme!$D$30</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{D6CCFFEA-E434-4813-B152-CFC11A20037A}</c15:txfldGUID>
                      <c15:f>Daten_Diagramme!$D$30</c15:f>
                      <c15:dlblFieldTableCache>
                        <c:ptCount val="1"/>
                        <c:pt idx="0">
                          <c:v>1.8</c:v>
                        </c:pt>
                      </c15:dlblFieldTableCache>
                    </c15:dlblFTEntry>
                  </c15:dlblFieldTable>
                  <c15:showDataLabelsRange val="0"/>
                </c:ext>
                <c:ext xmlns:c16="http://schemas.microsoft.com/office/drawing/2014/chart" uri="{C3380CC4-5D6E-409C-BE32-E72D297353CC}">
                  <c16:uniqueId val="{00000010-F9C4-4D9A-B437-71F38CF34FE9}"/>
                </c:ext>
              </c:extLst>
            </c:dLbl>
            <c:dLbl>
              <c:idx val="17"/>
              <c:tx>
                <c:strRef>
                  <c:f>Daten_Diagramme!$D$31</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{1D52F2EF-2370-49E7-BB37-7AFB0C851408}</c15:txfldGUID>
                      <c15:f>Daten_Diagramme!$D$31</c15:f>
                      <c15:dlblFieldTableCache>
                        <c:ptCount val="1"/>
                        <c:pt idx="0">
                          <c:v>-8.2</c:v>
                        </c:pt>
                      </c15:dlblFieldTableCache>
                    </c15:dlblFTEntry>
                  </c15:dlblFieldTable>
                  <c15:showDataLabelsRange val="0"/>
                </c:ext>
                <c:ext xmlns:c16="http://schemas.microsoft.com/office/drawing/2014/chart" uri="{C3380CC4-5D6E-409C-BE32-E72D297353CC}">
                  <c16:uniqueId val="{00000011-F9C4-4D9A-B437-71F38CF34FE9}"/>
                </c:ext>
              </c:extLst>
            </c:dLbl>
            <c:dLbl>
              <c:idx val="18"/>
              <c:tx>
                <c:strRef>
                  <c:f>Daten_Diagramme!$D$32</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{7139C2C0-55B7-404D-965F-038B3CFE5D15}</c15:txfldGUID>
                      <c15:f>Daten_Diagramme!$D$32</c15:f>
                      <c15:dlblFieldTableCache>
                        <c:ptCount val="1"/>
                        <c:pt idx="0">
                          <c:v>4.7</c:v>
                        </c:pt>
                      </c15:dlblFieldTableCache>
                    </c15:dlblFTEntry>
                  </c15:dlblFieldTable>
                  <c15:showDataLabelsRange val="0"/>
                </c:ext>
                <c:ext xmlns:c16="http://schemas.microsoft.com/office/drawing/2014/chart" uri="{C3380CC4-5D6E-409C-BE32-E72D297353CC}">
                  <c16:uniqueId val="{00000012-F9C4-4D9A-B437-71F38CF34FE9}"/>
                </c:ext>
              </c:extLst>
            </c:dLbl>
            <c:dLbl>
              <c:idx val="19"/>
              <c:tx>
                <c:strRef>
                  <c:f>Daten_Diagramme!$D$33</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{C57F7C60-A2A9-4FA3-A6B4-FD9D3FF4D187}</c15:txfldGUID>
                      <c15:f>Daten_Diagramme!$D$33</c15:f>
                      <c15:dlblFieldTableCache>
                        <c:ptCount val="1"/>
                        <c:pt idx="0">
                          <c:v>9.3</c:v>
                        </c:pt>
                      </c15:dlblFieldTableCache>
                    </c15:dlblFTEntry>
                  </c15:dlblFieldTable>
                  <c15:showDataLabelsRange val="0"/>
                </c:ext>
                <c:ext xmlns:c16="http://schemas.microsoft.com/office/drawing/2014/chart" uri="{C3380CC4-5D6E-409C-BE32-E72D297353CC}">
                  <c16:uniqueId val="{00000013-F9C4-4D9A-B437-71F38CF34FE9}"/>
                </c:ext>
              </c:extLst>
            </c:dLbl>
            <c:dLbl>
              <c:idx val="20"/>
              <c:tx>
                <c:strRef>
                  <c:f>Daten_Diagramme!$D$34</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{85A07DDA-1B5F-4831-8EA3-D96A0995B5B2}</c15:txfldGUID>
                      <c15:f>Daten_Diagramme!$D$34</c15:f>
                      <c15:dlblFieldTableCache>
                        <c:ptCount val="1"/>
                        <c:pt idx="0">
                          <c:v>0.1</c:v>
                        </c:pt>
                      </c15:dlblFieldTableCache>
                    </c15:dlblFTEntry>
                  </c15:dlblFieldTable>
                  <c15:showDataLabelsRange val="0"/>
                </c:ext>
                <c:ext xmlns:c16="http://schemas.microsoft.com/office/drawing/2014/chart" uri="{C3380CC4-5D6E-409C-BE32-E72D297353CC}">
                  <c16:uniqueId val="{00000014-F9C4-4D9A-B437-71F38CF34FE9}"/>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{E04987D4-A208-48B1-A3D6-4E5D36A6A343}</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F9C4-4D9A-B437-71F38CF34FE9}"/>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{B79FF497-DE2B-4937-B05D-53CF3F1DE880}</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F9C4-4D9A-B437-71F38CF34FE9}"/>
                </c:ext>
              </c:extLst>
            </c:dLbl>
            <c:dLbl>
              <c:idx val="23"/>
              <c:tx>
                <c:strRef>
                  <c:f>Daten_Diagramme!$D$37</c:f>
                  <c:strCache>
                    <c:ptCount val="1"/>
                    <c:pt idx="0">
                      <c:v>13.0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{40B3C409-4FDB-4AD9-90E1-6B98A869B4E4}</c15:txfldGUID>
                      <c15:f>Daten_Diagramme!$D$37</c15:f>
                      <c15:dlblFieldTableCache>
                        <c:ptCount val="1"/>
                        <c:pt idx="0">
                          <c:v>13.0</c:v>
                        </c:pt>
                      </c15:dlblFieldTableCache>
                    </c15:dlblFTEntry>
                  </c15:dlblFieldTable>
                  <c15:showDataLabelsRange val="0"/>
                </c:ext>
                <c:ext xmlns:c16="http://schemas.microsoft.com/office/drawing/2014/chart" uri="{C3380CC4-5D6E-409C-BE32-E72D297353CC}">
                  <c16:uniqueId val="{00000017-F9C4-4D9A-B437-71F38CF34FE9}"/>
                </c:ext>
              </c:extLst>
            </c:dLbl>
            <c:dLbl>
              <c:idx val="24"/>
              <c:layout>
                <c:manualLayout>
                  <c:x val="4.7769028871392123E-3"/>
                  <c:y val="-4.6876052205785108E-5"/>
                </c:manualLayout>
              </c:layout>
              <c:tx>
                <c:strRef>
                  <c:f>Daten_Diagramme!$D$38</c:f>
                  <c:strCache>
                    <c:ptCount val="1"/>
                    <c:pt idx="0">
                      <c:v>-1.5</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{B16C20D8-4F1E-418E-AC61-078D23E5AEEF}</c15:txfldGUID>
                      <c15:f>Daten_Diagramme!$D$38</c15:f>
                      <c15:dlblFieldTableCache>
                        <c:ptCount val="1"/>
                        <c:pt idx="0">
                          <c:v>-1.5</c:v>
                        </c:pt>
                      </c15:dlblFieldTableCache>
                    </c15:dlblFTEntry>
                  </c15:dlblFieldTable>
                  <c15:showDataLabelsRange val="0"/>
                </c:ext>
                <c:ext xmlns:c16="http://schemas.microsoft.com/office/drawing/2014/chart" uri="{C3380CC4-5D6E-409C-BE32-E72D297353CC}">
                  <c16:uniqueId val="{00000018-F9C4-4D9A-B437-71F38CF34FE9}"/>
                </c:ext>
              </c:extLst>
            </c:dLbl>
            <c:dLbl>
              <c:idx val="25"/>
              <c:tx>
                <c:strRef>
                  <c:f>Daten_Diagramme!$D$39</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{71E01D2B-C693-4B5C-A7DE-05CD371740F2}</c15:txfldGUID>
                      <c15:f>Daten_Diagramme!$D$39</c15:f>
                      <c15:dlblFieldTableCache>
                        <c:ptCount val="1"/>
                        <c:pt idx="0">
                          <c:v>2.0</c:v>
                        </c:pt>
                      </c15:dlblFieldTableCache>
                    </c15:dlblFTEntry>
                  </c15:dlblFieldTable>
                  <c15:showDataLabelsRange val="0"/>
                </c:ext>
                <c:ext xmlns:c16="http://schemas.microsoft.com/office/drawing/2014/chart" uri="{C3380CC4-5D6E-409C-BE32-E72D297353CC}">
                  <c16:uniqueId val="{00000019-F9C4-4D9A-B437-71F38CF34FE9}"/>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{B3016C4E-DE77-4EC6-A302-C32589260311}</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F9C4-4D9A-B437-71F38CF34FE9}"/>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{2582CB38-04A6-4245-8235-664572E7E953}</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F9C4-4D9A-B437-71F38CF34FE9}"/>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{81D90ACB-47FE-47DD-95AA-7324A31B62D2}</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F9C4-4D9A-B437-71F38CF34FE9}"/>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{7FC953D6-1939-4B40-A118-C74C98850D59}</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F9C4-4D9A-B437-71F38CF34FE9}"/>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{A2C18568-872A-466A-8486-F85163DC1914}</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F9C4-4D9A-B437-71F38CF34FE9}"/>
                </c:ext>
              </c:extLst>
            </c:dLbl>
            <c:dLbl>
              <c:idx val="31"/>
              <c:tx>
                <c:strRef>
                  <c:f>Daten_Diagramme!$D$45</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{C2085C50-59BC-4DD1-A98B-DEAD59CAE32E}</c15:txfldGUID>
                      <c15:f>Daten_Diagramme!$D$45</c15:f>
                      <c15:dlblFieldTableCache>
                        <c:ptCount val="1"/>
                        <c:pt idx="0">
                          <c:v>2.0</c:v>
                        </c:pt>
                      </c15:dlblFieldTableCache>
                    </c15:dlblFTEntry>
                  </c15:dlblFieldTable>
                  <c15:showDataLabelsRange val="0"/>
                </c:ext>
                <c:ext xmlns:c16="http://schemas.microsoft.com/office/drawing/2014/chart" uri="{C3380CC4-5D6E-409C-BE32-E72D297353CC}">
                  <c16:uniqueId val="{0000001F-F9C4-4D9A-B437-71F38CF34FE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3.3103676577079841E-2</c:v>
                </c:pt>
                <c:pt idx="1">
                  <c:v>12.987012987012987</c:v>
                </c:pt>
                <c:pt idx="2">
                  <c:v>4.01673640167364</c:v>
                </c:pt>
                <c:pt idx="3">
                  <c:v>-2.3477028941509817</c:v>
                </c:pt>
                <c:pt idx="4">
                  <c:v>-2.1961932650073206</c:v>
                </c:pt>
                <c:pt idx="5">
                  <c:v>-2.3910166090260878</c:v>
                </c:pt>
                <c:pt idx="6">
                  <c:v>-0.83194675540765395</c:v>
                </c:pt>
                <c:pt idx="7">
                  <c:v>8.4241103848946981</c:v>
                </c:pt>
                <c:pt idx="8">
                  <c:v>1.9081094652272157</c:v>
                </c:pt>
                <c:pt idx="9">
                  <c:v>7.1428571428571432</c:v>
                </c:pt>
                <c:pt idx="10">
                  <c:v>6.2038404726735594</c:v>
                </c:pt>
                <c:pt idx="11">
                  <c:v>0.90090090090090091</c:v>
                </c:pt>
                <c:pt idx="12">
                  <c:v>-18.597560975609756</c:v>
                </c:pt>
                <c:pt idx="13">
                  <c:v>0.56850483229107451</c:v>
                </c:pt>
                <c:pt idx="14">
                  <c:v>3.6202185792349728</c:v>
                </c:pt>
                <c:pt idx="15">
                  <c:v>-14.514407684098186</c:v>
                </c:pt>
                <c:pt idx="16">
                  <c:v>1.7670157068062826</c:v>
                </c:pt>
                <c:pt idx="17">
                  <c:v>-8.1818181818181817</c:v>
                </c:pt>
                <c:pt idx="18">
                  <c:v>4.6841426729694886</c:v>
                </c:pt>
                <c:pt idx="19">
                  <c:v>9.3211009174311918</c:v>
                </c:pt>
                <c:pt idx="20">
                  <c:v>0.11098779134295228</c:v>
                </c:pt>
                <c:pt idx="21">
                  <c:v>0</c:v>
                </c:pt>
                <c:pt idx="23">
                  <c:v>12.987012987012987</c:v>
                </c:pt>
                <c:pt idx="24">
                  <c:v>-1.5250944018770394</c:v>
                </c:pt>
                <c:pt idx="25">
                  <c:v>2.0115353448686784</c:v>
                </c:pt>
              </c:numCache>
            </c:numRef>
          </c:val>
          <c:extLst>
            <c:ext xmlns:c16="http://schemas.microsoft.com/office/drawing/2014/chart" uri="{C3380CC4-5D6E-409C-BE32-E72D297353CC}">
              <c16:uniqueId val="{00000020-F9C4-4D9A-B437-71F38CF34FE9}"/>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{0311EDA3-E5EF-4D56-9F56-B81904D5EEB7}</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F9C4-4D9A-B437-71F38CF34FE9}"/>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{EFD0FEF9-4DBE-4B8E-87E7-611443E52A41}</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F9C4-4D9A-B437-71F38CF34FE9}"/>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{BB4F55F9-A75F-4F75-8AC0-BCD60819095D}</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F9C4-4D9A-B437-71F38CF34FE9}"/>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{E2CC7022-E073-4BCE-8CB0-3B27027C8943}</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F9C4-4D9A-B437-71F38CF34FE9}"/>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{79F52840-7311-4899-90DD-C0D1AC573F60}</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F9C4-4D9A-B437-71F38CF34FE9}"/>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{5FEB2E6E-5E26-42E2-8581-FE29E1709543}</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F9C4-4D9A-B437-71F38CF34FE9}"/>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{EE79168D-736D-48B8-98E0-3A4E63552AF7}</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F9C4-4D9A-B437-71F38CF34FE9}"/>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{97555098-51EA-4B00-AC36-1A456389C955}</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F9C4-4D9A-B437-71F38CF34FE9}"/>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{90D17880-86D1-400E-ABE2-F19EF76687F1}</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F9C4-4D9A-B437-71F38CF34FE9}"/>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{29842359-B62A-4C1A-A7D2-D1B41C539D0F}</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F9C4-4D9A-B437-71F38CF34FE9}"/>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{32D63C33-CFB7-4A76-B2F4-C34348D09373}</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F9C4-4D9A-B437-71F38CF34FE9}"/>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{E5A70110-58CE-4DB5-B892-AAC2DA2F3FDE}</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F9C4-4D9A-B437-71F38CF34FE9}"/>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{7006EEBE-9E91-4646-B922-BFD93EB10C37}</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F9C4-4D9A-B437-71F38CF34FE9}"/>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{191FB5FA-F161-4D4F-B31E-EDF49949DE90}</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F9C4-4D9A-B437-71F38CF34FE9}"/>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{E57E82AE-CEAD-4482-B4A2-17D4D161848D}</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F9C4-4D9A-B437-71F38CF34FE9}"/>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{0CF30339-D9EB-4978-86A5-B6FFB4B37FA6}</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F9C4-4D9A-B437-71F38CF34FE9}"/>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{0E1757E3-0D03-4CE0-83B1-106269E37565}</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F9C4-4D9A-B437-71F38CF34FE9}"/>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{FF5E3939-B1B0-486E-844A-DCC46F3A6C12}</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F9C4-4D9A-B437-71F38CF34FE9}"/>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{B954CC13-B312-497C-8224-6E865341D92C}</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F9C4-4D9A-B437-71F38CF34FE9}"/>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{15AC0679-1BF4-4DB3-A284-6F290F1262C4}</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F9C4-4D9A-B437-71F38CF34FE9}"/>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{B71AFB3B-AEE3-4ED9-9387-EE34CB5453BD}</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F9C4-4D9A-B437-71F38CF34FE9}"/>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{BA394AF4-94EA-4751-AB4A-783A95D2A419}</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F9C4-4D9A-B437-71F38CF34FE9}"/>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{DFC3F56D-1D27-49C5-B70E-842AEEFB8BCC}</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F9C4-4D9A-B437-71F38CF34FE9}"/>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{0241FFD8-AC09-4D7F-A889-845246144154}</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F9C4-4D9A-B437-71F38CF34FE9}"/>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{B4B6E556-784A-4729-AFD7-2933D735CA08}</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F9C4-4D9A-B437-71F38CF34FE9}"/>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{E69C05AF-DEAE-4B2F-B958-4B3623C946E4}</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F9C4-4D9A-B437-71F38CF34FE9}"/>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{126EF906-5786-4C4E-AED7-00D3A603B958}</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F9C4-4D9A-B437-71F38CF34FE9}"/>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{420AC76F-812F-4F53-A6E0-003FECD6612E}</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F9C4-4D9A-B437-71F38CF34FE9}"/>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{0B5DDD6A-F1A3-4236-96A3-82437014F958}</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F9C4-4D9A-B437-71F38CF34FE9}"/>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{C7F1398C-0B44-412C-B82F-92E1142CB32E}</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F9C4-4D9A-B437-71F38CF34FE9}"/>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{0859D996-ECCA-4232-9F5D-AD10BAF4A238}</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F9C4-4D9A-B437-71F38CF34FE9}"/>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{C385709A-7BB8-4C50-84DE-9B8AF4D6AC3E}</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F9C4-4D9A-B437-71F38CF34FE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F9C4-4D9A-B437-71F38CF34FE9}"/>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F9C4-4D9A-B437-71F38CF34FE9}"/>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{CE1BC1DC-4E9A-49AD-AF5D-4265CA4C3C0A}</c15:txfldGUID>
                      <c15:f>Daten_Diagramme!$E$14</c15:f>
                      <c15:dlblFieldTableCache>
                        <c:ptCount val="1"/>
                        <c:pt idx="0">
                          <c:v>4.2</c:v>
                        </c:pt>
                      </c15:dlblFieldTableCache>
                    </c15:dlblFTEntry>
                  </c15:dlblFieldTable>
                  <c15:showDataLabelsRange val="0"/>
                </c:ext>
                <c:ext xmlns:c16="http://schemas.microsoft.com/office/drawing/2014/chart" uri="{C3380CC4-5D6E-409C-BE32-E72D297353CC}">
                  <c16:uniqueId val="{00000000-D05B-47C3-B312-2F1D08098A47}"/>
                </c:ext>
              </c:extLst>
            </c:dLbl>
            <c:dLbl>
              <c:idx val="1"/>
              <c:tx>
                <c:strRef>
                  <c:f>Daten_Diagramme!$E$15</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{FAB7617C-8D2C-4DD5-B42A-4B25457DEF6B}</c15:txfldGUID>
                      <c15:f>Daten_Diagramme!$E$15</c15:f>
                      <c15:dlblFieldTableCache>
                        <c:ptCount val="1"/>
                        <c:pt idx="0">
                          <c:v>-2.1</c:v>
                        </c:pt>
                      </c15:dlblFieldTableCache>
                    </c15:dlblFTEntry>
                  </c15:dlblFieldTable>
                  <c15:showDataLabelsRange val="0"/>
                </c:ext>
                <c:ext xmlns:c16="http://schemas.microsoft.com/office/drawing/2014/chart" uri="{C3380CC4-5D6E-409C-BE32-E72D297353CC}">
                  <c16:uniqueId val="{00000001-D05B-47C3-B312-2F1D08098A47}"/>
                </c:ext>
              </c:extLst>
            </c:dLbl>
            <c:dLbl>
              <c:idx val="2"/>
              <c:tx>
                <c:strRef>
                  <c:f>Daten_Diagramme!$E$16</c:f>
                  <c:strCache>
                    <c:ptCount val="1"/>
                    <c:pt idx="0">
                      <c:v>-13.2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{05A2A4C4-E754-40D0-B819-B8493A00F237}</c15:txfldGUID>
                      <c15:f>Daten_Diagramme!$E$16</c15:f>
                      <c15:dlblFieldTableCache>
                        <c:ptCount val="1"/>
                        <c:pt idx="0">
                          <c:v>-13.2</c:v>
                        </c:pt>
                      </c15:dlblFieldTableCache>
                    </c15:dlblFTEntry>
                  </c15:dlblFieldTable>
                  <c15:showDataLabelsRange val="0"/>
                </c:ext>
                <c:ext xmlns:c16="http://schemas.microsoft.com/office/drawing/2014/chart" uri="{C3380CC4-5D6E-409C-BE32-E72D297353CC}">
                  <c16:uniqueId val="{00000002-D05B-47C3-B312-2F1D08098A47}"/>
                </c:ext>
              </c:extLst>
            </c:dLbl>
            <c:dLbl>
              <c:idx val="3"/>
              <c:tx>
                <c:strRef>
                  <c:f>Daten_Diagramme!$E$17</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{CDE38756-4293-4BC3-A0A6-1BBB529B2472}</c15:txfldGUID>
                      <c15:f>Daten_Diagramme!$E$17</c15:f>
                      <c15:dlblFieldTableCache>
                        <c:ptCount val="1"/>
                        <c:pt idx="0">
                          <c:v>0.0</c:v>
                        </c:pt>
                      </c15:dlblFieldTableCache>
                    </c15:dlblFTEntry>
                  </c15:dlblFieldTable>
                  <c15:showDataLabelsRange val="0"/>
                </c:ext>
                <c:ext xmlns:c16="http://schemas.microsoft.com/office/drawing/2014/chart" uri="{C3380CC4-5D6E-409C-BE32-E72D297353CC}">
                  <c16:uniqueId val="{00000003-D05B-47C3-B312-2F1D08098A47}"/>
                </c:ext>
              </c:extLst>
            </c:dLbl>
            <c:dLbl>
              <c:idx val="4"/>
              <c:tx>
                <c:strRef>
                  <c:f>Daten_Diagramme!$E$18</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{D48B91A2-6CC3-4410-B89F-8DC35A7A7929}</c15:txfldGUID>
                      <c15:f>Daten_Diagramme!$E$18</c15:f>
                      <c15:dlblFieldTableCache>
                        <c:ptCount val="1"/>
                        <c:pt idx="0">
                          <c:v>-4.3</c:v>
                        </c:pt>
                      </c15:dlblFieldTableCache>
                    </c15:dlblFTEntry>
                  </c15:dlblFieldTable>
                  <c15:showDataLabelsRange val="0"/>
                </c:ext>
                <c:ext xmlns:c16="http://schemas.microsoft.com/office/drawing/2014/chart" uri="{C3380CC4-5D6E-409C-BE32-E72D297353CC}">
                  <c16:uniqueId val="{00000004-D05B-47C3-B312-2F1D08098A47}"/>
                </c:ext>
              </c:extLst>
            </c:dLbl>
            <c:dLbl>
              <c:idx val="5"/>
              <c:tx>
                <c:strRef>
                  <c:f>Daten_Diagramme!$E$19</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{6F79E310-AF24-4E09-8E52-D7C1BAC0A7F9}</c15:txfldGUID>
                      <c15:f>Daten_Diagramme!$E$19</c15:f>
                      <c15:dlblFieldTableCache>
                        <c:ptCount val="1"/>
                        <c:pt idx="0">
                          <c:v>0.0</c:v>
                        </c:pt>
                      </c15:dlblFieldTableCache>
                    </c15:dlblFTEntry>
                  </c15:dlblFieldTable>
                  <c15:showDataLabelsRange val="0"/>
                </c:ext>
                <c:ext xmlns:c16="http://schemas.microsoft.com/office/drawing/2014/chart" uri="{C3380CC4-5D6E-409C-BE32-E72D297353CC}">
                  <c16:uniqueId val="{00000005-D05B-47C3-B312-2F1D08098A47}"/>
                </c:ext>
              </c:extLst>
            </c:dLbl>
            <c:dLbl>
              <c:idx val="6"/>
              <c:tx>
                <c:strRef>
                  <c:f>Daten_Diagramme!$E$20</c:f>
                  <c:strCache>
                    <c:ptCount val="1"/>
                    <c:pt idx="0">
                      <c:v>17.6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{7DCA4005-4590-49BF-BAE5-C1A15FB6C7CD}</c15:txfldGUID>
                      <c15:f>Daten_Diagramme!$E$20</c15:f>
                      <c15:dlblFieldTableCache>
                        <c:ptCount val="1"/>
                        <c:pt idx="0">
                          <c:v>17.6</c:v>
                        </c:pt>
                      </c15:dlblFieldTableCache>
                    </c15:dlblFTEntry>
                  </c15:dlblFieldTable>
                  <c15:showDataLabelsRange val="0"/>
                </c:ext>
                <c:ext xmlns:c16="http://schemas.microsoft.com/office/drawing/2014/chart" uri="{C3380CC4-5D6E-409C-BE32-E72D297353CC}">
                  <c16:uniqueId val="{00000006-D05B-47C3-B312-2F1D08098A47}"/>
                </c:ext>
              </c:extLst>
            </c:dLbl>
            <c:dLbl>
              <c:idx val="7"/>
              <c:tx>
                <c:strRef>
                  <c:f>Daten_Diagramme!$E$21</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{664566EE-E9F2-4FC3-8B99-565029C123A9}</c15:txfldGUID>
                      <c15:f>Daten_Diagramme!$E$21</c15:f>
                      <c15:dlblFieldTableCache>
                        <c:ptCount val="1"/>
                        <c:pt idx="0">
                          <c:v>1.0</c:v>
                        </c:pt>
                      </c15:dlblFieldTableCache>
                    </c15:dlblFTEntry>
                  </c15:dlblFieldTable>
                  <c15:showDataLabelsRange val="0"/>
                </c:ext>
                <c:ext xmlns:c16="http://schemas.microsoft.com/office/drawing/2014/chart" uri="{C3380CC4-5D6E-409C-BE32-E72D297353CC}">
                  <c16:uniqueId val="{00000007-D05B-47C3-B312-2F1D08098A47}"/>
                </c:ext>
              </c:extLst>
            </c:dLbl>
            <c:dLbl>
              <c:idx val="8"/>
              <c:tx>
                <c:strRef>
                  <c:f>Daten_Diagramme!$E$22</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{C0A21E3E-5E61-4A7B-8613-681DD2C63094}</c15:txfldGUID>
                      <c15:f>Daten_Diagramme!$E$22</c15:f>
                      <c15:dlblFieldTableCache>
                        <c:ptCount val="1"/>
                        <c:pt idx="0">
                          <c:v>-3.5</c:v>
                        </c:pt>
                      </c15:dlblFieldTableCache>
                    </c15:dlblFTEntry>
                  </c15:dlblFieldTable>
                  <c15:showDataLabelsRange val="0"/>
                </c:ext>
                <c:ext xmlns:c16="http://schemas.microsoft.com/office/drawing/2014/chart" uri="{C3380CC4-5D6E-409C-BE32-E72D297353CC}">
                  <c16:uniqueId val="{00000008-D05B-47C3-B312-2F1D08098A47}"/>
                </c:ext>
              </c:extLst>
            </c:dLbl>
            <c:dLbl>
              <c:idx val="9"/>
              <c:tx>
                <c:strRef>
                  <c:f>Daten_Diagramme!$E$23</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{B02C6A37-F34C-4B4F-9533-D52FBD8AD0F8}</c15:txfldGUID>
                      <c15:f>Daten_Diagramme!$E$23</c15:f>
                      <c15:dlblFieldTableCache>
                        <c:ptCount val="1"/>
                        <c:pt idx="0">
                          <c:v>-5.1</c:v>
                        </c:pt>
                      </c15:dlblFieldTableCache>
                    </c15:dlblFTEntry>
                  </c15:dlblFieldTable>
                  <c15:showDataLabelsRange val="0"/>
                </c:ext>
                <c:ext xmlns:c16="http://schemas.microsoft.com/office/drawing/2014/chart" uri="{C3380CC4-5D6E-409C-BE32-E72D297353CC}">
                  <c16:uniqueId val="{00000009-D05B-47C3-B312-2F1D08098A47}"/>
                </c:ext>
              </c:extLst>
            </c:dLbl>
            <c:dLbl>
              <c:idx val="10"/>
              <c:tx>
                <c:strRef>
                  <c:f>Daten_Diagramme!$E$24</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{A8024092-5715-483C-92B2-0B6E0C285F3F}</c15:txfldGUID>
                      <c15:f>Daten_Diagramme!$E$24</c15:f>
                      <c15:dlblFieldTableCache>
                        <c:ptCount val="1"/>
                        <c:pt idx="0">
                          <c:v>-3.8</c:v>
                        </c:pt>
                      </c15:dlblFieldTableCache>
                    </c15:dlblFTEntry>
                  </c15:dlblFieldTable>
                  <c15:showDataLabelsRange val="0"/>
                </c:ext>
                <c:ext xmlns:c16="http://schemas.microsoft.com/office/drawing/2014/chart" uri="{C3380CC4-5D6E-409C-BE32-E72D297353CC}">
                  <c16:uniqueId val="{0000000A-D05B-47C3-B312-2F1D08098A47}"/>
                </c:ext>
              </c:extLst>
            </c:dLbl>
            <c:dLbl>
              <c:idx val="11"/>
              <c:tx>
                <c:strRef>
                  <c:f>Daten_Diagramme!$E$25</c:f>
                  <c:strCache>
                    <c:ptCount val="1"/>
                    <c:pt idx="0">
                      <c:v>-31.3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{3BCAB9AA-EE3B-42B5-B192-9D30F9614A8C}</c15:txfldGUID>
                      <c15:f>Daten_Diagramme!$E$25</c15:f>
                      <c15:dlblFieldTableCache>
                        <c:ptCount val="1"/>
                        <c:pt idx="0">
                          <c:v>-31.3</c:v>
                        </c:pt>
                      </c15:dlblFieldTableCache>
                    </c15:dlblFTEntry>
                  </c15:dlblFieldTable>
                  <c15:showDataLabelsRange val="0"/>
                </c:ext>
                <c:ext xmlns:c16="http://schemas.microsoft.com/office/drawing/2014/chart" uri="{C3380CC4-5D6E-409C-BE32-E72D297353CC}">
                  <c16:uniqueId val="{0000000B-D05B-47C3-B312-2F1D08098A47}"/>
                </c:ext>
              </c:extLst>
            </c:dLbl>
            <c:dLbl>
              <c:idx val="12"/>
              <c:tx>
                <c:strRef>
                  <c:f>Daten_Diagramme!$E$26</c:f>
                  <c:strCache>
                    <c:ptCount val="1"/>
                    <c:pt idx="0">
                      <c:v>11.1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{6A3A43D6-ED3A-4059-A1A0-C64AC6E69DB5}</c15:txfldGUID>
                      <c15:f>Daten_Diagramme!$E$26</c15:f>
                      <c15:dlblFieldTableCache>
                        <c:ptCount val="1"/>
                        <c:pt idx="0">
                          <c:v>11.1</c:v>
                        </c:pt>
                      </c15:dlblFieldTableCache>
                    </c15:dlblFTEntry>
                  </c15:dlblFieldTable>
                  <c15:showDataLabelsRange val="0"/>
                </c:ext>
                <c:ext xmlns:c16="http://schemas.microsoft.com/office/drawing/2014/chart" uri="{C3380CC4-5D6E-409C-BE32-E72D297353CC}">
                  <c16:uniqueId val="{0000000C-D05B-47C3-B312-2F1D08098A47}"/>
                </c:ext>
              </c:extLst>
            </c:dLbl>
            <c:dLbl>
              <c:idx val="13"/>
              <c:tx>
                <c:strRef>
                  <c:f>Daten_Diagramme!$E$27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{1E51FCAE-D804-42E2-8215-0BC107C07545}</c15:txfldGUID>
                      <c15:f>Daten_Diagramme!$E$27</c15:f>
                      <c15:dlblFieldTableCache>
                        <c:ptCount val="1"/>
                        <c:pt idx="0">
                          <c:v>0.5</c:v>
                        </c:pt>
                      </c15:dlblFieldTableCache>
                    </c15:dlblFTEntry>
                  </c15:dlblFieldTable>
                  <c15:showDataLabelsRange val="0"/>
                </c:ext>
                <c:ext xmlns:c16="http://schemas.microsoft.com/office/drawing/2014/chart" uri="{C3380CC4-5D6E-409C-BE32-E72D297353CC}">
                  <c16:uniqueId val="{0000000D-D05B-47C3-B312-2F1D08098A47}"/>
                </c:ext>
              </c:extLst>
            </c:dLbl>
            <c:dLbl>
              <c:idx val="14"/>
              <c:tx>
                <c:strRef>
                  <c:f>Daten_Diagramme!$E$28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{53AB9D8D-1B7B-4495-A5C9-1ABE68BAE799}</c15:txfldGUID>
                      <c15:f>Daten_Diagramme!$E$28</c15:f>
                      <c15:dlblFieldTableCache>
                        <c:ptCount val="1"/>
                      </c15:dlblFieldTableCache>
                    </c15:dlblFTEntry>
                  </c15:dlblFieldTable>
                  <c15:showDataLabelsRange val="0"/>
                </c:ext>
                <c:ext xmlns:c16="http://schemas.microsoft.com/office/drawing/2014/chart" uri="{C3380CC4-5D6E-409C-BE32-E72D297353CC}">
                  <c16:uniqueId val="{0000000E-D05B-47C3-B312-2F1D08098A47}"/>
                </c:ext>
              </c:extLst>
            </c:dLbl>
            <c:dLbl>
              <c:idx val="15"/>
              <c:tx>
                <c:strRef>
                  <c:f>Daten_Diagramme!$E$29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{1623EBE2-E339-4F8A-809E-762897FB5967}</c15:txfldGUID>
                      <c15:f>Daten_Diagramme!$E$29</c15:f>
                      <c15:dlblFieldTableCache>
                        <c:ptCount val="1"/>
                      </c15:dlblFieldTableCache>
                    </c15:dlblFTEntry>
                  </c15:dlblFieldTable>
                  <c15:showDataLabelsRange val="0"/>
                </c:ext>
                <c:ext xmlns:c16="http://schemas.microsoft.com/office/drawing/2014/chart" uri="{C3380CC4-5D6E-409C-BE32-E72D297353CC}">
                  <c16:uniqueId val="{0000000F-D05B-47C3-B312-2F1D08098A47}"/>
                </c:ext>
              </c:extLst>
            </c:dLbl>
            <c:dLbl>
              <c:idx val="16"/>
              <c:tx>
                <c:strRef>
                  <c:f>Daten_Diagramme!$E$30</c:f>
                  <c:strCache>
                    <c:ptCount val="1"/>
                    <c:pt idx="0">
                      <c:v>-18.0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{207CF70A-96E3-4C24-9E15-29E21250C9C9}</c15:txfldGUID>
                      <c15:f>Daten_Diagramme!$E$30</c15:f>
                      <c15:dlblFieldTableCache>
                        <c:ptCount val="1"/>
                        <c:pt idx="0">
                          <c:v>-18.0</c:v>
                        </c:pt>
                      </c15:dlblFieldTableCache>
                    </c15:dlblFTEntry>
                  </c15:dlblFieldTable>
                  <c15:showDataLabelsRange val="0"/>
                </c:ext>
                <c:ext xmlns:c16="http://schemas.microsoft.com/office/drawing/2014/chart" uri="{C3380CC4-5D6E-409C-BE32-E72D297353CC}">
                  <c16:uniqueId val="{00000010-D05B-47C3-B312-2F1D08098A47}"/>
                </c:ext>
              </c:extLst>
            </c:dLbl>
            <c:dLbl>
              <c:idx val="17"/>
              <c:tx>
                <c:strRef>
                  <c:f>Daten_Diagramme!$E$31</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{39296359-0AB0-448D-9BB0-4915E9AF2AFF}</c15:txfldGUID>
                      <c15:f>Daten_Diagramme!$E$31</c15:f>
                      <c15:dlblFieldTableCache>
                        <c:ptCount val="1"/>
                        <c:pt idx="0">
                          <c:v>-4.8</c:v>
                        </c:pt>
                      </c15:dlblFieldTableCache>
                    </c15:dlblFTEntry>
                  </c15:dlblFieldTable>
                  <c15:showDataLabelsRange val="0"/>
                </c:ext>
                <c:ext xmlns:c16="http://schemas.microsoft.com/office/drawing/2014/chart" uri="{C3380CC4-5D6E-409C-BE32-E72D297353CC}">
                  <c16:uniqueId val="{00000011-D05B-47C3-B312-2F1D08098A47}"/>
                </c:ext>
              </c:extLst>
            </c:dLbl>
            <c:dLbl>
              <c:idx val="18"/>
              <c:tx>
                <c:strRef>
                  <c:f>Daten_Diagramme!$E$32</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{AE19B1FA-F39E-4515-93DC-ACE95CE8D650}</c15:txfldGUID>
                      <c15:f>Daten_Diagramme!$E$32</c15:f>
                      <c15:dlblFieldTableCache>
                        <c:ptCount val="1"/>
                        <c:pt idx="0">
                          <c:v>-3.7</c:v>
                        </c:pt>
                      </c15:dlblFieldTableCache>
                    </c15:dlblFTEntry>
                  </c15:dlblFieldTable>
                  <c15:showDataLabelsRange val="0"/>
                </c:ext>
                <c:ext xmlns:c16="http://schemas.microsoft.com/office/drawing/2014/chart" uri="{C3380CC4-5D6E-409C-BE32-E72D297353CC}">
                  <c16:uniqueId val="{00000012-D05B-47C3-B312-2F1D08098A47}"/>
                </c:ext>
              </c:extLst>
            </c:dLbl>
            <c:dLbl>
              <c:idx val="19"/>
              <c:tx>
                <c:strRef>
                  <c:f>Daten_Diagramme!$E$33</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{2B0597AF-F2C6-4255-8945-0CDECD2B4EFD}</c15:txfldGUID>
                      <c15:f>Daten_Diagramme!$E$33</c15:f>
                      <c15:dlblFieldTableCache>
                        <c:ptCount val="1"/>
                        <c:pt idx="0">
                          <c:v>0.0</c:v>
                        </c:pt>
                      </c15:dlblFieldTableCache>
                    </c15:dlblFTEntry>
                  </c15:dlblFieldTable>
                  <c15:showDataLabelsRange val="0"/>
                </c:ext>
                <c:ext xmlns:c16="http://schemas.microsoft.com/office/drawing/2014/chart" uri="{C3380CC4-5D6E-409C-BE32-E72D297353CC}">
                  <c16:uniqueId val="{00000013-D05B-47C3-B312-2F1D08098A47}"/>
                </c:ext>
              </c:extLst>
            </c:dLbl>
            <c:dLbl>
              <c:idx val="20"/>
              <c:tx>
                <c:strRef>
                  <c:f>Daten_Diagramme!$E$34</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{118CE61E-DECA-4975-89D0-2A773DFAB4BF}</c15:txfldGUID>
                      <c15:f>Daten_Diagramme!$E$34</c15:f>
                      <c15:dlblFieldTableCache>
                        <c:ptCount val="1"/>
                        <c:pt idx="0">
                          <c:v>-0.1</c:v>
                        </c:pt>
                      </c15:dlblFieldTableCache>
                    </c15:dlblFTEntry>
                  </c15:dlblFieldTable>
                  <c15:showDataLabelsRange val="0"/>
                </c:ext>
                <c:ext xmlns:c16="http://schemas.microsoft.com/office/drawing/2014/chart" uri="{C3380CC4-5D6E-409C-BE32-E72D297353CC}">
                  <c16:uniqueId val="{00000014-D05B-47C3-B312-2F1D08098A47}"/>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{F8A53E51-2B23-4EE7-92C7-1DFE9C9C2459}</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D05B-47C3-B312-2F1D08098A47}"/>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{5AD86CDF-B904-4396-92B1-D03384EA166B}</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D05B-47C3-B312-2F1D08098A47}"/>
                </c:ext>
              </c:extLst>
            </c:dLbl>
            <c:dLbl>
              <c:idx val="23"/>
              <c:tx>
                <c:strRef>
                  <c:f>Daten_Diagramme!$E$37</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{25199862-6CCD-4F12-BA94-0B2EC0166167}</c15:txfldGUID>
                      <c15:f>Daten_Diagramme!$E$37</c15:f>
                      <c15:dlblFieldTableCache>
                        <c:ptCount val="1"/>
                        <c:pt idx="0">
                          <c:v>-2.1</c:v>
                        </c:pt>
                      </c15:dlblFieldTableCache>
                    </c15:dlblFTEntry>
                  </c15:dlblFieldTable>
                  <c15:showDataLabelsRange val="0"/>
                </c:ext>
                <c:ext xmlns:c16="http://schemas.microsoft.com/office/drawing/2014/chart" uri="{C3380CC4-5D6E-409C-BE32-E72D297353CC}">
                  <c16:uniqueId val="{00000017-D05B-47C3-B312-2F1D08098A47}"/>
                </c:ext>
              </c:extLst>
            </c:dLbl>
            <c:dLbl>
              <c:idx val="24"/>
              <c:tx>
                <c:strRef>
                  <c:f>Daten_Diagramme!$E$38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{85C5EAD6-60B3-4513-B6C5-FF9013D745FD}</c15:txfldGUID>
                      <c15:f>Daten_Diagramme!$E$38</c15:f>
                      <c15:dlblFieldTableCache>
                        <c:ptCount val="1"/>
                        <c:pt idx="0">
                          <c:v>-1.0</c:v>
                        </c:pt>
                      </c15:dlblFieldTableCache>
                    </c15:dlblFTEntry>
                  </c15:dlblFieldTable>
                  <c15:showDataLabelsRange val="0"/>
                </c:ext>
                <c:ext xmlns:c16="http://schemas.microsoft.com/office/drawing/2014/chart" uri="{C3380CC4-5D6E-409C-BE32-E72D297353CC}">
                  <c16:uniqueId val="{00000018-D05B-47C3-B312-2F1D08098A47}"/>
                </c:ext>
              </c:extLst>
            </c:dLbl>
            <c:dLbl>
              <c:idx val="25"/>
              <c:tx>
                <c:strRef>
                  <c:f>Daten_Diagramme!$E$39</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{9A216D9D-BCA0-4D05-852B-BE9FD8D6FC29}</c15:txfldGUID>
                      <c15:f>Daten_Diagramme!$E$39</c15:f>
                      <c15:dlblFieldTableCache>
                        <c:ptCount val="1"/>
                        <c:pt idx="0">
                          <c:v>4.9</c:v>
                        </c:pt>
                      </c15:dlblFieldTableCache>
                    </c15:dlblFTEntry>
                  </c15:dlblFieldTable>
                  <c15:showDataLabelsRange val="0"/>
                </c:ext>
                <c:ext xmlns:c16="http://schemas.microsoft.com/office/drawing/2014/chart" uri="{C3380CC4-5D6E-409C-BE32-E72D297353CC}">
                  <c16:uniqueId val="{00000019-D05B-47C3-B312-2F1D08098A47}"/>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{FCA29034-653F-4CC2-9B23-47E500313FF6}</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D05B-47C3-B312-2F1D08098A47}"/>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{F48CAB2E-21C7-49D9-B53E-1F409C5D86F7}</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D05B-47C3-B312-2F1D08098A47}"/>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{05CBBF3D-9EA0-4FB9-876C-FE57F354D3B6}</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D05B-47C3-B312-2F1D08098A47}"/>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{B79E16CC-C446-40AA-A13B-58864D65EF88}</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D05B-47C3-B312-2F1D08098A47}"/>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{84FDBEB6-34D1-4BE5-A138-CBFA1FB4BC65}</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D05B-47C3-B312-2F1D08098A47}"/>
                </c:ext>
              </c:extLst>
            </c:dLbl>
            <c:dLbl>
              <c:idx val="31"/>
              <c:tx>
                <c:strRef>
                  <c:f>Daten_Diagramme!$E$45</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{A08E746E-2032-48BE-9963-A0C175B21D9C}</c15:txfldGUID>
                      <c15:f>Daten_Diagramme!$E$45</c15:f>
                      <c15:dlblFieldTableCache>
                        <c:ptCount val="1"/>
                        <c:pt idx="0">
                          <c:v>4.9</c:v>
                        </c:pt>
                      </c15:dlblFieldTableCache>
                    </c15:dlblFTEntry>
                  </c15:dlblFieldTable>
                  <c15:showDataLabelsRange val="0"/>
                </c:ext>
                <c:ext xmlns:c16="http://schemas.microsoft.com/office/drawing/2014/chart" uri="{C3380CC4-5D6E-409C-BE32-E72D297353CC}">
                  <c16:uniqueId val="{0000001F-D05B-47C3-B312-2F1D08098A4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4.2315557652980962</c:v>
                </c:pt>
                <c:pt idx="1">
                  <c:v>-2.0833333333333335</c:v>
                </c:pt>
                <c:pt idx="2">
                  <c:v>-13.235294117647058</c:v>
                </c:pt>
                <c:pt idx="3">
                  <c:v>0</c:v>
                </c:pt>
                <c:pt idx="4">
                  <c:v>-4.2857142857142856</c:v>
                </c:pt>
                <c:pt idx="5">
                  <c:v>0</c:v>
                </c:pt>
                <c:pt idx="6">
                  <c:v>17.647058823529413</c:v>
                </c:pt>
                <c:pt idx="7">
                  <c:v>1.0238907849829351</c:v>
                </c:pt>
                <c:pt idx="8">
                  <c:v>-3.536977491961415</c:v>
                </c:pt>
                <c:pt idx="9">
                  <c:v>-5.1094890510948909</c:v>
                </c:pt>
                <c:pt idx="10">
                  <c:v>-3.8461538461538463</c:v>
                </c:pt>
                <c:pt idx="11">
                  <c:v>-31.25</c:v>
                </c:pt>
                <c:pt idx="12">
                  <c:v>11.111111111111111</c:v>
                </c:pt>
                <c:pt idx="13">
                  <c:v>0.47169811320754718</c:v>
                </c:pt>
                <c:pt idx="14">
                  <c:v>55.368693402328589</c:v>
                </c:pt>
                <c:pt idx="15">
                  <c:v>-70.588235294117652</c:v>
                </c:pt>
                <c:pt idx="16">
                  <c:v>-18</c:v>
                </c:pt>
                <c:pt idx="17">
                  <c:v>-4.8</c:v>
                </c:pt>
                <c:pt idx="18">
                  <c:v>-3.6876355748373104</c:v>
                </c:pt>
                <c:pt idx="19">
                  <c:v>0</c:v>
                </c:pt>
                <c:pt idx="20">
                  <c:v>-0.11001100110011001</c:v>
                </c:pt>
                <c:pt idx="21">
                  <c:v>0</c:v>
                </c:pt>
                <c:pt idx="23">
                  <c:v>-2.0833333333333335</c:v>
                </c:pt>
                <c:pt idx="24">
                  <c:v>-0.96153846153846156</c:v>
                </c:pt>
                <c:pt idx="25">
                  <c:v>4.8548812664907652</c:v>
                </c:pt>
              </c:numCache>
            </c:numRef>
          </c:val>
          <c:extLst>
            <c:ext xmlns:c16="http://schemas.microsoft.com/office/drawing/2014/chart" uri="{C3380CC4-5D6E-409C-BE32-E72D297353CC}">
              <c16:uniqueId val="{00000020-D05B-47C3-B312-2F1D08098A47}"/>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{907B55DF-A5F9-4281-B884-FAA50EF42B4D}</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D05B-47C3-B312-2F1D08098A47}"/>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{6421C36E-15AB-4A90-A5D4-2357DC188F27}</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D05B-47C3-B312-2F1D08098A47}"/>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{BCCB7A7D-DA0F-49F4-828B-B68BA33FED37}</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D05B-47C3-B312-2F1D08098A47}"/>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{96FCBEB3-F301-456F-8CDF-A3F5F662B1F0}</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D05B-47C3-B312-2F1D08098A47}"/>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{8E2C7356-1D86-4BE3-A89B-E28622589621}</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D05B-47C3-B312-2F1D08098A47}"/>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{9D2918B4-857E-493F-A3CC-1F435528BCAC}</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D05B-47C3-B312-2F1D08098A47}"/>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{D8F9A844-4E7F-4159-9287-13D9AAD3BDE5}</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D05B-47C3-B312-2F1D08098A47}"/>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{D003FC20-97D4-46AB-8921-8348A31CEDEA}</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D05B-47C3-B312-2F1D08098A47}"/>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{BD5A4AEF-3CDD-4170-B7B2-9C60405AA178}</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D05B-47C3-B312-2F1D08098A47}"/>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{E24A3737-13BC-4C78-943D-A478B8B336B0}</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D05B-47C3-B312-2F1D08098A47}"/>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{89F088A3-F51B-4020-9A95-E824827C8D89}</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D05B-47C3-B312-2F1D08098A47}"/>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{12A40069-02D1-4381-9B5A-B56DB1020B90}</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D05B-47C3-B312-2F1D08098A47}"/>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{109A8C56-57F0-42D0-B4EE-0EC25BBF1F7A}</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D05B-47C3-B312-2F1D08098A47}"/>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{29615558-C368-4EAC-B17D-A62D3AC3A665}</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D05B-47C3-B312-2F1D08098A47}"/>
                </c:ext>
              </c:extLst>
            </c:dLbl>
            <c:dLbl>
              <c:idx val="14"/>
              <c:tx>
                <c:strRef>
                  <c:f>Daten_Diagramme!$G$28</c:f>
                  <c:strCache>
                    <c:ptCount val="1"/>
                    <c:pt idx="0">
                      <c:v>&gt;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{B4BD620F-5702-4D12-8DDE-43CE04B36BC3}</c15:txfldGUID>
                      <c15:f>Daten_Diagramme!$G$28</c15:f>
                      <c15:dlblFieldTableCache>
                        <c:ptCount val="1"/>
                        <c:pt idx="0">
                          <c:v>&gt; 50</c:v>
                        </c:pt>
                      </c15:dlblFieldTableCache>
                    </c15:dlblFTEntry>
                  </c15:dlblFieldTable>
                  <c15:showDataLabelsRange val="0"/>
                </c:ext>
                <c:ext xmlns:c16="http://schemas.microsoft.com/office/drawing/2014/chart" uri="{C3380CC4-5D6E-409C-BE32-E72D297353CC}">
                  <c16:uniqueId val="{0000002F-D05B-47C3-B312-2F1D08098A47}"/>
                </c:ext>
              </c:extLst>
            </c:dLbl>
            <c:dLbl>
              <c:idx val="15"/>
              <c:tx>
                <c:strRef>
                  <c:f>Daten_Diagramme!$G$29</c:f>
                  <c:strCache>
                    <c:ptCount val="1"/>
                    <c:pt idx="0">
                      <c:v>&lt;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{570C3F9E-B08F-4CB3-99F1-648D1BA1D107}</c15:txfldGUID>
                      <c15:f>Daten_Diagramme!$G$29</c15:f>
                      <c15:dlblFieldTableCache>
                        <c:ptCount val="1"/>
                        <c:pt idx="0">
                          <c:v>&lt; -50</c:v>
                        </c:pt>
                      </c15:dlblFieldTableCache>
                    </c15:dlblFTEntry>
                  </c15:dlblFieldTable>
                  <c15:showDataLabelsRange val="0"/>
                </c:ext>
                <c:ext xmlns:c16="http://schemas.microsoft.com/office/drawing/2014/chart" uri="{C3380CC4-5D6E-409C-BE32-E72D297353CC}">
                  <c16:uniqueId val="{00000030-D05B-47C3-B312-2F1D08098A47}"/>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{F73A66A1-14C0-4DBE-9DCC-A21E0F43E294}</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D05B-47C3-B312-2F1D08098A47}"/>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{96C41187-C4DA-41DE-8252-9F163E80E164}</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D05B-47C3-B312-2F1D08098A47}"/>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{62207DF0-ECEF-454C-B425-7B98A2FFCB8D}</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D05B-47C3-B312-2F1D08098A47}"/>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{9B6EE4AF-E0C4-426C-9209-E33F8D4ACA3F}</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D05B-47C3-B312-2F1D08098A47}"/>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{F6CB1B8E-2FB1-4FC8-A76D-3BB464049D10}</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D05B-47C3-B312-2F1D08098A47}"/>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{3EA6D430-1262-4F28-AEE6-0666E894F112}</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D05B-47C3-B312-2F1D08098A47}"/>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{914C7B7A-5E88-485E-A350-8D8A1646F352}</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D05B-47C3-B312-2F1D08098A47}"/>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{AC8265DE-9C0C-4EED-AF37-62AF5DAC9C61}</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D05B-47C3-B312-2F1D08098A47}"/>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{257DD615-0B05-4B46-95A0-3252019A4061}</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D05B-47C3-B312-2F1D08098A47}"/>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{0A24520E-5439-4248-AD4D-33CB0DB90A92}</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D05B-47C3-B312-2F1D08098A47}"/>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{BD8A9A52-39F8-49AA-8E14-8297CA61DDE3}</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D05B-47C3-B312-2F1D08098A47}"/>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{4E604EF7-AB1A-44F9-8A9F-D8292C0C9FA7}</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D05B-47C3-B312-2F1D08098A47}"/>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{D977AF69-A13F-4385-9B01-BD2F922C2F1B}</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D05B-47C3-B312-2F1D08098A47}"/>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{B97D0CDB-A6CF-4DBB-9957-199ED162A1E6}</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D05B-47C3-B312-2F1D08098A47}"/>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{62F39652-ACD0-4D8E-8DE1-5E4B2BED4CC9}</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D05B-47C3-B312-2F1D08098A47}"/>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{186B6489-11C1-4955-A4C9-441885D5AFF1}</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D05B-47C3-B312-2F1D08098A4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-0.75</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D05B-47C3-B312-2F1D08098A47}"/>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45</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149</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D05B-47C3-B312-2F1D08098A47}"/>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{43B726DB-7990-4F79-9342-EDE455CBBFD0}</c15:txfldGUID>
                      <c15:f>Diagramm!$I$46</c15:f>
                      <c15:dlblFieldTableCache>
                        <c:ptCount val="1"/>
                      </c15:dlblFieldTableCache>
                    </c15:dlblFTEntry>
                  </c15:dlblFieldTable>
                  <c15:showDataLabelsRange val="0"/>
                </c:ext>
                <c:ext xmlns:c16="http://schemas.microsoft.com/office/drawing/2014/chart" uri="{C3380CC4-5D6E-409C-BE32-E72D297353CC}">
                  <c16:uniqueId val="{00000000-548C-4F5E-9B5A-E2877BE07A2E}"/>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{432FDF55-0BAA-4958-821B-839767F400E5}</c15:txfldGUID>
                      <c15:f>Diagramm!$I$47</c15:f>
                      <c15:dlblFieldTableCache>
                        <c:ptCount val="1"/>
                      </c15:dlblFieldTableCache>
                    </c15:dlblFTEntry>
                  </c15:dlblFieldTable>
                  <c15:showDataLabelsRange val="0"/>
                </c:ext>
                <c:ext xmlns:c16="http://schemas.microsoft.com/office/drawing/2014/chart" uri="{C3380CC4-5D6E-409C-BE32-E72D297353CC}">
                  <c16:uniqueId val="{00000001-548C-4F5E-9B5A-E2877BE07A2E}"/>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{06629211-F48B-4375-A883-D38903973255}</c15:txfldGUID>
                      <c15:f>Diagramm!$I$48</c15:f>
                      <c15:dlblFieldTableCache>
                        <c:ptCount val="1"/>
                      </c15:dlblFieldTableCache>
                    </c15:dlblFTEntry>
                  </c15:dlblFieldTable>
                  <c15:showDataLabelsRange val="0"/>
                </c:ext>
                <c:ext xmlns:c16="http://schemas.microsoft.com/office/drawing/2014/chart" uri="{C3380CC4-5D6E-409C-BE32-E72D297353CC}">
                  <c16:uniqueId val="{00000002-548C-4F5E-9B5A-E2877BE07A2E}"/>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{1A3229AD-ECC8-459F-AA19-9EE686C8F74E}</c15:txfldGUID>
                      <c15:f>Diagramm!$I$49</c15:f>
                      <c15:dlblFieldTableCache>
                        <c:ptCount val="1"/>
                      </c15:dlblFieldTableCache>
                    </c15:dlblFTEntry>
                  </c15:dlblFieldTable>
                  <c15:showDataLabelsRange val="0"/>
                </c:ext>
                <c:ext xmlns:c16="http://schemas.microsoft.com/office/drawing/2014/chart" uri="{C3380CC4-5D6E-409C-BE32-E72D297353CC}">
                  <c16:uniqueId val="{00000003-548C-4F5E-9B5A-E2877BE07A2E}"/>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{9CA7BEFD-8A0A-43BC-9018-A66F3BBC0086}</c15:txfldGUID>
                      <c15:f>Diagramm!$I$50</c15:f>
                      <c15:dlblFieldTableCache>
                        <c:ptCount val="1"/>
                      </c15:dlblFieldTableCache>
                    </c15:dlblFTEntry>
                  </c15:dlblFieldTable>
                  <c15:showDataLabelsRange val="0"/>
                </c:ext>
                <c:ext xmlns:c16="http://schemas.microsoft.com/office/drawing/2014/chart" uri="{C3380CC4-5D6E-409C-BE32-E72D297353CC}">
                  <c16:uniqueId val="{00000004-548C-4F5E-9B5A-E2877BE07A2E}"/>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{3693D3B7-1913-4C83-8C26-38AAE571FB1C}</c15:txfldGUID>
                      <c15:f>Diagramm!$I$51</c15:f>
                      <c15:dlblFieldTableCache>
                        <c:ptCount val="1"/>
                      </c15:dlblFieldTableCache>
                    </c15:dlblFTEntry>
                  </c15:dlblFieldTable>
                  <c15:showDataLabelsRange val="0"/>
                </c:ext>
                <c:ext xmlns:c16="http://schemas.microsoft.com/office/drawing/2014/chart" uri="{C3380CC4-5D6E-409C-BE32-E72D297353CC}">
                  <c16:uniqueId val="{00000005-548C-4F5E-9B5A-E2877BE07A2E}"/>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{1A367352-09BB-4CEF-BE6B-658E4791DDC9}</c15:txfldGUID>
                      <c15:f>Diagramm!$I$52</c15:f>
                      <c15:dlblFieldTableCache>
                        <c:ptCount val="1"/>
                      </c15:dlblFieldTableCache>
                    </c15:dlblFTEntry>
                  </c15:dlblFieldTable>
                  <c15:showDataLabelsRange val="0"/>
                </c:ext>
                <c:ext xmlns:c16="http://schemas.microsoft.com/office/drawing/2014/chart" uri="{C3380CC4-5D6E-409C-BE32-E72D297353CC}">
                  <c16:uniqueId val="{00000006-548C-4F5E-9B5A-E2877BE07A2E}"/>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{944685D7-337F-47DA-A17C-1AF997BBECE4}</c15:txfldGUID>
                      <c15:f>Diagramm!$I$53</c15:f>
                      <c15:dlblFieldTableCache>
                        <c:ptCount val="1"/>
                      </c15:dlblFieldTableCache>
                    </c15:dlblFTEntry>
                  </c15:dlblFieldTable>
                  <c15:showDataLabelsRange val="0"/>
                </c:ext>
                <c:ext xmlns:c16="http://schemas.microsoft.com/office/drawing/2014/chart" uri="{C3380CC4-5D6E-409C-BE32-E72D297353CC}">
                  <c16:uniqueId val="{00000007-548C-4F5E-9B5A-E2877BE07A2E}"/>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{A57797A3-8156-421A-A2FB-ECABB1D254FF}</c15:txfldGUID>
                      <c15:f>Diagramm!$I$54</c15:f>
                      <c15:dlblFieldTableCache>
                        <c:ptCount val="1"/>
                      </c15:dlblFieldTableCache>
                    </c15:dlblFTEntry>
                  </c15:dlblFieldTable>
                  <c15:showDataLabelsRange val="0"/>
                </c:ext>
                <c:ext xmlns:c16="http://schemas.microsoft.com/office/drawing/2014/chart" uri="{C3380CC4-5D6E-409C-BE32-E72D297353CC}">
                  <c16:uniqueId val="{00000008-548C-4F5E-9B5A-E2877BE07A2E}"/>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{C49E2BE6-5CDA-44F2-92E5-F319F6276005}</c15:txfldGUID>
                      <c15:f>Diagramm!$I$55</c15:f>
                      <c15:dlblFieldTableCache>
                        <c:ptCount val="1"/>
                      </c15:dlblFieldTableCache>
                    </c15:dlblFTEntry>
                  </c15:dlblFieldTable>
                  <c15:showDataLabelsRange val="0"/>
                </c:ext>
                <c:ext xmlns:c16="http://schemas.microsoft.com/office/drawing/2014/chart" uri="{C3380CC4-5D6E-409C-BE32-E72D297353CC}">
                  <c16:uniqueId val="{00000009-548C-4F5E-9B5A-E2877BE07A2E}"/>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{B600DAD8-C1EF-4E58-BDBB-4EF3648BA235}</c15:txfldGUID>
                      <c15:f>Diagramm!$I$56</c15:f>
                      <c15:dlblFieldTableCache>
                        <c:ptCount val="1"/>
                      </c15:dlblFieldTableCache>
                    </c15:dlblFTEntry>
                  </c15:dlblFieldTable>
                  <c15:showDataLabelsRange val="0"/>
                </c:ext>
                <c:ext xmlns:c16="http://schemas.microsoft.com/office/drawing/2014/chart" uri="{C3380CC4-5D6E-409C-BE32-E72D297353CC}">
                  <c16:uniqueId val="{0000000A-548C-4F5E-9B5A-E2877BE07A2E}"/>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{433C7E2D-4810-45EE-A308-74AE1E82D5B0}</c15:txfldGUID>
                      <c15:f>Diagramm!$I$57</c15:f>
                      <c15:dlblFieldTableCache>
                        <c:ptCount val="1"/>
                      </c15:dlblFieldTableCache>
                    </c15:dlblFTEntry>
                  </c15:dlblFieldTable>
                  <c15:showDataLabelsRange val="0"/>
                </c:ext>
                <c:ext xmlns:c16="http://schemas.microsoft.com/office/drawing/2014/chart" uri="{C3380CC4-5D6E-409C-BE32-E72D297353CC}">
                  <c16:uniqueId val="{0000000B-548C-4F5E-9B5A-E2877BE07A2E}"/>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{8657F533-EC90-45B3-A09C-42B8D27BEFBC}</c15:txfldGUID>
                      <c15:f>Diagramm!$I$58</c15:f>
                      <c15:dlblFieldTableCache>
                        <c:ptCount val="1"/>
                      </c15:dlblFieldTableCache>
                    </c15:dlblFTEntry>
                  </c15:dlblFieldTable>
                  <c15:showDataLabelsRange val="0"/>
                </c:ext>
                <c:ext xmlns:c16="http://schemas.microsoft.com/office/drawing/2014/chart" uri="{C3380CC4-5D6E-409C-BE32-E72D297353CC}">
                  <c16:uniqueId val="{0000000C-548C-4F5E-9B5A-E2877BE07A2E}"/>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{FDDA58FC-40C6-4550-8B91-4E79A929AB38}</c15:txfldGUID>
                      <c15:f>Diagramm!$I$59</c15:f>
                      <c15:dlblFieldTableCache>
                        <c:ptCount val="1"/>
                      </c15:dlblFieldTableCache>
                    </c15:dlblFTEntry>
                  </c15:dlblFieldTable>
                  <c15:showDataLabelsRange val="0"/>
                </c:ext>
                <c:ext xmlns:c16="http://schemas.microsoft.com/office/drawing/2014/chart" uri="{C3380CC4-5D6E-409C-BE32-E72D297353CC}">
                  <c16:uniqueId val="{0000000D-548C-4F5E-9B5A-E2877BE07A2E}"/>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{3030BBCD-F1BB-42FF-958B-45C45DE81EEE}</c15:txfldGUID>
                      <c15:f>Diagramm!$I$60</c15:f>
                      <c15:dlblFieldTableCache>
                        <c:ptCount val="1"/>
                      </c15:dlblFieldTableCache>
                    </c15:dlblFTEntry>
                  </c15:dlblFieldTable>
                  <c15:showDataLabelsRange val="0"/>
                </c:ext>
                <c:ext xmlns:c16="http://schemas.microsoft.com/office/drawing/2014/chart" uri="{C3380CC4-5D6E-409C-BE32-E72D297353CC}">
                  <c16:uniqueId val="{0000000E-548C-4F5E-9B5A-E2877BE07A2E}"/>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{553D3ABA-70E7-476C-99CD-395C8161CDED}</c15:txfldGUID>
                      <c15:f>Diagramm!$I$61</c15:f>
                      <c15:dlblFieldTableCache>
                        <c:ptCount val="1"/>
                      </c15:dlblFieldTableCache>
                    </c15:dlblFTEntry>
                  </c15:dlblFieldTable>
                  <c15:showDataLabelsRange val="0"/>
                </c:ext>
                <c:ext xmlns:c16="http://schemas.microsoft.com/office/drawing/2014/chart" uri="{C3380CC4-5D6E-409C-BE32-E72D297353CC}">
                  <c16:uniqueId val="{0000000F-548C-4F5E-9B5A-E2877BE07A2E}"/>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{FB904E9C-8710-4E00-9A24-A9B848366F6F}</c15:txfldGUID>
                      <c15:f>Diagramm!$I$62</c15:f>
                      <c15:dlblFieldTableCache>
                        <c:ptCount val="1"/>
                      </c15:dlblFieldTableCache>
                    </c15:dlblFTEntry>
                  </c15:dlblFieldTable>
                  <c15:showDataLabelsRange val="0"/>
                </c:ext>
                <c:ext xmlns:c16="http://schemas.microsoft.com/office/drawing/2014/chart" uri="{C3380CC4-5D6E-409C-BE32-E72D297353CC}">
                  <c16:uniqueId val="{00000010-548C-4F5E-9B5A-E2877BE07A2E}"/>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{39DB3AE9-1A05-4F92-8574-C31E9228A377}</c15:txfldGUID>
                      <c15:f>Diagramm!$I$63</c15:f>
                      <c15:dlblFieldTableCache>
                        <c:ptCount val="1"/>
                      </c15:dlblFieldTableCache>
                    </c15:dlblFTEntry>
                  </c15:dlblFieldTable>
                  <c15:showDataLabelsRange val="0"/>
                </c:ext>
                <c:ext xmlns:c16="http://schemas.microsoft.com/office/drawing/2014/chart" uri="{C3380CC4-5D6E-409C-BE32-E72D297353CC}">
                  <c16:uniqueId val="{00000011-548C-4F5E-9B5A-E2877BE07A2E}"/>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{1BD8FFC5-5811-41E4-99DB-FAF4FB741B65}</c15:txfldGUID>
                      <c15:f>Diagramm!$I$64</c15:f>
                      <c15:dlblFieldTableCache>
                        <c:ptCount val="1"/>
                      </c15:dlblFieldTableCache>
                    </c15:dlblFTEntry>
                  </c15:dlblFieldTable>
                  <c15:showDataLabelsRange val="0"/>
                </c:ext>
                <c:ext xmlns:c16="http://schemas.microsoft.com/office/drawing/2014/chart" uri="{C3380CC4-5D6E-409C-BE32-E72D297353CC}">
                  <c16:uniqueId val="{00000012-548C-4F5E-9B5A-E2877BE07A2E}"/>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{9B3A661F-A793-4488-9561-66653B1AC304}</c15:txfldGUID>
                      <c15:f>Diagramm!$I$65</c15:f>
                      <c15:dlblFieldTableCache>
                        <c:ptCount val="1"/>
                      </c15:dlblFieldTableCache>
                    </c15:dlblFTEntry>
                  </c15:dlblFieldTable>
                  <c15:showDataLabelsRange val="0"/>
                </c:ext>
                <c:ext xmlns:c16="http://schemas.microsoft.com/office/drawing/2014/chart" uri="{C3380CC4-5D6E-409C-BE32-E72D297353CC}">
                  <c16:uniqueId val="{00000013-548C-4F5E-9B5A-E2877BE07A2E}"/>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{8AFBD94D-280E-4785-AEB5-07484D0104C2}</c15:txfldGUID>
                      <c15:f>Diagramm!$I$66</c15:f>
                      <c15:dlblFieldTableCache>
                        <c:ptCount val="1"/>
                      </c15:dlblFieldTableCache>
                    </c15:dlblFTEntry>
                  </c15:dlblFieldTable>
                  <c15:showDataLabelsRange val="0"/>
                </c:ext>
                <c:ext xmlns:c16="http://schemas.microsoft.com/office/drawing/2014/chart" uri="{C3380CC4-5D6E-409C-BE32-E72D297353CC}">
                  <c16:uniqueId val="{00000014-548C-4F5E-9B5A-E2877BE07A2E}"/>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{94B0E2BD-DD4F-48AE-B26F-77CA84E3ECCB}</c15:txfldGUID>
                      <c15:f>Diagramm!$I$67</c15:f>
                      <c15:dlblFieldTableCache>
                        <c:ptCount val="1"/>
                      </c15:dlblFieldTableCache>
                    </c15:dlblFTEntry>
                  </c15:dlblFieldTable>
                  <c15:showDataLabelsRange val="0"/>
                </c:ext>
                <c:ext xmlns:c16="http://schemas.microsoft.com/office/drawing/2014/chart" uri="{C3380CC4-5D6E-409C-BE32-E72D297353CC}">
                  <c16:uniqueId val="{00000015-548C-4F5E-9B5A-E2877BE07A2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48C-4F5E-9B5A-E2877BE07A2E}"/>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{846C084E-0202-4954-91C0-BE4D8D1BF8E0}</c15:txfldGUID>
                      <c15:f>Diagramm!$K$46</c15:f>
                      <c15:dlblFieldTableCache>
                        <c:ptCount val="1"/>
                      </c15:dlblFieldTableCache>
                    </c15:dlblFTEntry>
                  </c15:dlblFieldTable>
                  <c15:showDataLabelsRange val="0"/>
                </c:ext>
                <c:ext xmlns:c16="http://schemas.microsoft.com/office/drawing/2014/chart" uri="{C3380CC4-5D6E-409C-BE32-E72D297353CC}">
                  <c16:uniqueId val="{00000017-548C-4F5E-9B5A-E2877BE07A2E}"/>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{50AC9255-E190-4FCD-AC9F-B1BE6A3D5CED}</c15:txfldGUID>
                      <c15:f>Diagramm!$K$47</c15:f>
                      <c15:dlblFieldTableCache>
                        <c:ptCount val="1"/>
                      </c15:dlblFieldTableCache>
                    </c15:dlblFTEntry>
                  </c15:dlblFieldTable>
                  <c15:showDataLabelsRange val="0"/>
                </c:ext>
                <c:ext xmlns:c16="http://schemas.microsoft.com/office/drawing/2014/chart" uri="{C3380CC4-5D6E-409C-BE32-E72D297353CC}">
                  <c16:uniqueId val="{00000018-548C-4F5E-9B5A-E2877BE07A2E}"/>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{7FA0B5C7-982D-47BA-A03C-11FC9A0A8FB3}</c15:txfldGUID>
                      <c15:f>Diagramm!$K$48</c15:f>
                      <c15:dlblFieldTableCache>
                        <c:ptCount val="1"/>
                      </c15:dlblFieldTableCache>
                    </c15:dlblFTEntry>
                  </c15:dlblFieldTable>
                  <c15:showDataLabelsRange val="0"/>
                </c:ext>
                <c:ext xmlns:c16="http://schemas.microsoft.com/office/drawing/2014/chart" uri="{C3380CC4-5D6E-409C-BE32-E72D297353CC}">
                  <c16:uniqueId val="{00000019-548C-4F5E-9B5A-E2877BE07A2E}"/>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{25D8A5F5-7D29-448A-ABE5-4C39C9E7EA36}</c15:txfldGUID>
                      <c15:f>Diagramm!$K$49</c15:f>
                      <c15:dlblFieldTableCache>
                        <c:ptCount val="1"/>
                      </c15:dlblFieldTableCache>
                    </c15:dlblFTEntry>
                  </c15:dlblFieldTable>
                  <c15:showDataLabelsRange val="0"/>
                </c:ext>
                <c:ext xmlns:c16="http://schemas.microsoft.com/office/drawing/2014/chart" uri="{C3380CC4-5D6E-409C-BE32-E72D297353CC}">
                  <c16:uniqueId val="{0000001A-548C-4F5E-9B5A-E2877BE07A2E}"/>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{EF17DEA4-2722-4B60-BE57-D7CB05BBEABD}</c15:txfldGUID>
                      <c15:f>Diagramm!$K$50</c15:f>
                      <c15:dlblFieldTableCache>
                        <c:ptCount val="1"/>
                      </c15:dlblFieldTableCache>
                    </c15:dlblFTEntry>
                  </c15:dlblFieldTable>
                  <c15:showDataLabelsRange val="0"/>
                </c:ext>
                <c:ext xmlns:c16="http://schemas.microsoft.com/office/drawing/2014/chart" uri="{C3380CC4-5D6E-409C-BE32-E72D297353CC}">
                  <c16:uniqueId val="{0000001B-548C-4F5E-9B5A-E2877BE07A2E}"/>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{AA9790D2-D415-4770-A174-ABE7DCEA6A1C}</c15:txfldGUID>
                      <c15:f>Diagramm!$K$51</c15:f>
                      <c15:dlblFieldTableCache>
                        <c:ptCount val="1"/>
                      </c15:dlblFieldTableCache>
                    </c15:dlblFTEntry>
                  </c15:dlblFieldTable>
                  <c15:showDataLabelsRange val="0"/>
                </c:ext>
                <c:ext xmlns:c16="http://schemas.microsoft.com/office/drawing/2014/chart" uri="{C3380CC4-5D6E-409C-BE32-E72D297353CC}">
                  <c16:uniqueId val="{0000001C-548C-4F5E-9B5A-E2877BE07A2E}"/>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{A986A85B-985C-4B83-AC4F-0F21B78C9A4B}</c15:txfldGUID>
                      <c15:f>Diagramm!$K$52</c15:f>
                      <c15:dlblFieldTableCache>
                        <c:ptCount val="1"/>
                      </c15:dlblFieldTableCache>
                    </c15:dlblFTEntry>
                  </c15:dlblFieldTable>
                  <c15:showDataLabelsRange val="0"/>
                </c:ext>
                <c:ext xmlns:c16="http://schemas.microsoft.com/office/drawing/2014/chart" uri="{C3380CC4-5D6E-409C-BE32-E72D297353CC}">
                  <c16:uniqueId val="{0000001D-548C-4F5E-9B5A-E2877BE07A2E}"/>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{B5FB70EA-9FED-4C54-9F54-8237748C5C12}</c15:txfldGUID>
                      <c15:f>Diagramm!$K$53</c15:f>
                      <c15:dlblFieldTableCache>
                        <c:ptCount val="1"/>
                      </c15:dlblFieldTableCache>
                    </c15:dlblFTEntry>
                  </c15:dlblFieldTable>
                  <c15:showDataLabelsRange val="0"/>
                </c:ext>
                <c:ext xmlns:c16="http://schemas.microsoft.com/office/drawing/2014/chart" uri="{C3380CC4-5D6E-409C-BE32-E72D297353CC}">
                  <c16:uniqueId val="{0000001E-548C-4F5E-9B5A-E2877BE07A2E}"/>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{095874D6-97EC-4552-9569-DE528CFD5E0E}</c15:txfldGUID>
                      <c15:f>Diagramm!$K$54</c15:f>
                      <c15:dlblFieldTableCache>
                        <c:ptCount val="1"/>
                      </c15:dlblFieldTableCache>
                    </c15:dlblFTEntry>
                  </c15:dlblFieldTable>
                  <c15:showDataLabelsRange val="0"/>
                </c:ext>
                <c:ext xmlns:c16="http://schemas.microsoft.com/office/drawing/2014/chart" uri="{C3380CC4-5D6E-409C-BE32-E72D297353CC}">
                  <c16:uniqueId val="{0000001F-548C-4F5E-9B5A-E2877BE07A2E}"/>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{DAEC10E0-6098-4036-90E0-BF62BFDD0AF6}</c15:txfldGUID>
                      <c15:f>Diagramm!$K$55</c15:f>
                      <c15:dlblFieldTableCache>
                        <c:ptCount val="1"/>
                      </c15:dlblFieldTableCache>
                    </c15:dlblFTEntry>
                  </c15:dlblFieldTable>
                  <c15:showDataLabelsRange val="0"/>
                </c:ext>
                <c:ext xmlns:c16="http://schemas.microsoft.com/office/drawing/2014/chart" uri="{C3380CC4-5D6E-409C-BE32-E72D297353CC}">
                  <c16:uniqueId val="{00000020-548C-4F5E-9B5A-E2877BE07A2E}"/>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{B988B09B-2EA5-4A6E-B4CB-8778EBE8C932}</c15:txfldGUID>
                      <c15:f>Diagramm!$K$56</c15:f>
                      <c15:dlblFieldTableCache>
                        <c:ptCount val="1"/>
                      </c15:dlblFieldTableCache>
                    </c15:dlblFTEntry>
                  </c15:dlblFieldTable>
                  <c15:showDataLabelsRange val="0"/>
                </c:ext>
                <c:ext xmlns:c16="http://schemas.microsoft.com/office/drawing/2014/chart" uri="{C3380CC4-5D6E-409C-BE32-E72D297353CC}">
                  <c16:uniqueId val="{00000021-548C-4F5E-9B5A-E2877BE07A2E}"/>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{22BCE4DD-456D-46CD-AF52-237CCFBF985A}</c15:txfldGUID>
                      <c15:f>Diagramm!$K$57</c15:f>
                      <c15:dlblFieldTableCache>
                        <c:ptCount val="1"/>
                      </c15:dlblFieldTableCache>
                    </c15:dlblFTEntry>
                  </c15:dlblFieldTable>
                  <c15:showDataLabelsRange val="0"/>
                </c:ext>
                <c:ext xmlns:c16="http://schemas.microsoft.com/office/drawing/2014/chart" uri="{C3380CC4-5D6E-409C-BE32-E72D297353CC}">
                  <c16:uniqueId val="{00000022-548C-4F5E-9B5A-E2877BE07A2E}"/>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{DF62B94C-A8E7-4E55-B915-2EBE9A52624B}</c15:txfldGUID>
                      <c15:f>Diagramm!$K$58</c15:f>
                      <c15:dlblFieldTableCache>
                        <c:ptCount val="1"/>
                      </c15:dlblFieldTableCache>
                    </c15:dlblFTEntry>
                  </c15:dlblFieldTable>
                  <c15:showDataLabelsRange val="0"/>
                </c:ext>
                <c:ext xmlns:c16="http://schemas.microsoft.com/office/drawing/2014/chart" uri="{C3380CC4-5D6E-409C-BE32-E72D297353CC}">
                  <c16:uniqueId val="{00000023-548C-4F5E-9B5A-E2877BE07A2E}"/>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{1BDEA4DA-29B0-49F4-BA37-86BE08A66E6C}</c15:txfldGUID>
                      <c15:f>Diagramm!$K$59</c15:f>
                      <c15:dlblFieldTableCache>
                        <c:ptCount val="1"/>
                      </c15:dlblFieldTableCache>
                    </c15:dlblFTEntry>
                  </c15:dlblFieldTable>
                  <c15:showDataLabelsRange val="0"/>
                </c:ext>
                <c:ext xmlns:c16="http://schemas.microsoft.com/office/drawing/2014/chart" uri="{C3380CC4-5D6E-409C-BE32-E72D297353CC}">
                  <c16:uniqueId val="{00000024-548C-4F5E-9B5A-E2877BE07A2E}"/>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{B154C559-E1F7-4CB5-9CFD-EF0D62E1C63B}</c15:txfldGUID>
                      <c15:f>Diagramm!$K$60</c15:f>
                      <c15:dlblFieldTableCache>
                        <c:ptCount val="1"/>
                      </c15:dlblFieldTableCache>
                    </c15:dlblFTEntry>
                  </c15:dlblFieldTable>
                  <c15:showDataLabelsRange val="0"/>
                </c:ext>
                <c:ext xmlns:c16="http://schemas.microsoft.com/office/drawing/2014/chart" uri="{C3380CC4-5D6E-409C-BE32-E72D297353CC}">
                  <c16:uniqueId val="{00000025-548C-4F5E-9B5A-E2877BE07A2E}"/>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{56DCC1C0-BD35-4291-BF91-12E51C66B7E1}</c15:txfldGUID>
                      <c15:f>Diagramm!$K$61</c15:f>
                      <c15:dlblFieldTableCache>
                        <c:ptCount val="1"/>
                      </c15:dlblFieldTableCache>
                    </c15:dlblFTEntry>
                  </c15:dlblFieldTable>
                  <c15:showDataLabelsRange val="0"/>
                </c:ext>
                <c:ext xmlns:c16="http://schemas.microsoft.com/office/drawing/2014/chart" uri="{C3380CC4-5D6E-409C-BE32-E72D297353CC}">
                  <c16:uniqueId val="{00000026-548C-4F5E-9B5A-E2877BE07A2E}"/>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{B77BD449-DDE5-497E-9821-971B3C878205}</c15:txfldGUID>
                      <c15:f>Diagramm!$K$62</c15:f>
                      <c15:dlblFieldTableCache>
                        <c:ptCount val="1"/>
                      </c15:dlblFieldTableCache>
                    </c15:dlblFTEntry>
                  </c15:dlblFieldTable>
                  <c15:showDataLabelsRange val="0"/>
                </c:ext>
                <c:ext xmlns:c16="http://schemas.microsoft.com/office/drawing/2014/chart" uri="{C3380CC4-5D6E-409C-BE32-E72D297353CC}">
                  <c16:uniqueId val="{00000027-548C-4F5E-9B5A-E2877BE07A2E}"/>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{42F7AD76-96F6-463C-B267-7C54EB5E0CD1}</c15:txfldGUID>
                      <c15:f>Diagramm!$K$63</c15:f>
                      <c15:dlblFieldTableCache>
                        <c:ptCount val="1"/>
                      </c15:dlblFieldTableCache>
                    </c15:dlblFTEntry>
                  </c15:dlblFieldTable>
                  <c15:showDataLabelsRange val="0"/>
                </c:ext>
                <c:ext xmlns:c16="http://schemas.microsoft.com/office/drawing/2014/chart" uri="{C3380CC4-5D6E-409C-BE32-E72D297353CC}">
                  <c16:uniqueId val="{00000028-548C-4F5E-9B5A-E2877BE07A2E}"/>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{F4153A0B-2C10-45E9-99F3-252F96339FF8}</c15:txfldGUID>
                      <c15:f>Diagramm!$K$64</c15:f>
                      <c15:dlblFieldTableCache>
                        <c:ptCount val="1"/>
                      </c15:dlblFieldTableCache>
                    </c15:dlblFTEntry>
                  </c15:dlblFieldTable>
                  <c15:showDataLabelsRange val="0"/>
                </c:ext>
                <c:ext xmlns:c16="http://schemas.microsoft.com/office/drawing/2014/chart" uri="{C3380CC4-5D6E-409C-BE32-E72D297353CC}">
                  <c16:uniqueId val="{00000029-548C-4F5E-9B5A-E2877BE07A2E}"/>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{A2C100D3-0294-40E1-B0D6-9E823E0C766C}</c15:txfldGUID>
                      <c15:f>Diagramm!$K$65</c15:f>
                      <c15:dlblFieldTableCache>
                        <c:ptCount val="1"/>
                      </c15:dlblFieldTableCache>
                    </c15:dlblFTEntry>
                  </c15:dlblFieldTable>
                  <c15:showDataLabelsRange val="0"/>
                </c:ext>
                <c:ext xmlns:c16="http://schemas.microsoft.com/office/drawing/2014/chart" uri="{C3380CC4-5D6E-409C-BE32-E72D297353CC}">
                  <c16:uniqueId val="{0000002A-548C-4F5E-9B5A-E2877BE07A2E}"/>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{686C33B3-2FCB-41F0-A5EC-806A8B4ABEB4}</c15:txfldGUID>
                      <c15:f>Diagramm!$K$66</c15:f>
                      <c15:dlblFieldTableCache>
                        <c:ptCount val="1"/>
                      </c15:dlblFieldTableCache>
                    </c15:dlblFTEntry>
                  </c15:dlblFieldTable>
                  <c15:showDataLabelsRange val="0"/>
                </c:ext>
                <c:ext xmlns:c16="http://schemas.microsoft.com/office/drawing/2014/chart" uri="{C3380CC4-5D6E-409C-BE32-E72D297353CC}">
                  <c16:uniqueId val="{0000002B-548C-4F5E-9B5A-E2877BE07A2E}"/>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{DF736E78-C0C1-4DE2-9C50-BC18599B17EF}</c15:txfldGUID>
                      <c15:f>Diagramm!$K$67</c15:f>
                      <c15:dlblFieldTableCache>
                        <c:ptCount val="1"/>
                      </c15:dlblFieldTableCache>
                    </c15:dlblFTEntry>
                  </c15:dlblFieldTable>
                  <c15:showDataLabelsRange val="0"/>
                </c:ext>
                <c:ext xmlns:c16="http://schemas.microsoft.com/office/drawing/2014/chart" uri="{C3380CC4-5D6E-409C-BE32-E72D297353CC}">
                  <c16:uniqueId val="{0000002C-548C-4F5E-9B5A-E2877BE07A2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48C-4F5E-9B5A-E2877BE07A2E}"/>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{C44BCC94-A041-4FBA-ACE4-ED4806D293FE}</c15:txfldGUID>
                      <c15:f>Diagramm!$J$46</c15:f>
                      <c15:dlblFieldTableCache>
                        <c:ptCount val="1"/>
                      </c15:dlblFieldTableCache>
                    </c15:dlblFTEntry>
                  </c15:dlblFieldTable>
                  <c15:showDataLabelsRange val="0"/>
                </c:ext>
                <c:ext xmlns:c16="http://schemas.microsoft.com/office/drawing/2014/chart" uri="{C3380CC4-5D6E-409C-BE32-E72D297353CC}">
                  <c16:uniqueId val="{0000002E-548C-4F5E-9B5A-E2877BE07A2E}"/>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{E8006F5C-D070-4D8B-9AC0-87CA99E854AA}</c15:txfldGUID>
                      <c15:f>Diagramm!$J$47</c15:f>
                      <c15:dlblFieldTableCache>
                        <c:ptCount val="1"/>
                      </c15:dlblFieldTableCache>
                    </c15:dlblFTEntry>
                  </c15:dlblFieldTable>
                  <c15:showDataLabelsRange val="0"/>
                </c:ext>
                <c:ext xmlns:c16="http://schemas.microsoft.com/office/drawing/2014/chart" uri="{C3380CC4-5D6E-409C-BE32-E72D297353CC}">
                  <c16:uniqueId val="{0000002F-548C-4F5E-9B5A-E2877BE07A2E}"/>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{609131CF-1082-4F8F-8EC7-2704D7971858}</c15:txfldGUID>
                      <c15:f>Diagramm!$J$48</c15:f>
                      <c15:dlblFieldTableCache>
                        <c:ptCount val="1"/>
                      </c15:dlblFieldTableCache>
                    </c15:dlblFTEntry>
                  </c15:dlblFieldTable>
                  <c15:showDataLabelsRange val="0"/>
                </c:ext>
                <c:ext xmlns:c16="http://schemas.microsoft.com/office/drawing/2014/chart" uri="{C3380CC4-5D6E-409C-BE32-E72D297353CC}">
                  <c16:uniqueId val="{00000030-548C-4F5E-9B5A-E2877BE07A2E}"/>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{2F538E96-8FFA-4BA7-B160-F714592F08E2}</c15:txfldGUID>
                      <c15:f>Diagramm!$J$49</c15:f>
                      <c15:dlblFieldTableCache>
                        <c:ptCount val="1"/>
                      </c15:dlblFieldTableCache>
                    </c15:dlblFTEntry>
                  </c15:dlblFieldTable>
                  <c15:showDataLabelsRange val="0"/>
                </c:ext>
                <c:ext xmlns:c16="http://schemas.microsoft.com/office/drawing/2014/chart" uri="{C3380CC4-5D6E-409C-BE32-E72D297353CC}">
                  <c16:uniqueId val="{00000031-548C-4F5E-9B5A-E2877BE07A2E}"/>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{51F4E89C-5CB2-4351-9499-B3A0EDFBCCBE}</c15:txfldGUID>
                      <c15:f>Diagramm!$J$50</c15:f>
                      <c15:dlblFieldTableCache>
                        <c:ptCount val="1"/>
                      </c15:dlblFieldTableCache>
                    </c15:dlblFTEntry>
                  </c15:dlblFieldTable>
                  <c15:showDataLabelsRange val="0"/>
                </c:ext>
                <c:ext xmlns:c16="http://schemas.microsoft.com/office/drawing/2014/chart" uri="{C3380CC4-5D6E-409C-BE32-E72D297353CC}">
                  <c16:uniqueId val="{00000032-548C-4F5E-9B5A-E2877BE07A2E}"/>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{DEF6EC68-7AA8-4C73-B7CC-1B7C7C40E02E}</c15:txfldGUID>
                      <c15:f>Diagramm!$J$51</c15:f>
                      <c15:dlblFieldTableCache>
                        <c:ptCount val="1"/>
                      </c15:dlblFieldTableCache>
                    </c15:dlblFTEntry>
                  </c15:dlblFieldTable>
                  <c15:showDataLabelsRange val="0"/>
                </c:ext>
                <c:ext xmlns:c16="http://schemas.microsoft.com/office/drawing/2014/chart" uri="{C3380CC4-5D6E-409C-BE32-E72D297353CC}">
                  <c16:uniqueId val="{00000033-548C-4F5E-9B5A-E2877BE07A2E}"/>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{CB050F02-D73F-4F82-A4E8-EC46847BC462}</c15:txfldGUID>
                      <c15:f>Diagramm!$J$52</c15:f>
                      <c15:dlblFieldTableCache>
                        <c:ptCount val="1"/>
                      </c15:dlblFieldTableCache>
                    </c15:dlblFTEntry>
                  </c15:dlblFieldTable>
                  <c15:showDataLabelsRange val="0"/>
                </c:ext>
                <c:ext xmlns:c16="http://schemas.microsoft.com/office/drawing/2014/chart" uri="{C3380CC4-5D6E-409C-BE32-E72D297353CC}">
                  <c16:uniqueId val="{00000034-548C-4F5E-9B5A-E2877BE07A2E}"/>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{C2B05A72-0252-4F09-9273-653F92064174}</c15:txfldGUID>
                      <c15:f>Diagramm!$J$53</c15:f>
                      <c15:dlblFieldTableCache>
                        <c:ptCount val="1"/>
                      </c15:dlblFieldTableCache>
                    </c15:dlblFTEntry>
                  </c15:dlblFieldTable>
                  <c15:showDataLabelsRange val="0"/>
                </c:ext>
                <c:ext xmlns:c16="http://schemas.microsoft.com/office/drawing/2014/chart" uri="{C3380CC4-5D6E-409C-BE32-E72D297353CC}">
                  <c16:uniqueId val="{00000035-548C-4F5E-9B5A-E2877BE07A2E}"/>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{0A508570-7D44-420F-BDC6-CE062FA0B6AC}</c15:txfldGUID>
                      <c15:f>Diagramm!$J$54</c15:f>
                      <c15:dlblFieldTableCache>
                        <c:ptCount val="1"/>
                      </c15:dlblFieldTableCache>
                    </c15:dlblFTEntry>
                  </c15:dlblFieldTable>
                  <c15:showDataLabelsRange val="0"/>
                </c:ext>
                <c:ext xmlns:c16="http://schemas.microsoft.com/office/drawing/2014/chart" uri="{C3380CC4-5D6E-409C-BE32-E72D297353CC}">
                  <c16:uniqueId val="{00000036-548C-4F5E-9B5A-E2877BE07A2E}"/>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{09A1D187-0883-4DED-92BF-241A4A4F4BF2}</c15:txfldGUID>
                      <c15:f>Diagramm!$J$55</c15:f>
                      <c15:dlblFieldTableCache>
                        <c:ptCount val="1"/>
                      </c15:dlblFieldTableCache>
                    </c15:dlblFTEntry>
                  </c15:dlblFieldTable>
                  <c15:showDataLabelsRange val="0"/>
                </c:ext>
                <c:ext xmlns:c16="http://schemas.microsoft.com/office/drawing/2014/chart" uri="{C3380CC4-5D6E-409C-BE32-E72D297353CC}">
                  <c16:uniqueId val="{00000037-548C-4F5E-9B5A-E2877BE07A2E}"/>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{10BEAECA-0208-48D8-B14D-329AF676C6B1}</c15:txfldGUID>
                      <c15:f>Diagramm!$J$56</c15:f>
                      <c15:dlblFieldTableCache>
                        <c:ptCount val="1"/>
                      </c15:dlblFieldTableCache>
                    </c15:dlblFTEntry>
                  </c15:dlblFieldTable>
                  <c15:showDataLabelsRange val="0"/>
                </c:ext>
                <c:ext xmlns:c16="http://schemas.microsoft.com/office/drawing/2014/chart" uri="{C3380CC4-5D6E-409C-BE32-E72D297353CC}">
                  <c16:uniqueId val="{00000038-548C-4F5E-9B5A-E2877BE07A2E}"/>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{B55D92C6-A936-41F0-B9C7-C75C215B2994}</c15:txfldGUID>
                      <c15:f>Diagramm!$J$57</c15:f>
                      <c15:dlblFieldTableCache>
                        <c:ptCount val="1"/>
                      </c15:dlblFieldTableCache>
                    </c15:dlblFTEntry>
                  </c15:dlblFieldTable>
                  <c15:showDataLabelsRange val="0"/>
                </c:ext>
                <c:ext xmlns:c16="http://schemas.microsoft.com/office/drawing/2014/chart" uri="{C3380CC4-5D6E-409C-BE32-E72D297353CC}">
                  <c16:uniqueId val="{00000039-548C-4F5E-9B5A-E2877BE07A2E}"/>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{A620877C-3190-4AE6-88CE-9F60A22592A9}</c15:txfldGUID>
                      <c15:f>Diagramm!$J$58</c15:f>
                      <c15:dlblFieldTableCache>
                        <c:ptCount val="1"/>
                      </c15:dlblFieldTableCache>
                    </c15:dlblFTEntry>
                  </c15:dlblFieldTable>
                  <c15:showDataLabelsRange val="0"/>
                </c:ext>
                <c:ext xmlns:c16="http://schemas.microsoft.com/office/drawing/2014/chart" uri="{C3380CC4-5D6E-409C-BE32-E72D297353CC}">
                  <c16:uniqueId val="{0000003A-548C-4F5E-9B5A-E2877BE07A2E}"/>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{85DC2F94-73BE-451A-BB8A-4CB78983231C}</c15:txfldGUID>
                      <c15:f>Diagramm!$J$59</c15:f>
                      <c15:dlblFieldTableCache>
                        <c:ptCount val="1"/>
                      </c15:dlblFieldTableCache>
                    </c15:dlblFTEntry>
                  </c15:dlblFieldTable>
                  <c15:showDataLabelsRange val="0"/>
                </c:ext>
                <c:ext xmlns:c16="http://schemas.microsoft.com/office/drawing/2014/chart" uri="{C3380CC4-5D6E-409C-BE32-E72D297353CC}">
                  <c16:uniqueId val="{0000003B-548C-4F5E-9B5A-E2877BE07A2E}"/>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{C6D06165-F1CA-4289-971D-B22A474C695F}</c15:txfldGUID>
                      <c15:f>Diagramm!$J$60</c15:f>
                      <c15:dlblFieldTableCache>
                        <c:ptCount val="1"/>
                      </c15:dlblFieldTableCache>
                    </c15:dlblFTEntry>
                  </c15:dlblFieldTable>
                  <c15:showDataLabelsRange val="0"/>
                </c:ext>
                <c:ext xmlns:c16="http://schemas.microsoft.com/office/drawing/2014/chart" uri="{C3380CC4-5D6E-409C-BE32-E72D297353CC}">
                  <c16:uniqueId val="{0000003C-548C-4F5E-9B5A-E2877BE07A2E}"/>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{D49A50B6-440C-43D4-9EF3-4B596EE26EC0}</c15:txfldGUID>
                      <c15:f>Diagramm!$J$61</c15:f>
                      <c15:dlblFieldTableCache>
                        <c:ptCount val="1"/>
                      </c15:dlblFieldTableCache>
                    </c15:dlblFTEntry>
                  </c15:dlblFieldTable>
                  <c15:showDataLabelsRange val="0"/>
                </c:ext>
                <c:ext xmlns:c16="http://schemas.microsoft.com/office/drawing/2014/chart" uri="{C3380CC4-5D6E-409C-BE32-E72D297353CC}">
                  <c16:uniqueId val="{0000003D-548C-4F5E-9B5A-E2877BE07A2E}"/>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{EBBE7F51-5165-4F7F-A027-9A163DED657D}</c15:txfldGUID>
                      <c15:f>Diagramm!$J$62</c15:f>
                      <c15:dlblFieldTableCache>
                        <c:ptCount val="1"/>
                      </c15:dlblFieldTableCache>
                    </c15:dlblFTEntry>
                  </c15:dlblFieldTable>
                  <c15:showDataLabelsRange val="0"/>
                </c:ext>
                <c:ext xmlns:c16="http://schemas.microsoft.com/office/drawing/2014/chart" uri="{C3380CC4-5D6E-409C-BE32-E72D297353CC}">
                  <c16:uniqueId val="{0000003E-548C-4F5E-9B5A-E2877BE07A2E}"/>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{E25A9669-9CBC-473E-A8E3-8C8C9797FC3B}</c15:txfldGUID>
                      <c15:f>Diagramm!$J$63</c15:f>
                      <c15:dlblFieldTableCache>
                        <c:ptCount val="1"/>
                      </c15:dlblFieldTableCache>
                    </c15:dlblFTEntry>
                  </c15:dlblFieldTable>
                  <c15:showDataLabelsRange val="0"/>
                </c:ext>
                <c:ext xmlns:c16="http://schemas.microsoft.com/office/drawing/2014/chart" uri="{C3380CC4-5D6E-409C-BE32-E72D297353CC}">
                  <c16:uniqueId val="{0000003F-548C-4F5E-9B5A-E2877BE07A2E}"/>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{E975C4B4-BD8E-4782-A2B4-19B957BB8FC5}</c15:txfldGUID>
                      <c15:f>Diagramm!$J$64</c15:f>
                      <c15:dlblFieldTableCache>
                        <c:ptCount val="1"/>
                      </c15:dlblFieldTableCache>
                    </c15:dlblFTEntry>
                  </c15:dlblFieldTable>
                  <c15:showDataLabelsRange val="0"/>
                </c:ext>
                <c:ext xmlns:c16="http://schemas.microsoft.com/office/drawing/2014/chart" uri="{C3380CC4-5D6E-409C-BE32-E72D297353CC}">
                  <c16:uniqueId val="{00000040-548C-4F5E-9B5A-E2877BE07A2E}"/>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{CFEBCFEB-FA32-4569-8CE8-A956CA43DBEE}</c15:txfldGUID>
                      <c15:f>Diagramm!$J$65</c15:f>
                      <c15:dlblFieldTableCache>
                        <c:ptCount val="1"/>
                      </c15:dlblFieldTableCache>
                    </c15:dlblFTEntry>
                  </c15:dlblFieldTable>
                  <c15:showDataLabelsRange val="0"/>
                </c:ext>
                <c:ext xmlns:c16="http://schemas.microsoft.com/office/drawing/2014/chart" uri="{C3380CC4-5D6E-409C-BE32-E72D297353CC}">
                  <c16:uniqueId val="{00000041-548C-4F5E-9B5A-E2877BE07A2E}"/>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{BFD96B62-A85E-43A8-B065-8DD96E1BA924}</c15:txfldGUID>
                      <c15:f>Diagramm!$J$66</c15:f>
                      <c15:dlblFieldTableCache>
                        <c:ptCount val="1"/>
                      </c15:dlblFieldTableCache>
                    </c15:dlblFTEntry>
                  </c15:dlblFieldTable>
                  <c15:showDataLabelsRange val="0"/>
                </c:ext>
                <c:ext xmlns:c16="http://schemas.microsoft.com/office/drawing/2014/chart" uri="{C3380CC4-5D6E-409C-BE32-E72D297353CC}">
                  <c16:uniqueId val="{00000042-548C-4F5E-9B5A-E2877BE07A2E}"/>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{5D9017EB-7D8B-4BA7-B865-5BBADA590AF1}</c15:txfldGUID>
                      <c15:f>Diagramm!$J$67</c15:f>
                      <c15:dlblFieldTableCache>
                        <c:ptCount val="1"/>
                      </c15:dlblFieldTableCache>
                    </c15:dlblFTEntry>
                  </c15:dlblFieldTable>
                  <c15:showDataLabelsRange val="0"/>
                </c:ext>
                <c:ext xmlns:c16="http://schemas.microsoft.com/office/drawing/2014/chart" uri="{C3380CC4-5D6E-409C-BE32-E72D297353CC}">
                  <c16:uniqueId val="{00000043-548C-4F5E-9B5A-E2877BE07A2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48C-4F5E-9B5A-E2877BE07A2E}"/>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43A-415B-B2FF-2CE6012D227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43A-415B-B2FF-2CE6012D227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43A-415B-B2FF-2CE6012D227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43A-415B-B2FF-2CE6012D227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43A-415B-B2FF-2CE6012D227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43A-415B-B2FF-2CE6012D227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43A-415B-B2FF-2CE6012D227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43A-415B-B2FF-2CE6012D227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43A-415B-B2FF-2CE6012D227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43A-415B-B2FF-2CE6012D227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43A-415B-B2FF-2CE6012D227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43A-415B-B2FF-2CE6012D227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43A-415B-B2FF-2CE6012D227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43A-415B-B2FF-2CE6012D227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43A-415B-B2FF-2CE6012D227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43A-415B-B2FF-2CE6012D227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43A-415B-B2FF-2CE6012D227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43A-415B-B2FF-2CE6012D227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743A-415B-B2FF-2CE6012D227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743A-415B-B2FF-2CE6012D227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743A-415B-B2FF-2CE6012D227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743A-415B-B2FF-2CE6012D227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743A-415B-B2FF-2CE6012D2278}"/>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743A-415B-B2FF-2CE6012D227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743A-415B-B2FF-2CE6012D227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743A-415B-B2FF-2CE6012D227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743A-415B-B2FF-2CE6012D227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743A-415B-B2FF-2CE6012D227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743A-415B-B2FF-2CE6012D227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743A-415B-B2FF-2CE6012D227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743A-415B-B2FF-2CE6012D227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743A-415B-B2FF-2CE6012D227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743A-415B-B2FF-2CE6012D227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743A-415B-B2FF-2CE6012D227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743A-415B-B2FF-2CE6012D227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743A-415B-B2FF-2CE6012D227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743A-415B-B2FF-2CE6012D227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743A-415B-B2FF-2CE6012D227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743A-415B-B2FF-2CE6012D227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743A-415B-B2FF-2CE6012D227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743A-415B-B2FF-2CE6012D227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743A-415B-B2FF-2CE6012D227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743A-415B-B2FF-2CE6012D227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743A-415B-B2FF-2CE6012D227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743A-415B-B2FF-2CE6012D2278}"/>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743A-415B-B2FF-2CE6012D2278}"/>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743A-415B-B2FF-2CE6012D227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743A-415B-B2FF-2CE6012D227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743A-415B-B2FF-2CE6012D227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743A-415B-B2FF-2CE6012D227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743A-415B-B2FF-2CE6012D227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743A-415B-B2FF-2CE6012D227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743A-415B-B2FF-2CE6012D227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743A-415B-B2FF-2CE6012D227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743A-415B-B2FF-2CE6012D227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743A-415B-B2FF-2CE6012D227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743A-415B-B2FF-2CE6012D227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743A-415B-B2FF-2CE6012D227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743A-415B-B2FF-2CE6012D227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743A-415B-B2FF-2CE6012D227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743A-415B-B2FF-2CE6012D227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743A-415B-B2FF-2CE6012D227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743A-415B-B2FF-2CE6012D227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743A-415B-B2FF-2CE6012D227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743A-415B-B2FF-2CE6012D227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743A-415B-B2FF-2CE6012D227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743A-415B-B2FF-2CE6012D227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743A-415B-B2FF-2CE6012D227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743A-415B-B2FF-2CE6012D2278}"/>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100.16594332397241</c:v>
                </c:pt>
                <c:pt idx="2">
                  <c:v>101.95728023146967</c:v>
                </c:pt>
                <c:pt idx="3">
                  <c:v>100.65739086035231</c:v>
                </c:pt>
                <c:pt idx="4">
                  <c:v>100.57229171985362</c:v>
                </c:pt>
                <c:pt idx="5">
                  <c:v>100.7807846140754</c:v>
                </c:pt>
                <c:pt idx="6">
                  <c:v>102.23385243809038</c:v>
                </c:pt>
                <c:pt idx="7">
                  <c:v>101.34882137690408</c:v>
                </c:pt>
                <c:pt idx="8">
                  <c:v>101.15522083226961</c:v>
                </c:pt>
                <c:pt idx="9">
                  <c:v>100.84035401242448</c:v>
                </c:pt>
                <c:pt idx="10">
                  <c:v>101.85090630584629</c:v>
                </c:pt>
                <c:pt idx="11">
                  <c:v>101.09565143392052</c:v>
                </c:pt>
                <c:pt idx="12">
                  <c:v>100.68504808101437</c:v>
                </c:pt>
                <c:pt idx="13">
                  <c:v>100.85311888349928</c:v>
                </c:pt>
                <c:pt idx="14">
                  <c:v>102.17853799676624</c:v>
                </c:pt>
                <c:pt idx="15">
                  <c:v>101.71049272402348</c:v>
                </c:pt>
                <c:pt idx="16">
                  <c:v>101.58922644881288</c:v>
                </c:pt>
                <c:pt idx="17">
                  <c:v>102.06578163560549</c:v>
                </c:pt>
                <c:pt idx="18">
                  <c:v>103.65288060590588</c:v>
                </c:pt>
                <c:pt idx="19">
                  <c:v>103.09548123563953</c:v>
                </c:pt>
                <c:pt idx="20">
                  <c:v>102.82741894306868</c:v>
                </c:pt>
                <c:pt idx="21">
                  <c:v>103.41885796953451</c:v>
                </c:pt>
                <c:pt idx="22">
                  <c:v>104.66768785635266</c:v>
                </c:pt>
                <c:pt idx="23">
                  <c:v>103.5996936430942</c:v>
                </c:pt>
                <c:pt idx="24">
                  <c:v>102.86145859926815</c:v>
                </c:pt>
              </c:numCache>
            </c:numRef>
          </c:val>
          <c:smooth val="0"/>
          <c:extLst>
            <c:ext xmlns:c16="http://schemas.microsoft.com/office/drawing/2014/chart" uri="{C3380CC4-5D6E-409C-BE32-E72D297353CC}">
              <c16:uniqueId val="{00000000-5411-4D17-8FD2-01D39068B6E6}"/>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102.18818380743981</c:v>
                </c:pt>
                <c:pt idx="2">
                  <c:v>104.9234135667396</c:v>
                </c:pt>
                <c:pt idx="3">
                  <c:v>100.54704595185994</c:v>
                </c:pt>
                <c:pt idx="4">
                  <c:v>98.905908096280086</c:v>
                </c:pt>
                <c:pt idx="5">
                  <c:v>101.58643326039387</c:v>
                </c:pt>
                <c:pt idx="6">
                  <c:v>104.59518599562362</c:v>
                </c:pt>
                <c:pt idx="7">
                  <c:v>102.84463894967178</c:v>
                </c:pt>
                <c:pt idx="8">
                  <c:v>101.58643326039387</c:v>
                </c:pt>
                <c:pt idx="9">
                  <c:v>105.14223194748358</c:v>
                </c:pt>
                <c:pt idx="10">
                  <c:v>106.83807439824946</c:v>
                </c:pt>
                <c:pt idx="11">
                  <c:v>106.40043763676148</c:v>
                </c:pt>
                <c:pt idx="12">
                  <c:v>102.13347921225382</c:v>
                </c:pt>
                <c:pt idx="13">
                  <c:v>103.39168490153172</c:v>
                </c:pt>
                <c:pt idx="14">
                  <c:v>106.40043763676148</c:v>
                </c:pt>
                <c:pt idx="15">
                  <c:v>105.08752735229758</c:v>
                </c:pt>
                <c:pt idx="16">
                  <c:v>108.31509846827134</c:v>
                </c:pt>
                <c:pt idx="17">
                  <c:v>111.59737417943107</c:v>
                </c:pt>
                <c:pt idx="18">
                  <c:v>113.6214442013129</c:v>
                </c:pt>
                <c:pt idx="19">
                  <c:v>114.44201312910285</c:v>
                </c:pt>
                <c:pt idx="20">
                  <c:v>113.01969365426696</c:v>
                </c:pt>
                <c:pt idx="21">
                  <c:v>119.74835886214441</c:v>
                </c:pt>
                <c:pt idx="22">
                  <c:v>124.28884026258207</c:v>
                </c:pt>
                <c:pt idx="23">
                  <c:v>124.28884026258207</c:v>
                </c:pt>
                <c:pt idx="24">
                  <c:v>120.67833698030634</c:v>
                </c:pt>
              </c:numCache>
            </c:numRef>
          </c:val>
          <c:smooth val="0"/>
          <c:extLst>
            <c:ext xmlns:c16="http://schemas.microsoft.com/office/drawing/2014/chart" uri="{C3380CC4-5D6E-409C-BE32-E72D297353CC}">
              <c16:uniqueId val="{00000001-5411-4D17-8FD2-01D39068B6E6}"/>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102.15187254293399</c:v>
                </c:pt>
                <c:pt idx="2">
                  <c:v>100.64142354645146</c:v>
                </c:pt>
                <c:pt idx="3">
                  <c:v>99.958617835712801</c:v>
                </c:pt>
                <c:pt idx="4">
                  <c:v>94.868611628388166</c:v>
                </c:pt>
                <c:pt idx="5">
                  <c:v>99.275812124974138</c:v>
                </c:pt>
                <c:pt idx="6">
                  <c:v>97.972273949927583</c:v>
                </c:pt>
                <c:pt idx="7">
                  <c:v>96.068694392716736</c:v>
                </c:pt>
                <c:pt idx="8">
                  <c:v>95.24105110697289</c:v>
                </c:pt>
                <c:pt idx="9">
                  <c:v>96.027312228429551</c:v>
                </c:pt>
                <c:pt idx="10">
                  <c:v>94.144423753362304</c:v>
                </c:pt>
                <c:pt idx="11">
                  <c:v>93.647837781915996</c:v>
                </c:pt>
                <c:pt idx="12">
                  <c:v>91.620111731843579</c:v>
                </c:pt>
                <c:pt idx="13">
                  <c:v>92.633974756879795</c:v>
                </c:pt>
                <c:pt idx="14">
                  <c:v>92.323608524725842</c:v>
                </c:pt>
                <c:pt idx="15">
                  <c:v>91.41320091040761</c:v>
                </c:pt>
                <c:pt idx="16">
                  <c:v>90.151044899648241</c:v>
                </c:pt>
                <c:pt idx="17">
                  <c:v>90.792468446099733</c:v>
                </c:pt>
                <c:pt idx="18">
                  <c:v>89.033726463894055</c:v>
                </c:pt>
                <c:pt idx="19">
                  <c:v>89.695841092489133</c:v>
                </c:pt>
                <c:pt idx="20">
                  <c:v>88.785433478170901</c:v>
                </c:pt>
                <c:pt idx="21">
                  <c:v>93.213325056900473</c:v>
                </c:pt>
                <c:pt idx="22">
                  <c:v>90.978688185392102</c:v>
                </c:pt>
                <c:pt idx="23">
                  <c:v>91.516656321125595</c:v>
                </c:pt>
                <c:pt idx="24">
                  <c:v>91.45458307469481</c:v>
                </c:pt>
              </c:numCache>
            </c:numRef>
          </c:val>
          <c:smooth val="0"/>
          <c:extLst>
            <c:ext xmlns:c16="http://schemas.microsoft.com/office/drawing/2014/chart" uri="{C3380CC4-5D6E-409C-BE32-E72D297353CC}">
              <c16:uniqueId val="{00000002-5411-4D17-8FD2-01D39068B6E6}"/>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5411-4D17-8FD2-01D39068B6E6}"/>
                </c:ext>
              </c:extLst>
            </c:dLbl>
            <c:dLbl>
              <c:idx val="1"/>
              <c:delete val="1"/>
              <c:extLst>
                <c:ext xmlns:c15="http://schemas.microsoft.com/office/drawing/2012/chart" uri="{CE6537A1-D6FC-4f65-9D91-7224C49458BB}"/>
                <c:ext xmlns:c16="http://schemas.microsoft.com/office/drawing/2014/chart" uri="{C3380CC4-5D6E-409C-BE32-E72D297353CC}">
                  <c16:uniqueId val="{00000004-5411-4D17-8FD2-01D39068B6E6}"/>
                </c:ext>
              </c:extLst>
            </c:dLbl>
            <c:dLbl>
              <c:idx val="2"/>
              <c:delete val="1"/>
              <c:extLst>
                <c:ext xmlns:c15="http://schemas.microsoft.com/office/drawing/2012/chart" uri="{CE6537A1-D6FC-4f65-9D91-7224C49458BB}"/>
                <c:ext xmlns:c16="http://schemas.microsoft.com/office/drawing/2014/chart" uri="{C3380CC4-5D6E-409C-BE32-E72D297353CC}">
                  <c16:uniqueId val="{00000005-5411-4D17-8FD2-01D39068B6E6}"/>
                </c:ext>
              </c:extLst>
            </c:dLbl>
            <c:dLbl>
              <c:idx val="3"/>
              <c:delete val="1"/>
              <c:extLst>
                <c:ext xmlns:c15="http://schemas.microsoft.com/office/drawing/2012/chart" uri="{CE6537A1-D6FC-4f65-9D91-7224C49458BB}"/>
                <c:ext xmlns:c16="http://schemas.microsoft.com/office/drawing/2014/chart" uri="{C3380CC4-5D6E-409C-BE32-E72D297353CC}">
                  <c16:uniqueId val="{00000006-5411-4D17-8FD2-01D39068B6E6}"/>
                </c:ext>
              </c:extLst>
            </c:dLbl>
            <c:dLbl>
              <c:idx val="4"/>
              <c:delete val="1"/>
              <c:extLst>
                <c:ext xmlns:c15="http://schemas.microsoft.com/office/drawing/2012/chart" uri="{CE6537A1-D6FC-4f65-9D91-7224C49458BB}"/>
                <c:ext xmlns:c16="http://schemas.microsoft.com/office/drawing/2014/chart" uri="{C3380CC4-5D6E-409C-BE32-E72D297353CC}">
                  <c16:uniqueId val="{00000007-5411-4D17-8FD2-01D39068B6E6}"/>
                </c:ext>
              </c:extLst>
            </c:dLbl>
            <c:dLbl>
              <c:idx val="5"/>
              <c:delete val="1"/>
              <c:extLst>
                <c:ext xmlns:c15="http://schemas.microsoft.com/office/drawing/2012/chart" uri="{CE6537A1-D6FC-4f65-9D91-7224C49458BB}"/>
                <c:ext xmlns:c16="http://schemas.microsoft.com/office/drawing/2014/chart" uri="{C3380CC4-5D6E-409C-BE32-E72D297353CC}">
                  <c16:uniqueId val="{00000008-5411-4D17-8FD2-01D39068B6E6}"/>
                </c:ext>
              </c:extLst>
            </c:dLbl>
            <c:dLbl>
              <c:idx val="6"/>
              <c:delete val="1"/>
              <c:extLst>
                <c:ext xmlns:c15="http://schemas.microsoft.com/office/drawing/2012/chart" uri="{CE6537A1-D6FC-4f65-9D91-7224C49458BB}"/>
                <c:ext xmlns:c16="http://schemas.microsoft.com/office/drawing/2014/chart" uri="{C3380CC4-5D6E-409C-BE32-E72D297353CC}">
                  <c16:uniqueId val="{00000009-5411-4D17-8FD2-01D39068B6E6}"/>
                </c:ext>
              </c:extLst>
            </c:dLbl>
            <c:dLbl>
              <c:idx val="7"/>
              <c:delete val="1"/>
              <c:extLst>
                <c:ext xmlns:c15="http://schemas.microsoft.com/office/drawing/2012/chart" uri="{CE6537A1-D6FC-4f65-9D91-7224C49458BB}"/>
                <c:ext xmlns:c16="http://schemas.microsoft.com/office/drawing/2014/chart" uri="{C3380CC4-5D6E-409C-BE32-E72D297353CC}">
                  <c16:uniqueId val="{0000000A-5411-4D17-8FD2-01D39068B6E6}"/>
                </c:ext>
              </c:extLst>
            </c:dLbl>
            <c:dLbl>
              <c:idx val="8"/>
              <c:delete val="1"/>
              <c:extLst>
                <c:ext xmlns:c15="http://schemas.microsoft.com/office/drawing/2012/chart" uri="{CE6537A1-D6FC-4f65-9D91-7224C49458BB}"/>
                <c:ext xmlns:c16="http://schemas.microsoft.com/office/drawing/2014/chart" uri="{C3380CC4-5D6E-409C-BE32-E72D297353CC}">
                  <c16:uniqueId val="{0000000B-5411-4D17-8FD2-01D39068B6E6}"/>
                </c:ext>
              </c:extLst>
            </c:dLbl>
            <c:dLbl>
              <c:idx val="9"/>
              <c:delete val="1"/>
              <c:extLst>
                <c:ext xmlns:c15="http://schemas.microsoft.com/office/drawing/2012/chart" uri="{CE6537A1-D6FC-4f65-9D91-7224C49458BB}"/>
                <c:ext xmlns:c16="http://schemas.microsoft.com/office/drawing/2014/chart" uri="{C3380CC4-5D6E-409C-BE32-E72D297353CC}">
                  <c16:uniqueId val="{0000000C-5411-4D17-8FD2-01D39068B6E6}"/>
                </c:ext>
              </c:extLst>
            </c:dLbl>
            <c:dLbl>
              <c:idx val="10"/>
              <c:delete val="1"/>
              <c:extLst>
                <c:ext xmlns:c15="http://schemas.microsoft.com/office/drawing/2012/chart" uri="{CE6537A1-D6FC-4f65-9D91-7224C49458BB}"/>
                <c:ext xmlns:c16="http://schemas.microsoft.com/office/drawing/2014/chart" uri="{C3380CC4-5D6E-409C-BE32-E72D297353CC}">
                  <c16:uniqueId val="{0000000D-5411-4D17-8FD2-01D39068B6E6}"/>
                </c:ext>
              </c:extLst>
            </c:dLbl>
            <c:dLbl>
              <c:idx val="11"/>
              <c:delete val="1"/>
              <c:extLst>
                <c:ext xmlns:c15="http://schemas.microsoft.com/office/drawing/2012/chart" uri="{CE6537A1-D6FC-4f65-9D91-7224C49458BB}"/>
                <c:ext xmlns:c16="http://schemas.microsoft.com/office/drawing/2014/chart" uri="{C3380CC4-5D6E-409C-BE32-E72D297353CC}">
                  <c16:uniqueId val="{0000000E-5411-4D17-8FD2-01D39068B6E6}"/>
                </c:ext>
              </c:extLst>
            </c:dLbl>
            <c:dLbl>
              <c:idx val="12"/>
              <c:delete val="1"/>
              <c:extLst>
                <c:ext xmlns:c15="http://schemas.microsoft.com/office/drawing/2012/chart" uri="{CE6537A1-D6FC-4f65-9D91-7224C49458BB}"/>
                <c:ext xmlns:c16="http://schemas.microsoft.com/office/drawing/2014/chart" uri="{C3380CC4-5D6E-409C-BE32-E72D297353CC}">
                  <c16:uniqueId val="{0000000F-5411-4D17-8FD2-01D39068B6E6}"/>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411-4D17-8FD2-01D39068B6E6}"/>
                </c:ext>
              </c:extLst>
            </c:dLbl>
            <c:dLbl>
              <c:idx val="14"/>
              <c:delete val="1"/>
              <c:extLst>
                <c:ext xmlns:c15="http://schemas.microsoft.com/office/drawing/2012/chart" uri="{CE6537A1-D6FC-4f65-9D91-7224C49458BB}"/>
                <c:ext xmlns:c16="http://schemas.microsoft.com/office/drawing/2014/chart" uri="{C3380CC4-5D6E-409C-BE32-E72D297353CC}">
                  <c16:uniqueId val="{00000011-5411-4D17-8FD2-01D39068B6E6}"/>
                </c:ext>
              </c:extLst>
            </c:dLbl>
            <c:dLbl>
              <c:idx val="15"/>
              <c:delete val="1"/>
              <c:extLst>
                <c:ext xmlns:c15="http://schemas.microsoft.com/office/drawing/2012/chart" uri="{CE6537A1-D6FC-4f65-9D91-7224C49458BB}"/>
                <c:ext xmlns:c16="http://schemas.microsoft.com/office/drawing/2014/chart" uri="{C3380CC4-5D6E-409C-BE32-E72D297353CC}">
                  <c16:uniqueId val="{00000012-5411-4D17-8FD2-01D39068B6E6}"/>
                </c:ext>
              </c:extLst>
            </c:dLbl>
            <c:dLbl>
              <c:idx val="16"/>
              <c:delete val="1"/>
              <c:extLst>
                <c:ext xmlns:c15="http://schemas.microsoft.com/office/drawing/2012/chart" uri="{CE6537A1-D6FC-4f65-9D91-7224C49458BB}"/>
                <c:ext xmlns:c16="http://schemas.microsoft.com/office/drawing/2014/chart" uri="{C3380CC4-5D6E-409C-BE32-E72D297353CC}">
                  <c16:uniqueId val="{00000013-5411-4D17-8FD2-01D39068B6E6}"/>
                </c:ext>
              </c:extLst>
            </c:dLbl>
            <c:dLbl>
              <c:idx val="17"/>
              <c:delete val="1"/>
              <c:extLst>
                <c:ext xmlns:c15="http://schemas.microsoft.com/office/drawing/2012/chart" uri="{CE6537A1-D6FC-4f65-9D91-7224C49458BB}"/>
                <c:ext xmlns:c16="http://schemas.microsoft.com/office/drawing/2014/chart" uri="{C3380CC4-5D6E-409C-BE32-E72D297353CC}">
                  <c16:uniqueId val="{00000014-5411-4D17-8FD2-01D39068B6E6}"/>
                </c:ext>
              </c:extLst>
            </c:dLbl>
            <c:dLbl>
              <c:idx val="18"/>
              <c:delete val="1"/>
              <c:extLst>
                <c:ext xmlns:c15="http://schemas.microsoft.com/office/drawing/2012/chart" uri="{CE6537A1-D6FC-4f65-9D91-7224C49458BB}"/>
                <c:ext xmlns:c16="http://schemas.microsoft.com/office/drawing/2014/chart" uri="{C3380CC4-5D6E-409C-BE32-E72D297353CC}">
                  <c16:uniqueId val="{00000015-5411-4D17-8FD2-01D39068B6E6}"/>
                </c:ext>
              </c:extLst>
            </c:dLbl>
            <c:dLbl>
              <c:idx val="19"/>
              <c:delete val="1"/>
              <c:extLst>
                <c:ext xmlns:c15="http://schemas.microsoft.com/office/drawing/2012/chart" uri="{CE6537A1-D6FC-4f65-9D91-7224C49458BB}"/>
                <c:ext xmlns:c16="http://schemas.microsoft.com/office/drawing/2014/chart" uri="{C3380CC4-5D6E-409C-BE32-E72D297353CC}">
                  <c16:uniqueId val="{00000016-5411-4D17-8FD2-01D39068B6E6}"/>
                </c:ext>
              </c:extLst>
            </c:dLbl>
            <c:dLbl>
              <c:idx val="20"/>
              <c:delete val="1"/>
              <c:extLst>
                <c:ext xmlns:c15="http://schemas.microsoft.com/office/drawing/2012/chart" uri="{CE6537A1-D6FC-4f65-9D91-7224C49458BB}"/>
                <c:ext xmlns:c16="http://schemas.microsoft.com/office/drawing/2014/chart" uri="{C3380CC4-5D6E-409C-BE32-E72D297353CC}">
                  <c16:uniqueId val="{00000017-5411-4D17-8FD2-01D39068B6E6}"/>
                </c:ext>
              </c:extLst>
            </c:dLbl>
            <c:dLbl>
              <c:idx val="21"/>
              <c:delete val="1"/>
              <c:extLst>
                <c:ext xmlns:c15="http://schemas.microsoft.com/office/drawing/2012/chart" uri="{CE6537A1-D6FC-4f65-9D91-7224C49458BB}"/>
                <c:ext xmlns:c16="http://schemas.microsoft.com/office/drawing/2014/chart" uri="{C3380CC4-5D6E-409C-BE32-E72D297353CC}">
                  <c16:uniqueId val="{00000018-5411-4D17-8FD2-01D39068B6E6}"/>
                </c:ext>
              </c:extLst>
            </c:dLbl>
            <c:dLbl>
              <c:idx val="22"/>
              <c:delete val="1"/>
              <c:extLst>
                <c:ext xmlns:c15="http://schemas.microsoft.com/office/drawing/2012/chart" uri="{CE6537A1-D6FC-4f65-9D91-7224C49458BB}"/>
                <c:ext xmlns:c16="http://schemas.microsoft.com/office/drawing/2014/chart" uri="{C3380CC4-5D6E-409C-BE32-E72D297353CC}">
                  <c16:uniqueId val="{00000019-5411-4D17-8FD2-01D39068B6E6}"/>
                </c:ext>
              </c:extLst>
            </c:dLbl>
            <c:dLbl>
              <c:idx val="23"/>
              <c:delete val="1"/>
              <c:extLst>
                <c:ext xmlns:c15="http://schemas.microsoft.com/office/drawing/2012/chart" uri="{CE6537A1-D6FC-4f65-9D91-7224C49458BB}"/>
                <c:ext xmlns:c16="http://schemas.microsoft.com/office/drawing/2014/chart" uri="{C3380CC4-5D6E-409C-BE32-E72D297353CC}">
                  <c16:uniqueId val="{0000001A-5411-4D17-8FD2-01D39068B6E6}"/>
                </c:ext>
              </c:extLst>
            </c:dLbl>
            <c:dLbl>
              <c:idx val="24"/>
              <c:delete val="1"/>
              <c:extLst>
                <c:ext xmlns:c15="http://schemas.microsoft.com/office/drawing/2012/chart" uri="{CE6537A1-D6FC-4f65-9D91-7224C49458BB}"/>
                <c:ext xmlns:c16="http://schemas.microsoft.com/office/drawing/2014/chart" uri="{C3380CC4-5D6E-409C-BE32-E72D297353CC}">
                  <c16:uniqueId val="{0000001B-5411-4D17-8FD2-01D39068B6E6}"/>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5411-4D17-8FD2-01D39068B6E6}"/>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Salzgitter, Stadt (03102)</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48349</v>
      </c>
      <c r="F11" s="238">
        <v>48696</v>
      </c>
      <c r="G11" s="238">
        <v>49198</v>
      </c>
      <c r="H11" s="238">
        <v>48611</v>
      </c>
      <c r="I11" s="265">
        <v>48333</v>
      </c>
      <c r="J11" s="263">
        <v>16</v>
      </c>
      <c r="K11" s="266">
        <v>3.3103676577079841E-2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13.702455066288858</v>
      </c>
      <c r="E13" s="115">
        <v>6625</v>
      </c>
      <c r="F13" s="114">
        <v>6701</v>
      </c>
      <c r="G13" s="114">
        <v>6974</v>
      </c>
      <c r="H13" s="114">
        <v>6847</v>
      </c>
      <c r="I13" s="140">
        <v>6570</v>
      </c>
      <c r="J13" s="115">
        <v>55</v>
      </c>
      <c r="K13" s="116">
        <v>0.83713850837138504</v>
      </c>
    </row>
    <row r="14" spans="1:255" ht="14.1" customHeight="1" x14ac:dyDescent="0.2">
      <c r="A14" s="306" t="s">
        <v>230</v>
      </c>
      <c r="B14" s="307"/>
      <c r="C14" s="308"/>
      <c r="D14" s="113">
        <v>65.548408446917207</v>
      </c>
      <c r="E14" s="115">
        <v>31692</v>
      </c>
      <c r="F14" s="114">
        <v>31969</v>
      </c>
      <c r="G14" s="114">
        <v>32174</v>
      </c>
      <c r="H14" s="114">
        <v>31837</v>
      </c>
      <c r="I14" s="140">
        <v>31843</v>
      </c>
      <c r="J14" s="115">
        <v>-151</v>
      </c>
      <c r="K14" s="116">
        <v>-0.47420155136136671</v>
      </c>
    </row>
    <row r="15" spans="1:255" ht="14.1" customHeight="1" x14ac:dyDescent="0.2">
      <c r="A15" s="306" t="s">
        <v>231</v>
      </c>
      <c r="B15" s="307"/>
      <c r="C15" s="308"/>
      <c r="D15" s="113">
        <v>10.509007425179425</v>
      </c>
      <c r="E15" s="115">
        <v>5081</v>
      </c>
      <c r="F15" s="114">
        <v>5077</v>
      </c>
      <c r="G15" s="114">
        <v>5098</v>
      </c>
      <c r="H15" s="114">
        <v>5006</v>
      </c>
      <c r="I15" s="140">
        <v>5008</v>
      </c>
      <c r="J15" s="115">
        <v>73</v>
      </c>
      <c r="K15" s="116">
        <v>1.4576677316293929</v>
      </c>
    </row>
    <row r="16" spans="1:255" ht="14.1" customHeight="1" x14ac:dyDescent="0.2">
      <c r="A16" s="306" t="s">
        <v>232</v>
      </c>
      <c r="B16" s="307"/>
      <c r="C16" s="308"/>
      <c r="D16" s="113">
        <v>10.144987486814619</v>
      </c>
      <c r="E16" s="115">
        <v>4905</v>
      </c>
      <c r="F16" s="114">
        <v>4900</v>
      </c>
      <c r="G16" s="114">
        <v>4897</v>
      </c>
      <c r="H16" s="114">
        <v>4871</v>
      </c>
      <c r="I16" s="140">
        <v>4862</v>
      </c>
      <c r="J16" s="115">
        <v>43</v>
      </c>
      <c r="K16" s="116">
        <v>0.88440970793911966</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0.21096610064323978</v>
      </c>
      <c r="E18" s="115">
        <v>102</v>
      </c>
      <c r="F18" s="114">
        <v>72</v>
      </c>
      <c r="G18" s="114">
        <v>155</v>
      </c>
      <c r="H18" s="114">
        <v>152</v>
      </c>
      <c r="I18" s="140">
        <v>84</v>
      </c>
      <c r="J18" s="115">
        <v>18</v>
      </c>
      <c r="K18" s="116">
        <v>21.428571428571427</v>
      </c>
    </row>
    <row r="19" spans="1:255" ht="14.1" customHeight="1" x14ac:dyDescent="0.2">
      <c r="A19" s="306" t="s">
        <v>235</v>
      </c>
      <c r="B19" s="307" t="s">
        <v>236</v>
      </c>
      <c r="C19" s="308"/>
      <c r="D19" s="113">
        <v>0.16960019855633002</v>
      </c>
      <c r="E19" s="115">
        <v>82</v>
      </c>
      <c r="F19" s="114">
        <v>53</v>
      </c>
      <c r="G19" s="114">
        <v>136</v>
      </c>
      <c r="H19" s="114">
        <v>136</v>
      </c>
      <c r="I19" s="140">
        <v>66</v>
      </c>
      <c r="J19" s="115">
        <v>16</v>
      </c>
      <c r="K19" s="116">
        <v>24.242424242424242</v>
      </c>
    </row>
    <row r="20" spans="1:255" ht="14.1" customHeight="1" x14ac:dyDescent="0.2">
      <c r="A20" s="306">
        <v>12</v>
      </c>
      <c r="B20" s="307" t="s">
        <v>237</v>
      </c>
      <c r="C20" s="308"/>
      <c r="D20" s="113">
        <v>0.66392272849490164</v>
      </c>
      <c r="E20" s="115">
        <v>321</v>
      </c>
      <c r="F20" s="114">
        <v>314</v>
      </c>
      <c r="G20" s="114">
        <v>347</v>
      </c>
      <c r="H20" s="114">
        <v>331</v>
      </c>
      <c r="I20" s="140">
        <v>293</v>
      </c>
      <c r="J20" s="115">
        <v>28</v>
      </c>
      <c r="K20" s="116">
        <v>9.5563139931740615</v>
      </c>
    </row>
    <row r="21" spans="1:255" ht="14.1" customHeight="1" x14ac:dyDescent="0.2">
      <c r="A21" s="306">
        <v>21</v>
      </c>
      <c r="B21" s="307" t="s">
        <v>238</v>
      </c>
      <c r="C21" s="308"/>
      <c r="D21" s="113">
        <v>0.13030259157376575</v>
      </c>
      <c r="E21" s="115">
        <v>63</v>
      </c>
      <c r="F21" s="114">
        <v>62</v>
      </c>
      <c r="G21" s="114">
        <v>61</v>
      </c>
      <c r="H21" s="114">
        <v>62</v>
      </c>
      <c r="I21" s="140">
        <v>61</v>
      </c>
      <c r="J21" s="115">
        <v>2</v>
      </c>
      <c r="K21" s="116">
        <v>3.278688524590164</v>
      </c>
    </row>
    <row r="22" spans="1:255" ht="14.1" customHeight="1" x14ac:dyDescent="0.2">
      <c r="A22" s="306">
        <v>22</v>
      </c>
      <c r="B22" s="307" t="s">
        <v>239</v>
      </c>
      <c r="C22" s="308"/>
      <c r="D22" s="113">
        <v>1.4064406709549317</v>
      </c>
      <c r="E22" s="115">
        <v>680</v>
      </c>
      <c r="F22" s="114">
        <v>688</v>
      </c>
      <c r="G22" s="114">
        <v>681</v>
      </c>
      <c r="H22" s="114">
        <v>704</v>
      </c>
      <c r="I22" s="140">
        <v>705</v>
      </c>
      <c r="J22" s="115">
        <v>-25</v>
      </c>
      <c r="K22" s="116">
        <v>-3.5460992907801416</v>
      </c>
    </row>
    <row r="23" spans="1:255" ht="14.1" customHeight="1" x14ac:dyDescent="0.2">
      <c r="A23" s="306">
        <v>23</v>
      </c>
      <c r="B23" s="307" t="s">
        <v>240</v>
      </c>
      <c r="C23" s="308"/>
      <c r="D23" s="113">
        <v>0.50259571035595363</v>
      </c>
      <c r="E23" s="115">
        <v>243</v>
      </c>
      <c r="F23" s="114">
        <v>244</v>
      </c>
      <c r="G23" s="114">
        <v>243</v>
      </c>
      <c r="H23" s="114">
        <v>241</v>
      </c>
      <c r="I23" s="140">
        <v>241</v>
      </c>
      <c r="J23" s="115">
        <v>2</v>
      </c>
      <c r="K23" s="116">
        <v>0.82987551867219922</v>
      </c>
    </row>
    <row r="24" spans="1:255" ht="14.1" customHeight="1" x14ac:dyDescent="0.2">
      <c r="A24" s="306">
        <v>24</v>
      </c>
      <c r="B24" s="307" t="s">
        <v>241</v>
      </c>
      <c r="C24" s="308"/>
      <c r="D24" s="113">
        <v>9.4417671513371531</v>
      </c>
      <c r="E24" s="115">
        <v>4565</v>
      </c>
      <c r="F24" s="114">
        <v>4663</v>
      </c>
      <c r="G24" s="114">
        <v>4848</v>
      </c>
      <c r="H24" s="114">
        <v>5015</v>
      </c>
      <c r="I24" s="140">
        <v>4933</v>
      </c>
      <c r="J24" s="115">
        <v>-368</v>
      </c>
      <c r="K24" s="116">
        <v>-7.459963511048044</v>
      </c>
    </row>
    <row r="25" spans="1:255" ht="14.1" customHeight="1" x14ac:dyDescent="0.2">
      <c r="A25" s="306">
        <v>25</v>
      </c>
      <c r="B25" s="307" t="s">
        <v>242</v>
      </c>
      <c r="C25" s="308"/>
      <c r="D25" s="113">
        <v>14.153343399036174</v>
      </c>
      <c r="E25" s="115">
        <v>6843</v>
      </c>
      <c r="F25" s="114">
        <v>6942</v>
      </c>
      <c r="G25" s="114">
        <v>7028</v>
      </c>
      <c r="H25" s="114">
        <v>6705</v>
      </c>
      <c r="I25" s="140">
        <v>6753</v>
      </c>
      <c r="J25" s="115">
        <v>90</v>
      </c>
      <c r="K25" s="116">
        <v>1.332741003998223</v>
      </c>
    </row>
    <row r="26" spans="1:255" ht="14.1" customHeight="1" x14ac:dyDescent="0.2">
      <c r="A26" s="306">
        <v>26</v>
      </c>
      <c r="B26" s="307" t="s">
        <v>243</v>
      </c>
      <c r="C26" s="308"/>
      <c r="D26" s="113">
        <v>7.5285941798175759</v>
      </c>
      <c r="E26" s="115">
        <v>3640</v>
      </c>
      <c r="F26" s="114">
        <v>3667</v>
      </c>
      <c r="G26" s="114">
        <v>3708</v>
      </c>
      <c r="H26" s="114">
        <v>3759</v>
      </c>
      <c r="I26" s="140">
        <v>3771</v>
      </c>
      <c r="J26" s="115">
        <v>-131</v>
      </c>
      <c r="K26" s="116">
        <v>-3.4738796075311589</v>
      </c>
    </row>
    <row r="27" spans="1:255" ht="14.1" customHeight="1" x14ac:dyDescent="0.2">
      <c r="A27" s="306">
        <v>27</v>
      </c>
      <c r="B27" s="307" t="s">
        <v>244</v>
      </c>
      <c r="C27" s="308"/>
      <c r="D27" s="113">
        <v>6.3558708556536843</v>
      </c>
      <c r="E27" s="115">
        <v>3073</v>
      </c>
      <c r="F27" s="114">
        <v>3071</v>
      </c>
      <c r="G27" s="114">
        <v>3096</v>
      </c>
      <c r="H27" s="114">
        <v>3060</v>
      </c>
      <c r="I27" s="140">
        <v>3072</v>
      </c>
      <c r="J27" s="115">
        <v>1</v>
      </c>
      <c r="K27" s="116">
        <v>3.2552083333333336E-2</v>
      </c>
    </row>
    <row r="28" spans="1:255" ht="14.1" customHeight="1" x14ac:dyDescent="0.2">
      <c r="A28" s="306">
        <v>28</v>
      </c>
      <c r="B28" s="307" t="s">
        <v>245</v>
      </c>
      <c r="C28" s="308"/>
      <c r="D28" s="113">
        <v>6.8253738443401102E-2</v>
      </c>
      <c r="E28" s="115">
        <v>33</v>
      </c>
      <c r="F28" s="114">
        <v>34</v>
      </c>
      <c r="G28" s="114">
        <v>35</v>
      </c>
      <c r="H28" s="114">
        <v>35</v>
      </c>
      <c r="I28" s="140">
        <v>35</v>
      </c>
      <c r="J28" s="115">
        <v>-2</v>
      </c>
      <c r="K28" s="116">
        <v>-5.7142857142857144</v>
      </c>
    </row>
    <row r="29" spans="1:255" ht="14.1" customHeight="1" x14ac:dyDescent="0.2">
      <c r="A29" s="306">
        <v>29</v>
      </c>
      <c r="B29" s="307" t="s">
        <v>246</v>
      </c>
      <c r="C29" s="308"/>
      <c r="D29" s="113">
        <v>1.2327038821899108</v>
      </c>
      <c r="E29" s="115">
        <v>596</v>
      </c>
      <c r="F29" s="114">
        <v>601</v>
      </c>
      <c r="G29" s="114">
        <v>591</v>
      </c>
      <c r="H29" s="114">
        <v>571</v>
      </c>
      <c r="I29" s="140">
        <v>562</v>
      </c>
      <c r="J29" s="115">
        <v>34</v>
      </c>
      <c r="K29" s="116">
        <v>6.0498220640569391</v>
      </c>
    </row>
    <row r="30" spans="1:255" ht="14.1" customHeight="1" x14ac:dyDescent="0.2">
      <c r="A30" s="306" t="s">
        <v>247</v>
      </c>
      <c r="B30" s="307" t="s">
        <v>248</v>
      </c>
      <c r="C30" s="308"/>
      <c r="D30" s="113">
        <v>0.2440588223127676</v>
      </c>
      <c r="E30" s="115">
        <v>118</v>
      </c>
      <c r="F30" s="114">
        <v>123</v>
      </c>
      <c r="G30" s="114">
        <v>131</v>
      </c>
      <c r="H30" s="114">
        <v>128</v>
      </c>
      <c r="I30" s="140">
        <v>124</v>
      </c>
      <c r="J30" s="115">
        <v>-6</v>
      </c>
      <c r="K30" s="116">
        <v>-4.838709677419355</v>
      </c>
    </row>
    <row r="31" spans="1:255" ht="14.1" customHeight="1" x14ac:dyDescent="0.2">
      <c r="A31" s="306" t="s">
        <v>249</v>
      </c>
      <c r="B31" s="307" t="s">
        <v>250</v>
      </c>
      <c r="C31" s="308"/>
      <c r="D31" s="113">
        <v>0.96175722352065196</v>
      </c>
      <c r="E31" s="115">
        <v>465</v>
      </c>
      <c r="F31" s="114">
        <v>463</v>
      </c>
      <c r="G31" s="114">
        <v>445</v>
      </c>
      <c r="H31" s="114">
        <v>428</v>
      </c>
      <c r="I31" s="140">
        <v>423</v>
      </c>
      <c r="J31" s="115">
        <v>42</v>
      </c>
      <c r="K31" s="116">
        <v>9.9290780141843964</v>
      </c>
    </row>
    <row r="32" spans="1:255" ht="14.1" customHeight="1" x14ac:dyDescent="0.2">
      <c r="A32" s="306">
        <v>31</v>
      </c>
      <c r="B32" s="307" t="s">
        <v>251</v>
      </c>
      <c r="C32" s="308"/>
      <c r="D32" s="113">
        <v>0.40124925024302466</v>
      </c>
      <c r="E32" s="115">
        <v>194</v>
      </c>
      <c r="F32" s="114">
        <v>196</v>
      </c>
      <c r="G32" s="114">
        <v>196</v>
      </c>
      <c r="H32" s="114">
        <v>200</v>
      </c>
      <c r="I32" s="140">
        <v>193</v>
      </c>
      <c r="J32" s="115">
        <v>1</v>
      </c>
      <c r="K32" s="116">
        <v>0.51813471502590669</v>
      </c>
    </row>
    <row r="33" spans="1:11" ht="14.1" customHeight="1" x14ac:dyDescent="0.2">
      <c r="A33" s="306">
        <v>32</v>
      </c>
      <c r="B33" s="307" t="s">
        <v>252</v>
      </c>
      <c r="C33" s="308"/>
      <c r="D33" s="113">
        <v>1.2409770626072929</v>
      </c>
      <c r="E33" s="115">
        <v>600</v>
      </c>
      <c r="F33" s="114">
        <v>557</v>
      </c>
      <c r="G33" s="114">
        <v>576</v>
      </c>
      <c r="H33" s="114">
        <v>568</v>
      </c>
      <c r="I33" s="140">
        <v>547</v>
      </c>
      <c r="J33" s="115">
        <v>53</v>
      </c>
      <c r="K33" s="116">
        <v>9.6892138939670929</v>
      </c>
    </row>
    <row r="34" spans="1:11" ht="14.1" customHeight="1" x14ac:dyDescent="0.2">
      <c r="A34" s="306">
        <v>33</v>
      </c>
      <c r="B34" s="307" t="s">
        <v>253</v>
      </c>
      <c r="C34" s="308"/>
      <c r="D34" s="113">
        <v>0.87902541934683243</v>
      </c>
      <c r="E34" s="115">
        <v>425</v>
      </c>
      <c r="F34" s="114">
        <v>425</v>
      </c>
      <c r="G34" s="114">
        <v>462</v>
      </c>
      <c r="H34" s="114">
        <v>441</v>
      </c>
      <c r="I34" s="140">
        <v>419</v>
      </c>
      <c r="J34" s="115">
        <v>6</v>
      </c>
      <c r="K34" s="116">
        <v>1.431980906921241</v>
      </c>
    </row>
    <row r="35" spans="1:11" ht="14.1" customHeight="1" x14ac:dyDescent="0.2">
      <c r="A35" s="306">
        <v>34</v>
      </c>
      <c r="B35" s="307" t="s">
        <v>254</v>
      </c>
      <c r="C35" s="308"/>
      <c r="D35" s="113">
        <v>1.5532896233634614</v>
      </c>
      <c r="E35" s="115">
        <v>751</v>
      </c>
      <c r="F35" s="114">
        <v>746</v>
      </c>
      <c r="G35" s="114">
        <v>748</v>
      </c>
      <c r="H35" s="114">
        <v>722</v>
      </c>
      <c r="I35" s="140">
        <v>717</v>
      </c>
      <c r="J35" s="115">
        <v>34</v>
      </c>
      <c r="K35" s="116">
        <v>4.7419804741980478</v>
      </c>
    </row>
    <row r="36" spans="1:11" ht="14.1" customHeight="1" x14ac:dyDescent="0.2">
      <c r="A36" s="306">
        <v>41</v>
      </c>
      <c r="B36" s="307" t="s">
        <v>255</v>
      </c>
      <c r="C36" s="308"/>
      <c r="D36" s="113">
        <v>0.65771784318186521</v>
      </c>
      <c r="E36" s="115">
        <v>318</v>
      </c>
      <c r="F36" s="114">
        <v>317</v>
      </c>
      <c r="G36" s="114">
        <v>319</v>
      </c>
      <c r="H36" s="114">
        <v>302</v>
      </c>
      <c r="I36" s="140">
        <v>310</v>
      </c>
      <c r="J36" s="115">
        <v>8</v>
      </c>
      <c r="K36" s="116">
        <v>2.5806451612903225</v>
      </c>
    </row>
    <row r="37" spans="1:11" ht="14.1" customHeight="1" x14ac:dyDescent="0.2">
      <c r="A37" s="306">
        <v>42</v>
      </c>
      <c r="B37" s="307" t="s">
        <v>256</v>
      </c>
      <c r="C37" s="308"/>
      <c r="D37" s="113">
        <v>0.10755134542596538</v>
      </c>
      <c r="E37" s="115">
        <v>52</v>
      </c>
      <c r="F37" s="114">
        <v>53</v>
      </c>
      <c r="G37" s="114">
        <v>50</v>
      </c>
      <c r="H37" s="114">
        <v>52</v>
      </c>
      <c r="I37" s="140">
        <v>51</v>
      </c>
      <c r="J37" s="115">
        <v>1</v>
      </c>
      <c r="K37" s="116">
        <v>1.9607843137254901</v>
      </c>
    </row>
    <row r="38" spans="1:11" ht="14.1" customHeight="1" x14ac:dyDescent="0.2">
      <c r="A38" s="306">
        <v>43</v>
      </c>
      <c r="B38" s="307" t="s">
        <v>257</v>
      </c>
      <c r="C38" s="308"/>
      <c r="D38" s="113">
        <v>1.0775817493639992</v>
      </c>
      <c r="E38" s="115">
        <v>521</v>
      </c>
      <c r="F38" s="114">
        <v>520</v>
      </c>
      <c r="G38" s="114">
        <v>521</v>
      </c>
      <c r="H38" s="114">
        <v>502</v>
      </c>
      <c r="I38" s="140">
        <v>509</v>
      </c>
      <c r="J38" s="115">
        <v>12</v>
      </c>
      <c r="K38" s="116">
        <v>2.3575638506876229</v>
      </c>
    </row>
    <row r="39" spans="1:11" ht="14.1" customHeight="1" x14ac:dyDescent="0.2">
      <c r="A39" s="306">
        <v>51</v>
      </c>
      <c r="B39" s="307" t="s">
        <v>258</v>
      </c>
      <c r="C39" s="308"/>
      <c r="D39" s="113">
        <v>8.0146435293387661</v>
      </c>
      <c r="E39" s="115">
        <v>3875</v>
      </c>
      <c r="F39" s="114">
        <v>3975</v>
      </c>
      <c r="G39" s="114">
        <v>3946</v>
      </c>
      <c r="H39" s="114">
        <v>3869</v>
      </c>
      <c r="I39" s="140">
        <v>3833</v>
      </c>
      <c r="J39" s="115">
        <v>42</v>
      </c>
      <c r="K39" s="116">
        <v>1.0957474563005478</v>
      </c>
    </row>
    <row r="40" spans="1:11" ht="14.1" customHeight="1" x14ac:dyDescent="0.2">
      <c r="A40" s="306" t="s">
        <v>259</v>
      </c>
      <c r="B40" s="307" t="s">
        <v>260</v>
      </c>
      <c r="C40" s="308"/>
      <c r="D40" s="113">
        <v>7.133549814887588</v>
      </c>
      <c r="E40" s="115">
        <v>3449</v>
      </c>
      <c r="F40" s="114">
        <v>3542</v>
      </c>
      <c r="G40" s="114">
        <v>3514</v>
      </c>
      <c r="H40" s="114">
        <v>3466</v>
      </c>
      <c r="I40" s="140">
        <v>3432</v>
      </c>
      <c r="J40" s="115">
        <v>17</v>
      </c>
      <c r="K40" s="116">
        <v>0.49533799533799533</v>
      </c>
    </row>
    <row r="41" spans="1:11" ht="14.1" customHeight="1" x14ac:dyDescent="0.2">
      <c r="A41" s="306"/>
      <c r="B41" s="307" t="s">
        <v>261</v>
      </c>
      <c r="C41" s="308"/>
      <c r="D41" s="113">
        <v>6.3372561997145755</v>
      </c>
      <c r="E41" s="115">
        <v>3064</v>
      </c>
      <c r="F41" s="114">
        <v>3146</v>
      </c>
      <c r="G41" s="114">
        <v>3161</v>
      </c>
      <c r="H41" s="114">
        <v>3142</v>
      </c>
      <c r="I41" s="140">
        <v>3123</v>
      </c>
      <c r="J41" s="115">
        <v>-59</v>
      </c>
      <c r="K41" s="116">
        <v>-1.8892090938200448</v>
      </c>
    </row>
    <row r="42" spans="1:11" ht="14.1" customHeight="1" x14ac:dyDescent="0.2">
      <c r="A42" s="306">
        <v>52</v>
      </c>
      <c r="B42" s="307" t="s">
        <v>262</v>
      </c>
      <c r="C42" s="308"/>
      <c r="D42" s="113">
        <v>4.0435169289954294</v>
      </c>
      <c r="E42" s="115">
        <v>1955</v>
      </c>
      <c r="F42" s="114">
        <v>1998</v>
      </c>
      <c r="G42" s="114">
        <v>2055</v>
      </c>
      <c r="H42" s="114">
        <v>2063</v>
      </c>
      <c r="I42" s="140">
        <v>1989</v>
      </c>
      <c r="J42" s="115">
        <v>-34</v>
      </c>
      <c r="K42" s="116">
        <v>-1.7094017094017093</v>
      </c>
    </row>
    <row r="43" spans="1:11" ht="14.1" customHeight="1" x14ac:dyDescent="0.2">
      <c r="A43" s="306" t="s">
        <v>263</v>
      </c>
      <c r="B43" s="307" t="s">
        <v>264</v>
      </c>
      <c r="C43" s="308"/>
      <c r="D43" s="113">
        <v>2.31028563155391</v>
      </c>
      <c r="E43" s="115">
        <v>1117</v>
      </c>
      <c r="F43" s="114">
        <v>1147</v>
      </c>
      <c r="G43" s="114">
        <v>1170</v>
      </c>
      <c r="H43" s="114">
        <v>1194</v>
      </c>
      <c r="I43" s="140">
        <v>1159</v>
      </c>
      <c r="J43" s="115">
        <v>-42</v>
      </c>
      <c r="K43" s="116">
        <v>-3.62381363244176</v>
      </c>
    </row>
    <row r="44" spans="1:11" ht="14.1" customHeight="1" x14ac:dyDescent="0.2">
      <c r="A44" s="306">
        <v>53</v>
      </c>
      <c r="B44" s="307" t="s">
        <v>265</v>
      </c>
      <c r="C44" s="308"/>
      <c r="D44" s="113">
        <v>0.98244017456410682</v>
      </c>
      <c r="E44" s="115">
        <v>475</v>
      </c>
      <c r="F44" s="114">
        <v>477</v>
      </c>
      <c r="G44" s="114">
        <v>482</v>
      </c>
      <c r="H44" s="114">
        <v>479</v>
      </c>
      <c r="I44" s="140">
        <v>465</v>
      </c>
      <c r="J44" s="115">
        <v>10</v>
      </c>
      <c r="K44" s="116">
        <v>2.150537634408602</v>
      </c>
    </row>
    <row r="45" spans="1:11" ht="14.1" customHeight="1" x14ac:dyDescent="0.2">
      <c r="A45" s="306" t="s">
        <v>266</v>
      </c>
      <c r="B45" s="307" t="s">
        <v>267</v>
      </c>
      <c r="C45" s="308"/>
      <c r="D45" s="113">
        <v>0.96175722352065196</v>
      </c>
      <c r="E45" s="115">
        <v>465</v>
      </c>
      <c r="F45" s="114">
        <v>468</v>
      </c>
      <c r="G45" s="114">
        <v>475</v>
      </c>
      <c r="H45" s="114">
        <v>470</v>
      </c>
      <c r="I45" s="140">
        <v>457</v>
      </c>
      <c r="J45" s="115">
        <v>8</v>
      </c>
      <c r="K45" s="116">
        <v>1.7505470459518599</v>
      </c>
    </row>
    <row r="46" spans="1:11" ht="14.1" customHeight="1" x14ac:dyDescent="0.2">
      <c r="A46" s="306">
        <v>54</v>
      </c>
      <c r="B46" s="307" t="s">
        <v>268</v>
      </c>
      <c r="C46" s="308"/>
      <c r="D46" s="113">
        <v>2.5626176342840599</v>
      </c>
      <c r="E46" s="115">
        <v>1239</v>
      </c>
      <c r="F46" s="114">
        <v>1215</v>
      </c>
      <c r="G46" s="114">
        <v>1217</v>
      </c>
      <c r="H46" s="114">
        <v>1210</v>
      </c>
      <c r="I46" s="140">
        <v>1212</v>
      </c>
      <c r="J46" s="115">
        <v>27</v>
      </c>
      <c r="K46" s="116">
        <v>2.2277227722772279</v>
      </c>
    </row>
    <row r="47" spans="1:11" ht="14.1" customHeight="1" x14ac:dyDescent="0.2">
      <c r="A47" s="306">
        <v>61</v>
      </c>
      <c r="B47" s="307" t="s">
        <v>269</v>
      </c>
      <c r="C47" s="308"/>
      <c r="D47" s="113">
        <v>1.2409770626072929</v>
      </c>
      <c r="E47" s="115">
        <v>600</v>
      </c>
      <c r="F47" s="114">
        <v>600</v>
      </c>
      <c r="G47" s="114">
        <v>600</v>
      </c>
      <c r="H47" s="114">
        <v>588</v>
      </c>
      <c r="I47" s="140">
        <v>580</v>
      </c>
      <c r="J47" s="115">
        <v>20</v>
      </c>
      <c r="K47" s="116">
        <v>3.4482758620689653</v>
      </c>
    </row>
    <row r="48" spans="1:11" ht="14.1" customHeight="1" x14ac:dyDescent="0.2">
      <c r="A48" s="306">
        <v>62</v>
      </c>
      <c r="B48" s="307" t="s">
        <v>270</v>
      </c>
      <c r="C48" s="308"/>
      <c r="D48" s="113">
        <v>4.5006101470557818</v>
      </c>
      <c r="E48" s="115">
        <v>2176</v>
      </c>
      <c r="F48" s="114">
        <v>2176</v>
      </c>
      <c r="G48" s="114">
        <v>2166</v>
      </c>
      <c r="H48" s="114">
        <v>2150</v>
      </c>
      <c r="I48" s="140">
        <v>2175</v>
      </c>
      <c r="J48" s="115">
        <v>1</v>
      </c>
      <c r="K48" s="116">
        <v>4.5977011494252873E-2</v>
      </c>
    </row>
    <row r="49" spans="1:11" ht="14.1" customHeight="1" x14ac:dyDescent="0.2">
      <c r="A49" s="306">
        <v>63</v>
      </c>
      <c r="B49" s="307" t="s">
        <v>271</v>
      </c>
      <c r="C49" s="308"/>
      <c r="D49" s="113">
        <v>1.0527622081118535</v>
      </c>
      <c r="E49" s="115">
        <v>509</v>
      </c>
      <c r="F49" s="114">
        <v>523</v>
      </c>
      <c r="G49" s="114">
        <v>521</v>
      </c>
      <c r="H49" s="114">
        <v>493</v>
      </c>
      <c r="I49" s="140">
        <v>478</v>
      </c>
      <c r="J49" s="115">
        <v>31</v>
      </c>
      <c r="K49" s="116">
        <v>6.485355648535565</v>
      </c>
    </row>
    <row r="50" spans="1:11" ht="14.1" customHeight="1" x14ac:dyDescent="0.2">
      <c r="A50" s="306" t="s">
        <v>272</v>
      </c>
      <c r="B50" s="307" t="s">
        <v>273</v>
      </c>
      <c r="C50" s="308"/>
      <c r="D50" s="113">
        <v>0.22751246147800369</v>
      </c>
      <c r="E50" s="115">
        <v>110</v>
      </c>
      <c r="F50" s="114">
        <v>109</v>
      </c>
      <c r="G50" s="114">
        <v>106</v>
      </c>
      <c r="H50" s="114">
        <v>100</v>
      </c>
      <c r="I50" s="140">
        <v>96</v>
      </c>
      <c r="J50" s="115">
        <v>14</v>
      </c>
      <c r="K50" s="116">
        <v>14.583333333333334</v>
      </c>
    </row>
    <row r="51" spans="1:11" ht="14.1" customHeight="1" x14ac:dyDescent="0.2">
      <c r="A51" s="306" t="s">
        <v>274</v>
      </c>
      <c r="B51" s="307" t="s">
        <v>275</v>
      </c>
      <c r="C51" s="308"/>
      <c r="D51" s="113">
        <v>0.65564954807751974</v>
      </c>
      <c r="E51" s="115">
        <v>317</v>
      </c>
      <c r="F51" s="114">
        <v>332</v>
      </c>
      <c r="G51" s="114">
        <v>332</v>
      </c>
      <c r="H51" s="114">
        <v>318</v>
      </c>
      <c r="I51" s="140">
        <v>311</v>
      </c>
      <c r="J51" s="115">
        <v>6</v>
      </c>
      <c r="K51" s="116">
        <v>1.9292604501607717</v>
      </c>
    </row>
    <row r="52" spans="1:11" ht="14.1" customHeight="1" x14ac:dyDescent="0.2">
      <c r="A52" s="306">
        <v>71</v>
      </c>
      <c r="B52" s="307" t="s">
        <v>276</v>
      </c>
      <c r="C52" s="308"/>
      <c r="D52" s="113">
        <v>12.746902728081242</v>
      </c>
      <c r="E52" s="115">
        <v>6163</v>
      </c>
      <c r="F52" s="114">
        <v>6181</v>
      </c>
      <c r="G52" s="114">
        <v>6191</v>
      </c>
      <c r="H52" s="114">
        <v>6118</v>
      </c>
      <c r="I52" s="140">
        <v>6132</v>
      </c>
      <c r="J52" s="115">
        <v>31</v>
      </c>
      <c r="K52" s="116">
        <v>0.50554468362687544</v>
      </c>
    </row>
    <row r="53" spans="1:11" ht="14.1" customHeight="1" x14ac:dyDescent="0.2">
      <c r="A53" s="306" t="s">
        <v>277</v>
      </c>
      <c r="B53" s="307" t="s">
        <v>278</v>
      </c>
      <c r="C53" s="308"/>
      <c r="D53" s="113">
        <v>7.8739994622432725</v>
      </c>
      <c r="E53" s="115">
        <v>3807</v>
      </c>
      <c r="F53" s="114">
        <v>3818</v>
      </c>
      <c r="G53" s="114">
        <v>3830</v>
      </c>
      <c r="H53" s="114">
        <v>3776</v>
      </c>
      <c r="I53" s="140">
        <v>3786</v>
      </c>
      <c r="J53" s="115">
        <v>21</v>
      </c>
      <c r="K53" s="116">
        <v>0.55467511885895404</v>
      </c>
    </row>
    <row r="54" spans="1:11" ht="14.1" customHeight="1" x14ac:dyDescent="0.2">
      <c r="A54" s="306" t="s">
        <v>279</v>
      </c>
      <c r="B54" s="307" t="s">
        <v>280</v>
      </c>
      <c r="C54" s="308"/>
      <c r="D54" s="113">
        <v>3.8821899108564808</v>
      </c>
      <c r="E54" s="115">
        <v>1877</v>
      </c>
      <c r="F54" s="114">
        <v>1886</v>
      </c>
      <c r="G54" s="114">
        <v>1879</v>
      </c>
      <c r="H54" s="114">
        <v>1874</v>
      </c>
      <c r="I54" s="140">
        <v>1876</v>
      </c>
      <c r="J54" s="115">
        <v>1</v>
      </c>
      <c r="K54" s="116">
        <v>5.3304904051172705E-2</v>
      </c>
    </row>
    <row r="55" spans="1:11" ht="14.1" customHeight="1" x14ac:dyDescent="0.2">
      <c r="A55" s="306">
        <v>72</v>
      </c>
      <c r="B55" s="307" t="s">
        <v>281</v>
      </c>
      <c r="C55" s="308"/>
      <c r="D55" s="113">
        <v>1.4436699828331507</v>
      </c>
      <c r="E55" s="115">
        <v>698</v>
      </c>
      <c r="F55" s="114">
        <v>705</v>
      </c>
      <c r="G55" s="114">
        <v>718</v>
      </c>
      <c r="H55" s="114">
        <v>747</v>
      </c>
      <c r="I55" s="140">
        <v>762</v>
      </c>
      <c r="J55" s="115">
        <v>-64</v>
      </c>
      <c r="K55" s="116">
        <v>-8.3989501312335957</v>
      </c>
    </row>
    <row r="56" spans="1:11" ht="14.1" customHeight="1" x14ac:dyDescent="0.2">
      <c r="A56" s="306" t="s">
        <v>282</v>
      </c>
      <c r="B56" s="307" t="s">
        <v>283</v>
      </c>
      <c r="C56" s="308"/>
      <c r="D56" s="113">
        <v>0.46536639847773481</v>
      </c>
      <c r="E56" s="115">
        <v>225</v>
      </c>
      <c r="F56" s="114">
        <v>231</v>
      </c>
      <c r="G56" s="114">
        <v>234</v>
      </c>
      <c r="H56" s="114">
        <v>270</v>
      </c>
      <c r="I56" s="140">
        <v>280</v>
      </c>
      <c r="J56" s="115">
        <v>-55</v>
      </c>
      <c r="K56" s="116">
        <v>-19.642857142857142</v>
      </c>
    </row>
    <row r="57" spans="1:11" ht="14.1" customHeight="1" x14ac:dyDescent="0.2">
      <c r="A57" s="306" t="s">
        <v>284</v>
      </c>
      <c r="B57" s="307" t="s">
        <v>285</v>
      </c>
      <c r="C57" s="308"/>
      <c r="D57" s="113">
        <v>0.73631305714699369</v>
      </c>
      <c r="E57" s="115">
        <v>356</v>
      </c>
      <c r="F57" s="114">
        <v>353</v>
      </c>
      <c r="G57" s="114">
        <v>362</v>
      </c>
      <c r="H57" s="114">
        <v>359</v>
      </c>
      <c r="I57" s="140">
        <v>362</v>
      </c>
      <c r="J57" s="115">
        <v>-6</v>
      </c>
      <c r="K57" s="116">
        <v>-1.6574585635359116</v>
      </c>
    </row>
    <row r="58" spans="1:11" ht="14.1" customHeight="1" x14ac:dyDescent="0.2">
      <c r="A58" s="306">
        <v>73</v>
      </c>
      <c r="B58" s="307" t="s">
        <v>286</v>
      </c>
      <c r="C58" s="308"/>
      <c r="D58" s="113">
        <v>1.6608409687894268</v>
      </c>
      <c r="E58" s="115">
        <v>803</v>
      </c>
      <c r="F58" s="114">
        <v>801</v>
      </c>
      <c r="G58" s="114">
        <v>801</v>
      </c>
      <c r="H58" s="114">
        <v>785</v>
      </c>
      <c r="I58" s="140">
        <v>786</v>
      </c>
      <c r="J58" s="115">
        <v>17</v>
      </c>
      <c r="K58" s="116">
        <v>2.162849872773537</v>
      </c>
    </row>
    <row r="59" spans="1:11" ht="14.1" customHeight="1" x14ac:dyDescent="0.2">
      <c r="A59" s="306" t="s">
        <v>287</v>
      </c>
      <c r="B59" s="307" t="s">
        <v>288</v>
      </c>
      <c r="C59" s="308"/>
      <c r="D59" s="113">
        <v>1.3505967031376036</v>
      </c>
      <c r="E59" s="115">
        <v>653</v>
      </c>
      <c r="F59" s="114">
        <v>650</v>
      </c>
      <c r="G59" s="114">
        <v>649</v>
      </c>
      <c r="H59" s="114">
        <v>629</v>
      </c>
      <c r="I59" s="140">
        <v>630</v>
      </c>
      <c r="J59" s="115">
        <v>23</v>
      </c>
      <c r="K59" s="116">
        <v>3.6507936507936507</v>
      </c>
    </row>
    <row r="60" spans="1:11" ht="14.1" customHeight="1" x14ac:dyDescent="0.2">
      <c r="A60" s="306">
        <v>81</v>
      </c>
      <c r="B60" s="307" t="s">
        <v>289</v>
      </c>
      <c r="C60" s="308"/>
      <c r="D60" s="113">
        <v>5.7912262921673667</v>
      </c>
      <c r="E60" s="115">
        <v>2800</v>
      </c>
      <c r="F60" s="114">
        <v>2828</v>
      </c>
      <c r="G60" s="114">
        <v>2825</v>
      </c>
      <c r="H60" s="114">
        <v>2725</v>
      </c>
      <c r="I60" s="140">
        <v>2739</v>
      </c>
      <c r="J60" s="115">
        <v>61</v>
      </c>
      <c r="K60" s="116">
        <v>2.227090178897408</v>
      </c>
    </row>
    <row r="61" spans="1:11" ht="14.1" customHeight="1" x14ac:dyDescent="0.2">
      <c r="A61" s="306" t="s">
        <v>290</v>
      </c>
      <c r="B61" s="307" t="s">
        <v>291</v>
      </c>
      <c r="C61" s="308"/>
      <c r="D61" s="113">
        <v>1.8738753645370121</v>
      </c>
      <c r="E61" s="115">
        <v>906</v>
      </c>
      <c r="F61" s="114">
        <v>927</v>
      </c>
      <c r="G61" s="114">
        <v>932</v>
      </c>
      <c r="H61" s="114">
        <v>890</v>
      </c>
      <c r="I61" s="140">
        <v>899</v>
      </c>
      <c r="J61" s="115">
        <v>7</v>
      </c>
      <c r="K61" s="116">
        <v>0.77864293659621797</v>
      </c>
    </row>
    <row r="62" spans="1:11" ht="14.1" customHeight="1" x14ac:dyDescent="0.2">
      <c r="A62" s="306" t="s">
        <v>292</v>
      </c>
      <c r="B62" s="307" t="s">
        <v>293</v>
      </c>
      <c r="C62" s="308"/>
      <c r="D62" s="113">
        <v>2.1510269085193077</v>
      </c>
      <c r="E62" s="115">
        <v>1040</v>
      </c>
      <c r="F62" s="114">
        <v>1052</v>
      </c>
      <c r="G62" s="114">
        <v>1044</v>
      </c>
      <c r="H62" s="114">
        <v>989</v>
      </c>
      <c r="I62" s="140">
        <v>988</v>
      </c>
      <c r="J62" s="115">
        <v>52</v>
      </c>
      <c r="K62" s="116">
        <v>5.2631578947368425</v>
      </c>
    </row>
    <row r="63" spans="1:11" ht="14.1" customHeight="1" x14ac:dyDescent="0.2">
      <c r="A63" s="306"/>
      <c r="B63" s="307" t="s">
        <v>294</v>
      </c>
      <c r="C63" s="308"/>
      <c r="D63" s="113">
        <v>1.8945583155804671</v>
      </c>
      <c r="E63" s="115">
        <v>916</v>
      </c>
      <c r="F63" s="114">
        <v>926</v>
      </c>
      <c r="G63" s="114">
        <v>923</v>
      </c>
      <c r="H63" s="114">
        <v>873</v>
      </c>
      <c r="I63" s="140">
        <v>869</v>
      </c>
      <c r="J63" s="115">
        <v>47</v>
      </c>
      <c r="K63" s="116">
        <v>5.4085155350978136</v>
      </c>
    </row>
    <row r="64" spans="1:11" ht="14.1" customHeight="1" x14ac:dyDescent="0.2">
      <c r="A64" s="306" t="s">
        <v>295</v>
      </c>
      <c r="B64" s="307" t="s">
        <v>296</v>
      </c>
      <c r="C64" s="308"/>
      <c r="D64" s="113">
        <v>0.51500548098202648</v>
      </c>
      <c r="E64" s="115">
        <v>249</v>
      </c>
      <c r="F64" s="114">
        <v>250</v>
      </c>
      <c r="G64" s="114">
        <v>249</v>
      </c>
      <c r="H64" s="114">
        <v>250</v>
      </c>
      <c r="I64" s="140">
        <v>247</v>
      </c>
      <c r="J64" s="115">
        <v>2</v>
      </c>
      <c r="K64" s="116">
        <v>0.80971659919028338</v>
      </c>
    </row>
    <row r="65" spans="1:11" ht="14.1" customHeight="1" x14ac:dyDescent="0.2">
      <c r="A65" s="306" t="s">
        <v>297</v>
      </c>
      <c r="B65" s="307" t="s">
        <v>298</v>
      </c>
      <c r="C65" s="308"/>
      <c r="D65" s="113">
        <v>0.51500548098202648</v>
      </c>
      <c r="E65" s="115">
        <v>249</v>
      </c>
      <c r="F65" s="114">
        <v>247</v>
      </c>
      <c r="G65" s="114">
        <v>239</v>
      </c>
      <c r="H65" s="114">
        <v>245</v>
      </c>
      <c r="I65" s="140">
        <v>249</v>
      </c>
      <c r="J65" s="115">
        <v>0</v>
      </c>
      <c r="K65" s="116">
        <v>0</v>
      </c>
    </row>
    <row r="66" spans="1:11" ht="14.1" customHeight="1" x14ac:dyDescent="0.2">
      <c r="A66" s="306">
        <v>82</v>
      </c>
      <c r="B66" s="307" t="s">
        <v>299</v>
      </c>
      <c r="C66" s="308"/>
      <c r="D66" s="113">
        <v>2.3723344846842749</v>
      </c>
      <c r="E66" s="115">
        <v>1147</v>
      </c>
      <c r="F66" s="114">
        <v>1153</v>
      </c>
      <c r="G66" s="114">
        <v>1138</v>
      </c>
      <c r="H66" s="114">
        <v>1112</v>
      </c>
      <c r="I66" s="140">
        <v>1120</v>
      </c>
      <c r="J66" s="115">
        <v>27</v>
      </c>
      <c r="K66" s="116">
        <v>2.4107142857142856</v>
      </c>
    </row>
    <row r="67" spans="1:11" ht="14.1" customHeight="1" x14ac:dyDescent="0.2">
      <c r="A67" s="306" t="s">
        <v>300</v>
      </c>
      <c r="B67" s="307" t="s">
        <v>301</v>
      </c>
      <c r="C67" s="308"/>
      <c r="D67" s="113">
        <v>1.5677676890938799</v>
      </c>
      <c r="E67" s="115">
        <v>758</v>
      </c>
      <c r="F67" s="114">
        <v>767</v>
      </c>
      <c r="G67" s="114">
        <v>754</v>
      </c>
      <c r="H67" s="114">
        <v>741</v>
      </c>
      <c r="I67" s="140">
        <v>748</v>
      </c>
      <c r="J67" s="115">
        <v>10</v>
      </c>
      <c r="K67" s="116">
        <v>1.3368983957219251</v>
      </c>
    </row>
    <row r="68" spans="1:11" ht="14.1" customHeight="1" x14ac:dyDescent="0.2">
      <c r="A68" s="306" t="s">
        <v>302</v>
      </c>
      <c r="B68" s="307" t="s">
        <v>303</v>
      </c>
      <c r="C68" s="308"/>
      <c r="D68" s="113">
        <v>0.45916151316469833</v>
      </c>
      <c r="E68" s="115">
        <v>222</v>
      </c>
      <c r="F68" s="114">
        <v>216</v>
      </c>
      <c r="G68" s="114">
        <v>222</v>
      </c>
      <c r="H68" s="114">
        <v>210</v>
      </c>
      <c r="I68" s="140">
        <v>217</v>
      </c>
      <c r="J68" s="115">
        <v>5</v>
      </c>
      <c r="K68" s="116">
        <v>2.3041474654377878</v>
      </c>
    </row>
    <row r="69" spans="1:11" ht="14.1" customHeight="1" x14ac:dyDescent="0.2">
      <c r="A69" s="306">
        <v>83</v>
      </c>
      <c r="B69" s="307" t="s">
        <v>304</v>
      </c>
      <c r="C69" s="308"/>
      <c r="D69" s="113">
        <v>4.362034375064634</v>
      </c>
      <c r="E69" s="115">
        <v>2109</v>
      </c>
      <c r="F69" s="114">
        <v>2101</v>
      </c>
      <c r="G69" s="114">
        <v>2070</v>
      </c>
      <c r="H69" s="114">
        <v>2034</v>
      </c>
      <c r="I69" s="140">
        <v>2024</v>
      </c>
      <c r="J69" s="115">
        <v>85</v>
      </c>
      <c r="K69" s="116">
        <v>4.1996047430830039</v>
      </c>
    </row>
    <row r="70" spans="1:11" ht="14.1" customHeight="1" x14ac:dyDescent="0.2">
      <c r="A70" s="306" t="s">
        <v>305</v>
      </c>
      <c r="B70" s="307" t="s">
        <v>306</v>
      </c>
      <c r="C70" s="308"/>
      <c r="D70" s="113">
        <v>3.8801216157521354</v>
      </c>
      <c r="E70" s="115">
        <v>1876</v>
      </c>
      <c r="F70" s="114">
        <v>1878</v>
      </c>
      <c r="G70" s="114">
        <v>1852</v>
      </c>
      <c r="H70" s="114">
        <v>1820</v>
      </c>
      <c r="I70" s="140">
        <v>1809</v>
      </c>
      <c r="J70" s="115">
        <v>67</v>
      </c>
      <c r="K70" s="116">
        <v>3.7037037037037037</v>
      </c>
    </row>
    <row r="71" spans="1:11" ht="14.1" customHeight="1" x14ac:dyDescent="0.2">
      <c r="A71" s="306"/>
      <c r="B71" s="307" t="s">
        <v>307</v>
      </c>
      <c r="C71" s="308"/>
      <c r="D71" s="113">
        <v>1.8056216260936111</v>
      </c>
      <c r="E71" s="115">
        <v>873</v>
      </c>
      <c r="F71" s="114">
        <v>869</v>
      </c>
      <c r="G71" s="114">
        <v>854</v>
      </c>
      <c r="H71" s="114">
        <v>828</v>
      </c>
      <c r="I71" s="140">
        <v>827</v>
      </c>
      <c r="J71" s="115">
        <v>46</v>
      </c>
      <c r="K71" s="116">
        <v>5.5622732769044738</v>
      </c>
    </row>
    <row r="72" spans="1:11" ht="14.1" customHeight="1" x14ac:dyDescent="0.2">
      <c r="A72" s="306">
        <v>84</v>
      </c>
      <c r="B72" s="307" t="s">
        <v>308</v>
      </c>
      <c r="C72" s="308"/>
      <c r="D72" s="113">
        <v>0.90384496059897823</v>
      </c>
      <c r="E72" s="115">
        <v>437</v>
      </c>
      <c r="F72" s="114">
        <v>446</v>
      </c>
      <c r="G72" s="114">
        <v>445</v>
      </c>
      <c r="H72" s="114">
        <v>469</v>
      </c>
      <c r="I72" s="140">
        <v>453</v>
      </c>
      <c r="J72" s="115">
        <v>-16</v>
      </c>
      <c r="K72" s="116">
        <v>-3.5320088300220749</v>
      </c>
    </row>
    <row r="73" spans="1:11" ht="14.1" customHeight="1" x14ac:dyDescent="0.2">
      <c r="A73" s="306" t="s">
        <v>309</v>
      </c>
      <c r="B73" s="307" t="s">
        <v>310</v>
      </c>
      <c r="C73" s="308"/>
      <c r="D73" s="113">
        <v>0.26060518314753151</v>
      </c>
      <c r="E73" s="115">
        <v>126</v>
      </c>
      <c r="F73" s="114">
        <v>135</v>
      </c>
      <c r="G73" s="114">
        <v>132</v>
      </c>
      <c r="H73" s="114">
        <v>136</v>
      </c>
      <c r="I73" s="140">
        <v>128</v>
      </c>
      <c r="J73" s="115">
        <v>-2</v>
      </c>
      <c r="K73" s="116">
        <v>-1.5625</v>
      </c>
    </row>
    <row r="74" spans="1:11" ht="14.1" customHeight="1" x14ac:dyDescent="0.2">
      <c r="A74" s="306" t="s">
        <v>311</v>
      </c>
      <c r="B74" s="307" t="s">
        <v>312</v>
      </c>
      <c r="C74" s="308"/>
      <c r="D74" s="113">
        <v>0.26060518314753151</v>
      </c>
      <c r="E74" s="115">
        <v>126</v>
      </c>
      <c r="F74" s="114">
        <v>128</v>
      </c>
      <c r="G74" s="114">
        <v>126</v>
      </c>
      <c r="H74" s="114">
        <v>135</v>
      </c>
      <c r="I74" s="140">
        <v>135</v>
      </c>
      <c r="J74" s="115">
        <v>-9</v>
      </c>
      <c r="K74" s="116">
        <v>-6.666666666666667</v>
      </c>
    </row>
    <row r="75" spans="1:11" ht="14.1" customHeight="1" x14ac:dyDescent="0.2">
      <c r="A75" s="306" t="s">
        <v>313</v>
      </c>
      <c r="B75" s="307" t="s">
        <v>314</v>
      </c>
      <c r="C75" s="308"/>
      <c r="D75" s="113">
        <v>0.1220294111563838</v>
      </c>
      <c r="E75" s="115">
        <v>59</v>
      </c>
      <c r="F75" s="114">
        <v>61</v>
      </c>
      <c r="G75" s="114">
        <v>66</v>
      </c>
      <c r="H75" s="114">
        <v>70</v>
      </c>
      <c r="I75" s="140">
        <v>69</v>
      </c>
      <c r="J75" s="115">
        <v>-10</v>
      </c>
      <c r="K75" s="116">
        <v>-14.492753623188406</v>
      </c>
    </row>
    <row r="76" spans="1:11" ht="14.1" customHeight="1" x14ac:dyDescent="0.2">
      <c r="A76" s="306">
        <v>91</v>
      </c>
      <c r="B76" s="307" t="s">
        <v>315</v>
      </c>
      <c r="C76" s="308"/>
      <c r="D76" s="113">
        <v>0.26681006846056793</v>
      </c>
      <c r="E76" s="115">
        <v>129</v>
      </c>
      <c r="F76" s="114">
        <v>124</v>
      </c>
      <c r="G76" s="114">
        <v>124</v>
      </c>
      <c r="H76" s="114">
        <v>121</v>
      </c>
      <c r="I76" s="140">
        <v>107</v>
      </c>
      <c r="J76" s="115">
        <v>22</v>
      </c>
      <c r="K76" s="116">
        <v>20.560747663551403</v>
      </c>
    </row>
    <row r="77" spans="1:11" ht="14.1" customHeight="1" x14ac:dyDescent="0.2">
      <c r="A77" s="306">
        <v>92</v>
      </c>
      <c r="B77" s="307" t="s">
        <v>316</v>
      </c>
      <c r="C77" s="308"/>
      <c r="D77" s="113">
        <v>0.25853688804318598</v>
      </c>
      <c r="E77" s="115">
        <v>125</v>
      </c>
      <c r="F77" s="114">
        <v>128</v>
      </c>
      <c r="G77" s="114">
        <v>136</v>
      </c>
      <c r="H77" s="114">
        <v>139</v>
      </c>
      <c r="I77" s="140">
        <v>138</v>
      </c>
      <c r="J77" s="115">
        <v>-13</v>
      </c>
      <c r="K77" s="116">
        <v>-9.420289855072463</v>
      </c>
    </row>
    <row r="78" spans="1:11" ht="14.1" customHeight="1" x14ac:dyDescent="0.2">
      <c r="A78" s="306">
        <v>93</v>
      </c>
      <c r="B78" s="307" t="s">
        <v>317</v>
      </c>
      <c r="C78" s="308"/>
      <c r="D78" s="113">
        <v>3.7229311878218783E-2</v>
      </c>
      <c r="E78" s="115">
        <v>18</v>
      </c>
      <c r="F78" s="114">
        <v>20</v>
      </c>
      <c r="G78" s="114">
        <v>21</v>
      </c>
      <c r="H78" s="114">
        <v>21</v>
      </c>
      <c r="I78" s="140">
        <v>20</v>
      </c>
      <c r="J78" s="115">
        <v>-2</v>
      </c>
      <c r="K78" s="116">
        <v>-10</v>
      </c>
    </row>
    <row r="79" spans="1:11" ht="14.1" customHeight="1" x14ac:dyDescent="0.2">
      <c r="A79" s="306">
        <v>94</v>
      </c>
      <c r="B79" s="307" t="s">
        <v>318</v>
      </c>
      <c r="C79" s="308"/>
      <c r="D79" s="113">
        <v>2.068295104345488E-2</v>
      </c>
      <c r="E79" s="115">
        <v>10</v>
      </c>
      <c r="F79" s="114">
        <v>9</v>
      </c>
      <c r="G79" s="114">
        <v>9</v>
      </c>
      <c r="H79" s="114">
        <v>10</v>
      </c>
      <c r="I79" s="140">
        <v>11</v>
      </c>
      <c r="J79" s="115">
        <v>-1</v>
      </c>
      <c r="K79" s="116">
        <v>-9.0909090909090917</v>
      </c>
    </row>
    <row r="80" spans="1:11" ht="14.1" customHeight="1" x14ac:dyDescent="0.2">
      <c r="A80" s="306" t="s">
        <v>319</v>
      </c>
      <c r="B80" s="307" t="s">
        <v>320</v>
      </c>
      <c r="C80" s="308"/>
      <c r="D80" s="113">
        <v>3.1024426565182322E-2</v>
      </c>
      <c r="E80" s="115">
        <v>15</v>
      </c>
      <c r="F80" s="114">
        <v>15</v>
      </c>
      <c r="G80" s="114">
        <v>13</v>
      </c>
      <c r="H80" s="114">
        <v>6</v>
      </c>
      <c r="I80" s="140">
        <v>3</v>
      </c>
      <c r="J80" s="115">
        <v>12</v>
      </c>
      <c r="K80" s="116" t="s">
        <v>514</v>
      </c>
    </row>
    <row r="81" spans="1:11" ht="14.1" customHeight="1" x14ac:dyDescent="0.2">
      <c r="A81" s="310" t="s">
        <v>321</v>
      </c>
      <c r="B81" s="311" t="s">
        <v>224</v>
      </c>
      <c r="C81" s="312"/>
      <c r="D81" s="125">
        <v>9.514157479989245E-2</v>
      </c>
      <c r="E81" s="143">
        <v>46</v>
      </c>
      <c r="F81" s="144">
        <v>49</v>
      </c>
      <c r="G81" s="144">
        <v>55</v>
      </c>
      <c r="H81" s="144">
        <v>50</v>
      </c>
      <c r="I81" s="145">
        <v>50</v>
      </c>
      <c r="J81" s="143">
        <v>-4</v>
      </c>
      <c r="K81" s="146">
        <v>-8</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6626</v>
      </c>
      <c r="E12" s="114">
        <v>6695</v>
      </c>
      <c r="F12" s="114">
        <v>6669</v>
      </c>
      <c r="G12" s="114">
        <v>6694</v>
      </c>
      <c r="H12" s="140">
        <v>6357</v>
      </c>
      <c r="I12" s="115">
        <v>269</v>
      </c>
      <c r="J12" s="116">
        <v>4.2315557652980962</v>
      </c>
      <c r="K12"/>
      <c r="L12"/>
      <c r="M12"/>
      <c r="N12"/>
      <c r="O12"/>
      <c r="P12"/>
    </row>
    <row r="13" spans="1:16" s="110" customFormat="1" ht="14.45" customHeight="1" x14ac:dyDescent="0.2">
      <c r="A13" s="120" t="s">
        <v>105</v>
      </c>
      <c r="B13" s="119" t="s">
        <v>106</v>
      </c>
      <c r="C13" s="113">
        <v>42.076667672804106</v>
      </c>
      <c r="D13" s="115">
        <v>2788</v>
      </c>
      <c r="E13" s="114">
        <v>2786</v>
      </c>
      <c r="F13" s="114">
        <v>2751</v>
      </c>
      <c r="G13" s="114">
        <v>2709</v>
      </c>
      <c r="H13" s="140">
        <v>2517</v>
      </c>
      <c r="I13" s="115">
        <v>271</v>
      </c>
      <c r="J13" s="116">
        <v>10.766785856177989</v>
      </c>
      <c r="K13"/>
      <c r="L13"/>
      <c r="M13"/>
      <c r="N13"/>
      <c r="O13"/>
      <c r="P13"/>
    </row>
    <row r="14" spans="1:16" s="110" customFormat="1" ht="14.45" customHeight="1" x14ac:dyDescent="0.2">
      <c r="A14" s="120"/>
      <c r="B14" s="119" t="s">
        <v>107</v>
      </c>
      <c r="C14" s="113">
        <v>57.923332327195894</v>
      </c>
      <c r="D14" s="115">
        <v>3838</v>
      </c>
      <c r="E14" s="114">
        <v>3909</v>
      </c>
      <c r="F14" s="114">
        <v>3918</v>
      </c>
      <c r="G14" s="114">
        <v>3985</v>
      </c>
      <c r="H14" s="140">
        <v>3840</v>
      </c>
      <c r="I14" s="115">
        <v>-2</v>
      </c>
      <c r="J14" s="116">
        <v>-5.2083333333333336E-2</v>
      </c>
      <c r="K14"/>
      <c r="L14"/>
      <c r="M14"/>
      <c r="N14"/>
      <c r="O14"/>
      <c r="P14"/>
    </row>
    <row r="15" spans="1:16" s="110" customFormat="1" ht="14.45" customHeight="1" x14ac:dyDescent="0.2">
      <c r="A15" s="118" t="s">
        <v>105</v>
      </c>
      <c r="B15" s="121" t="s">
        <v>108</v>
      </c>
      <c r="C15" s="113">
        <v>17.310594627226077</v>
      </c>
      <c r="D15" s="115">
        <v>1147</v>
      </c>
      <c r="E15" s="114">
        <v>1140</v>
      </c>
      <c r="F15" s="114">
        <v>1084</v>
      </c>
      <c r="G15" s="114">
        <v>1077</v>
      </c>
      <c r="H15" s="140">
        <v>922</v>
      </c>
      <c r="I15" s="115">
        <v>225</v>
      </c>
      <c r="J15" s="116">
        <v>24.403470715835141</v>
      </c>
      <c r="K15"/>
      <c r="L15"/>
      <c r="M15"/>
      <c r="N15"/>
      <c r="O15"/>
      <c r="P15"/>
    </row>
    <row r="16" spans="1:16" s="110" customFormat="1" ht="14.45" customHeight="1" x14ac:dyDescent="0.2">
      <c r="A16" s="118"/>
      <c r="B16" s="121" t="s">
        <v>109</v>
      </c>
      <c r="C16" s="113">
        <v>48.822819197102326</v>
      </c>
      <c r="D16" s="115">
        <v>3235</v>
      </c>
      <c r="E16" s="114">
        <v>3292</v>
      </c>
      <c r="F16" s="114">
        <v>3309</v>
      </c>
      <c r="G16" s="114">
        <v>3331</v>
      </c>
      <c r="H16" s="140">
        <v>3199</v>
      </c>
      <c r="I16" s="115">
        <v>36</v>
      </c>
      <c r="J16" s="116">
        <v>1.1253516723976242</v>
      </c>
      <c r="K16"/>
      <c r="L16"/>
      <c r="M16"/>
      <c r="N16"/>
      <c r="O16"/>
      <c r="P16"/>
    </row>
    <row r="17" spans="1:16" s="110" customFormat="1" ht="14.45" customHeight="1" x14ac:dyDescent="0.2">
      <c r="A17" s="118"/>
      <c r="B17" s="121" t="s">
        <v>110</v>
      </c>
      <c r="C17" s="113">
        <v>18.321762752792033</v>
      </c>
      <c r="D17" s="115">
        <v>1214</v>
      </c>
      <c r="E17" s="114">
        <v>1237</v>
      </c>
      <c r="F17" s="114">
        <v>1250</v>
      </c>
      <c r="G17" s="114">
        <v>1267</v>
      </c>
      <c r="H17" s="140">
        <v>1225</v>
      </c>
      <c r="I17" s="115">
        <v>-11</v>
      </c>
      <c r="J17" s="116">
        <v>-0.89795918367346939</v>
      </c>
      <c r="K17"/>
      <c r="L17"/>
      <c r="M17"/>
      <c r="N17"/>
      <c r="O17"/>
      <c r="P17"/>
    </row>
    <row r="18" spans="1:16" s="110" customFormat="1" ht="14.45" customHeight="1" x14ac:dyDescent="0.2">
      <c r="A18" s="120"/>
      <c r="B18" s="121" t="s">
        <v>111</v>
      </c>
      <c r="C18" s="113">
        <v>15.544823422879565</v>
      </c>
      <c r="D18" s="115">
        <v>1030</v>
      </c>
      <c r="E18" s="114">
        <v>1026</v>
      </c>
      <c r="F18" s="114">
        <v>1026</v>
      </c>
      <c r="G18" s="114">
        <v>1019</v>
      </c>
      <c r="H18" s="140">
        <v>1011</v>
      </c>
      <c r="I18" s="115">
        <v>19</v>
      </c>
      <c r="J18" s="116">
        <v>1.8793273986152323</v>
      </c>
      <c r="K18"/>
      <c r="L18"/>
      <c r="M18"/>
      <c r="N18"/>
      <c r="O18"/>
      <c r="P18"/>
    </row>
    <row r="19" spans="1:16" s="110" customFormat="1" ht="14.45" customHeight="1" x14ac:dyDescent="0.2">
      <c r="A19" s="120"/>
      <c r="B19" s="121" t="s">
        <v>112</v>
      </c>
      <c r="C19" s="113">
        <v>1.72049501961968</v>
      </c>
      <c r="D19" s="115">
        <v>114</v>
      </c>
      <c r="E19" s="114">
        <v>102</v>
      </c>
      <c r="F19" s="114">
        <v>112</v>
      </c>
      <c r="G19" s="114">
        <v>93</v>
      </c>
      <c r="H19" s="140">
        <v>96</v>
      </c>
      <c r="I19" s="115">
        <v>18</v>
      </c>
      <c r="J19" s="116">
        <v>18.75</v>
      </c>
      <c r="K19"/>
      <c r="L19"/>
      <c r="M19"/>
      <c r="N19"/>
      <c r="O19"/>
      <c r="P19"/>
    </row>
    <row r="20" spans="1:16" s="110" customFormat="1" ht="14.45" customHeight="1" x14ac:dyDescent="0.2">
      <c r="A20" s="120" t="s">
        <v>113</v>
      </c>
      <c r="B20" s="119" t="s">
        <v>116</v>
      </c>
      <c r="C20" s="113">
        <v>83.564744944159372</v>
      </c>
      <c r="D20" s="115">
        <v>5537</v>
      </c>
      <c r="E20" s="114">
        <v>5629</v>
      </c>
      <c r="F20" s="114">
        <v>5575</v>
      </c>
      <c r="G20" s="114">
        <v>5620</v>
      </c>
      <c r="H20" s="140">
        <v>5405</v>
      </c>
      <c r="I20" s="115">
        <v>132</v>
      </c>
      <c r="J20" s="116">
        <v>2.4421831637372802</v>
      </c>
      <c r="K20"/>
      <c r="L20"/>
      <c r="M20"/>
      <c r="N20"/>
      <c r="O20"/>
      <c r="P20"/>
    </row>
    <row r="21" spans="1:16" s="110" customFormat="1" ht="14.45" customHeight="1" x14ac:dyDescent="0.2">
      <c r="A21" s="123"/>
      <c r="B21" s="124" t="s">
        <v>117</v>
      </c>
      <c r="C21" s="125">
        <v>16.103229701177181</v>
      </c>
      <c r="D21" s="143">
        <v>1067</v>
      </c>
      <c r="E21" s="144">
        <v>1045</v>
      </c>
      <c r="F21" s="144">
        <v>1073</v>
      </c>
      <c r="G21" s="144">
        <v>1055</v>
      </c>
      <c r="H21" s="145">
        <v>935</v>
      </c>
      <c r="I21" s="143">
        <v>132</v>
      </c>
      <c r="J21" s="146">
        <v>14.117647058823529</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727574</v>
      </c>
      <c r="E23" s="114">
        <v>756013</v>
      </c>
      <c r="F23" s="114">
        <v>760512</v>
      </c>
      <c r="G23" s="114">
        <v>766078</v>
      </c>
      <c r="H23" s="140">
        <v>749151</v>
      </c>
      <c r="I23" s="115">
        <v>-21577</v>
      </c>
      <c r="J23" s="116">
        <v>-2.8801937126160149</v>
      </c>
      <c r="K23"/>
      <c r="L23"/>
      <c r="M23"/>
      <c r="N23"/>
      <c r="O23"/>
      <c r="P23"/>
    </row>
    <row r="24" spans="1:16" s="110" customFormat="1" ht="14.45" customHeight="1" x14ac:dyDescent="0.2">
      <c r="A24" s="120" t="s">
        <v>105</v>
      </c>
      <c r="B24" s="119" t="s">
        <v>106</v>
      </c>
      <c r="C24" s="113">
        <v>40.626108134705198</v>
      </c>
      <c r="D24" s="115">
        <v>295585</v>
      </c>
      <c r="E24" s="114">
        <v>305608</v>
      </c>
      <c r="F24" s="114">
        <v>307415</v>
      </c>
      <c r="G24" s="114">
        <v>307749</v>
      </c>
      <c r="H24" s="140">
        <v>299849</v>
      </c>
      <c r="I24" s="115">
        <v>-4264</v>
      </c>
      <c r="J24" s="116">
        <v>-1.4220490980460165</v>
      </c>
      <c r="K24"/>
      <c r="L24"/>
      <c r="M24"/>
      <c r="N24"/>
      <c r="O24"/>
      <c r="P24"/>
    </row>
    <row r="25" spans="1:16" s="110" customFormat="1" ht="14.45" customHeight="1" x14ac:dyDescent="0.2">
      <c r="A25" s="120"/>
      <c r="B25" s="119" t="s">
        <v>107</v>
      </c>
      <c r="C25" s="113">
        <v>59.373891865294802</v>
      </c>
      <c r="D25" s="115">
        <v>431989</v>
      </c>
      <c r="E25" s="114">
        <v>450405</v>
      </c>
      <c r="F25" s="114">
        <v>453097</v>
      </c>
      <c r="G25" s="114">
        <v>458329</v>
      </c>
      <c r="H25" s="140">
        <v>449302</v>
      </c>
      <c r="I25" s="115">
        <v>-17313</v>
      </c>
      <c r="J25" s="116">
        <v>-3.8533102456699502</v>
      </c>
      <c r="K25"/>
      <c r="L25"/>
      <c r="M25"/>
      <c r="N25"/>
      <c r="O25"/>
      <c r="P25"/>
    </row>
    <row r="26" spans="1:16" s="110" customFormat="1" ht="14.45" customHeight="1" x14ac:dyDescent="0.2">
      <c r="A26" s="118" t="s">
        <v>105</v>
      </c>
      <c r="B26" s="121" t="s">
        <v>108</v>
      </c>
      <c r="C26" s="113">
        <v>18.742011121892755</v>
      </c>
      <c r="D26" s="115">
        <v>136362</v>
      </c>
      <c r="E26" s="114">
        <v>143633</v>
      </c>
      <c r="F26" s="114">
        <v>143796</v>
      </c>
      <c r="G26" s="114">
        <v>148587</v>
      </c>
      <c r="H26" s="140">
        <v>138735</v>
      </c>
      <c r="I26" s="115">
        <v>-2373</v>
      </c>
      <c r="J26" s="116">
        <v>-1.7104551843442535</v>
      </c>
      <c r="K26"/>
      <c r="L26"/>
      <c r="M26"/>
      <c r="N26"/>
      <c r="O26"/>
      <c r="P26"/>
    </row>
    <row r="27" spans="1:16" s="110" customFormat="1" ht="14.45" customHeight="1" x14ac:dyDescent="0.2">
      <c r="A27" s="118"/>
      <c r="B27" s="121" t="s">
        <v>109</v>
      </c>
      <c r="C27" s="113">
        <v>46.537121997212658</v>
      </c>
      <c r="D27" s="115">
        <v>338592</v>
      </c>
      <c r="E27" s="114">
        <v>354638</v>
      </c>
      <c r="F27" s="114">
        <v>358135</v>
      </c>
      <c r="G27" s="114">
        <v>360077</v>
      </c>
      <c r="H27" s="140">
        <v>357831</v>
      </c>
      <c r="I27" s="115">
        <v>-19239</v>
      </c>
      <c r="J27" s="116">
        <v>-5.3765604433377767</v>
      </c>
      <c r="K27"/>
      <c r="L27"/>
      <c r="M27"/>
      <c r="N27"/>
      <c r="O27"/>
      <c r="P27"/>
    </row>
    <row r="28" spans="1:16" s="110" customFormat="1" ht="14.45" customHeight="1" x14ac:dyDescent="0.2">
      <c r="A28" s="118"/>
      <c r="B28" s="121" t="s">
        <v>110</v>
      </c>
      <c r="C28" s="113">
        <v>18.958346504960321</v>
      </c>
      <c r="D28" s="115">
        <v>137936</v>
      </c>
      <c r="E28" s="114">
        <v>140642</v>
      </c>
      <c r="F28" s="114">
        <v>141563</v>
      </c>
      <c r="G28" s="114">
        <v>141545</v>
      </c>
      <c r="H28" s="140">
        <v>139611</v>
      </c>
      <c r="I28" s="115">
        <v>-1675</v>
      </c>
      <c r="J28" s="116">
        <v>-1.1997621963885368</v>
      </c>
      <c r="K28"/>
      <c r="L28"/>
      <c r="M28"/>
      <c r="N28"/>
      <c r="O28"/>
      <c r="P28"/>
    </row>
    <row r="29" spans="1:16" s="110" customFormat="1" ht="14.45" customHeight="1" x14ac:dyDescent="0.2">
      <c r="A29" s="118"/>
      <c r="B29" s="121" t="s">
        <v>111</v>
      </c>
      <c r="C29" s="113">
        <v>15.761970603677426</v>
      </c>
      <c r="D29" s="115">
        <v>114680</v>
      </c>
      <c r="E29" s="114">
        <v>117099</v>
      </c>
      <c r="F29" s="114">
        <v>117017</v>
      </c>
      <c r="G29" s="114">
        <v>115869</v>
      </c>
      <c r="H29" s="140">
        <v>112974</v>
      </c>
      <c r="I29" s="115">
        <v>1706</v>
      </c>
      <c r="J29" s="116">
        <v>1.5100819657620337</v>
      </c>
      <c r="K29"/>
      <c r="L29"/>
      <c r="M29"/>
      <c r="N29"/>
      <c r="O29"/>
      <c r="P29"/>
    </row>
    <row r="30" spans="1:16" s="110" customFormat="1" ht="14.45" customHeight="1" x14ac:dyDescent="0.2">
      <c r="A30" s="120"/>
      <c r="B30" s="121" t="s">
        <v>112</v>
      </c>
      <c r="C30" s="113">
        <v>1.5153097829224245</v>
      </c>
      <c r="D30" s="115">
        <v>11025</v>
      </c>
      <c r="E30" s="114">
        <v>11206</v>
      </c>
      <c r="F30" s="114">
        <v>11815</v>
      </c>
      <c r="G30" s="114">
        <v>10353</v>
      </c>
      <c r="H30" s="140">
        <v>9957</v>
      </c>
      <c r="I30" s="115">
        <v>1068</v>
      </c>
      <c r="J30" s="116">
        <v>10.726122326001807</v>
      </c>
      <c r="K30"/>
      <c r="L30"/>
      <c r="M30"/>
      <c r="N30"/>
      <c r="O30"/>
      <c r="P30"/>
    </row>
    <row r="31" spans="1:16" s="110" customFormat="1" ht="14.45" customHeight="1" x14ac:dyDescent="0.2">
      <c r="A31" s="120" t="s">
        <v>113</v>
      </c>
      <c r="B31" s="119" t="s">
        <v>116</v>
      </c>
      <c r="C31" s="113">
        <v>90.790490039501137</v>
      </c>
      <c r="D31" s="115">
        <v>660568</v>
      </c>
      <c r="E31" s="114">
        <v>686374</v>
      </c>
      <c r="F31" s="114">
        <v>690983</v>
      </c>
      <c r="G31" s="114">
        <v>697278</v>
      </c>
      <c r="H31" s="140">
        <v>682550</v>
      </c>
      <c r="I31" s="115">
        <v>-21982</v>
      </c>
      <c r="J31" s="116">
        <v>-3.2205699216174639</v>
      </c>
      <c r="K31"/>
      <c r="L31"/>
      <c r="M31"/>
      <c r="N31"/>
      <c r="O31"/>
      <c r="P31"/>
    </row>
    <row r="32" spans="1:16" s="110" customFormat="1" ht="14.45" customHeight="1" x14ac:dyDescent="0.2">
      <c r="A32" s="123"/>
      <c r="B32" s="124" t="s">
        <v>117</v>
      </c>
      <c r="C32" s="125">
        <v>8.9948238942018275</v>
      </c>
      <c r="D32" s="143">
        <v>65444</v>
      </c>
      <c r="E32" s="144">
        <v>67989</v>
      </c>
      <c r="F32" s="144">
        <v>67856</v>
      </c>
      <c r="G32" s="144">
        <v>67043</v>
      </c>
      <c r="H32" s="145">
        <v>64887</v>
      </c>
      <c r="I32" s="143">
        <v>557</v>
      </c>
      <c r="J32" s="146">
        <v>0.85841539907839781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7441</v>
      </c>
      <c r="E56" s="114">
        <v>7650</v>
      </c>
      <c r="F56" s="114">
        <v>7796</v>
      </c>
      <c r="G56" s="114">
        <v>7829</v>
      </c>
      <c r="H56" s="140">
        <v>7610</v>
      </c>
      <c r="I56" s="115">
        <v>-169</v>
      </c>
      <c r="J56" s="116">
        <v>-2.2207621550591328</v>
      </c>
      <c r="K56"/>
      <c r="L56"/>
      <c r="M56"/>
      <c r="N56"/>
      <c r="O56"/>
      <c r="P56"/>
    </row>
    <row r="57" spans="1:16" s="110" customFormat="1" ht="14.45" customHeight="1" x14ac:dyDescent="0.2">
      <c r="A57" s="120" t="s">
        <v>105</v>
      </c>
      <c r="B57" s="119" t="s">
        <v>106</v>
      </c>
      <c r="C57" s="113">
        <v>41.553554629754068</v>
      </c>
      <c r="D57" s="115">
        <v>3092</v>
      </c>
      <c r="E57" s="114">
        <v>3180</v>
      </c>
      <c r="F57" s="114">
        <v>3226</v>
      </c>
      <c r="G57" s="114">
        <v>3190</v>
      </c>
      <c r="H57" s="140">
        <v>3092</v>
      </c>
      <c r="I57" s="115">
        <v>0</v>
      </c>
      <c r="J57" s="116">
        <v>0</v>
      </c>
    </row>
    <row r="58" spans="1:16" s="110" customFormat="1" ht="14.45" customHeight="1" x14ac:dyDescent="0.2">
      <c r="A58" s="120"/>
      <c r="B58" s="119" t="s">
        <v>107</v>
      </c>
      <c r="C58" s="113">
        <v>58.446445370245932</v>
      </c>
      <c r="D58" s="115">
        <v>4349</v>
      </c>
      <c r="E58" s="114">
        <v>4470</v>
      </c>
      <c r="F58" s="114">
        <v>4570</v>
      </c>
      <c r="G58" s="114">
        <v>4639</v>
      </c>
      <c r="H58" s="140">
        <v>4518</v>
      </c>
      <c r="I58" s="115">
        <v>-169</v>
      </c>
      <c r="J58" s="116">
        <v>-3.7405931828242585</v>
      </c>
    </row>
    <row r="59" spans="1:16" s="110" customFormat="1" ht="14.45" customHeight="1" x14ac:dyDescent="0.2">
      <c r="A59" s="118" t="s">
        <v>105</v>
      </c>
      <c r="B59" s="121" t="s">
        <v>108</v>
      </c>
      <c r="C59" s="113">
        <v>17.806746405053083</v>
      </c>
      <c r="D59" s="115">
        <v>1325</v>
      </c>
      <c r="E59" s="114">
        <v>1386</v>
      </c>
      <c r="F59" s="114">
        <v>1358</v>
      </c>
      <c r="G59" s="114">
        <v>1361</v>
      </c>
      <c r="H59" s="140">
        <v>1237</v>
      </c>
      <c r="I59" s="115">
        <v>88</v>
      </c>
      <c r="J59" s="116">
        <v>7.1139854486661278</v>
      </c>
    </row>
    <row r="60" spans="1:16" s="110" customFormat="1" ht="14.45" customHeight="1" x14ac:dyDescent="0.2">
      <c r="A60" s="118"/>
      <c r="B60" s="121" t="s">
        <v>109</v>
      </c>
      <c r="C60" s="113">
        <v>49.778255610804997</v>
      </c>
      <c r="D60" s="115">
        <v>3704</v>
      </c>
      <c r="E60" s="114">
        <v>3820</v>
      </c>
      <c r="F60" s="114">
        <v>3967</v>
      </c>
      <c r="G60" s="114">
        <v>3978</v>
      </c>
      <c r="H60" s="140">
        <v>3932</v>
      </c>
      <c r="I60" s="115">
        <v>-228</v>
      </c>
      <c r="J60" s="116">
        <v>-5.7985757884028484</v>
      </c>
    </row>
    <row r="61" spans="1:16" s="110" customFormat="1" ht="14.45" customHeight="1" x14ac:dyDescent="0.2">
      <c r="A61" s="118"/>
      <c r="B61" s="121" t="s">
        <v>110</v>
      </c>
      <c r="C61" s="113">
        <v>17.376696680553689</v>
      </c>
      <c r="D61" s="115">
        <v>1293</v>
      </c>
      <c r="E61" s="114">
        <v>1320</v>
      </c>
      <c r="F61" s="114">
        <v>1351</v>
      </c>
      <c r="G61" s="114">
        <v>1368</v>
      </c>
      <c r="H61" s="140">
        <v>1316</v>
      </c>
      <c r="I61" s="115">
        <v>-23</v>
      </c>
      <c r="J61" s="116">
        <v>-1.7477203647416413</v>
      </c>
    </row>
    <row r="62" spans="1:16" s="110" customFormat="1" ht="14.45" customHeight="1" x14ac:dyDescent="0.2">
      <c r="A62" s="120"/>
      <c r="B62" s="121" t="s">
        <v>111</v>
      </c>
      <c r="C62" s="113">
        <v>15.024862249697621</v>
      </c>
      <c r="D62" s="115">
        <v>1118</v>
      </c>
      <c r="E62" s="114">
        <v>1124</v>
      </c>
      <c r="F62" s="114">
        <v>1120</v>
      </c>
      <c r="G62" s="114">
        <v>1122</v>
      </c>
      <c r="H62" s="140">
        <v>1125</v>
      </c>
      <c r="I62" s="115">
        <v>-7</v>
      </c>
      <c r="J62" s="116">
        <v>-0.62222222222222223</v>
      </c>
    </row>
    <row r="63" spans="1:16" s="110" customFormat="1" ht="14.45" customHeight="1" x14ac:dyDescent="0.2">
      <c r="A63" s="120"/>
      <c r="B63" s="121" t="s">
        <v>112</v>
      </c>
      <c r="C63" s="113">
        <v>1.5723693052009138</v>
      </c>
      <c r="D63" s="115">
        <v>117</v>
      </c>
      <c r="E63" s="114">
        <v>101</v>
      </c>
      <c r="F63" s="114">
        <v>113</v>
      </c>
      <c r="G63" s="114">
        <v>99</v>
      </c>
      <c r="H63" s="140">
        <v>106</v>
      </c>
      <c r="I63" s="115">
        <v>11</v>
      </c>
      <c r="J63" s="116">
        <v>10.377358490566039</v>
      </c>
    </row>
    <row r="64" spans="1:16" s="110" customFormat="1" ht="14.45" customHeight="1" x14ac:dyDescent="0.2">
      <c r="A64" s="120" t="s">
        <v>113</v>
      </c>
      <c r="B64" s="119" t="s">
        <v>116</v>
      </c>
      <c r="C64" s="113">
        <v>81.682569547103881</v>
      </c>
      <c r="D64" s="115">
        <v>6078</v>
      </c>
      <c r="E64" s="114">
        <v>6277</v>
      </c>
      <c r="F64" s="114">
        <v>6338</v>
      </c>
      <c r="G64" s="114">
        <v>6390</v>
      </c>
      <c r="H64" s="140">
        <v>6274</v>
      </c>
      <c r="I64" s="115">
        <v>-196</v>
      </c>
      <c r="J64" s="116">
        <v>-3.1240038253108064</v>
      </c>
    </row>
    <row r="65" spans="1:10" s="110" customFormat="1" ht="14.45" customHeight="1" x14ac:dyDescent="0.2">
      <c r="A65" s="123"/>
      <c r="B65" s="124" t="s">
        <v>117</v>
      </c>
      <c r="C65" s="125">
        <v>17.941136943959144</v>
      </c>
      <c r="D65" s="143">
        <v>1335</v>
      </c>
      <c r="E65" s="144">
        <v>1353</v>
      </c>
      <c r="F65" s="144">
        <v>1437</v>
      </c>
      <c r="G65" s="144">
        <v>1418</v>
      </c>
      <c r="H65" s="145">
        <v>1318</v>
      </c>
      <c r="I65" s="143">
        <v>17</v>
      </c>
      <c r="J65" s="146">
        <v>1.2898330804248861</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6626</v>
      </c>
      <c r="G11" s="114">
        <v>6695</v>
      </c>
      <c r="H11" s="114">
        <v>6669</v>
      </c>
      <c r="I11" s="114">
        <v>6694</v>
      </c>
      <c r="J11" s="140">
        <v>6357</v>
      </c>
      <c r="K11" s="114">
        <v>269</v>
      </c>
      <c r="L11" s="116">
        <v>4.2315557652980962</v>
      </c>
    </row>
    <row r="12" spans="1:17" s="110" customFormat="1" ht="24" customHeight="1" x14ac:dyDescent="0.2">
      <c r="A12" s="604" t="s">
        <v>185</v>
      </c>
      <c r="B12" s="605"/>
      <c r="C12" s="605"/>
      <c r="D12" s="606"/>
      <c r="E12" s="113">
        <v>42.076667672804106</v>
      </c>
      <c r="F12" s="115">
        <v>2788</v>
      </c>
      <c r="G12" s="114">
        <v>2786</v>
      </c>
      <c r="H12" s="114">
        <v>2751</v>
      </c>
      <c r="I12" s="114">
        <v>2709</v>
      </c>
      <c r="J12" s="140">
        <v>2517</v>
      </c>
      <c r="K12" s="114">
        <v>271</v>
      </c>
      <c r="L12" s="116">
        <v>10.766785856177989</v>
      </c>
    </row>
    <row r="13" spans="1:17" s="110" customFormat="1" ht="15" customHeight="1" x14ac:dyDescent="0.2">
      <c r="A13" s="120"/>
      <c r="B13" s="612" t="s">
        <v>107</v>
      </c>
      <c r="C13" s="612"/>
      <c r="E13" s="113">
        <v>57.923332327195894</v>
      </c>
      <c r="F13" s="115">
        <v>3838</v>
      </c>
      <c r="G13" s="114">
        <v>3909</v>
      </c>
      <c r="H13" s="114">
        <v>3918</v>
      </c>
      <c r="I13" s="114">
        <v>3985</v>
      </c>
      <c r="J13" s="140">
        <v>3840</v>
      </c>
      <c r="K13" s="114">
        <v>-2</v>
      </c>
      <c r="L13" s="116">
        <v>-5.2083333333333336E-2</v>
      </c>
    </row>
    <row r="14" spans="1:17" s="110" customFormat="1" ht="22.5" customHeight="1" x14ac:dyDescent="0.2">
      <c r="A14" s="604" t="s">
        <v>186</v>
      </c>
      <c r="B14" s="605"/>
      <c r="C14" s="605"/>
      <c r="D14" s="606"/>
      <c r="E14" s="113">
        <v>17.310594627226077</v>
      </c>
      <c r="F14" s="115">
        <v>1147</v>
      </c>
      <c r="G14" s="114">
        <v>1140</v>
      </c>
      <c r="H14" s="114">
        <v>1084</v>
      </c>
      <c r="I14" s="114">
        <v>1077</v>
      </c>
      <c r="J14" s="140">
        <v>922</v>
      </c>
      <c r="K14" s="114">
        <v>225</v>
      </c>
      <c r="L14" s="116">
        <v>24.403470715835141</v>
      </c>
    </row>
    <row r="15" spans="1:17" s="110" customFormat="1" ht="15" customHeight="1" x14ac:dyDescent="0.2">
      <c r="A15" s="120"/>
      <c r="B15" s="119"/>
      <c r="C15" s="258" t="s">
        <v>106</v>
      </c>
      <c r="E15" s="113">
        <v>54.489973844812553</v>
      </c>
      <c r="F15" s="115">
        <v>625</v>
      </c>
      <c r="G15" s="114">
        <v>608</v>
      </c>
      <c r="H15" s="114">
        <v>582</v>
      </c>
      <c r="I15" s="114">
        <v>539</v>
      </c>
      <c r="J15" s="140">
        <v>453</v>
      </c>
      <c r="K15" s="114">
        <v>172</v>
      </c>
      <c r="L15" s="116">
        <v>37.969094922737305</v>
      </c>
    </row>
    <row r="16" spans="1:17" s="110" customFormat="1" ht="15" customHeight="1" x14ac:dyDescent="0.2">
      <c r="A16" s="120"/>
      <c r="B16" s="119"/>
      <c r="C16" s="258" t="s">
        <v>107</v>
      </c>
      <c r="E16" s="113">
        <v>45.510026155187447</v>
      </c>
      <c r="F16" s="115">
        <v>522</v>
      </c>
      <c r="G16" s="114">
        <v>532</v>
      </c>
      <c r="H16" s="114">
        <v>502</v>
      </c>
      <c r="I16" s="114">
        <v>538</v>
      </c>
      <c r="J16" s="140">
        <v>469</v>
      </c>
      <c r="K16" s="114">
        <v>53</v>
      </c>
      <c r="L16" s="116">
        <v>11.300639658848613</v>
      </c>
    </row>
    <row r="17" spans="1:12" s="110" customFormat="1" ht="15" customHeight="1" x14ac:dyDescent="0.2">
      <c r="A17" s="120"/>
      <c r="B17" s="121" t="s">
        <v>109</v>
      </c>
      <c r="C17" s="258"/>
      <c r="E17" s="113">
        <v>48.822819197102326</v>
      </c>
      <c r="F17" s="115">
        <v>3235</v>
      </c>
      <c r="G17" s="114">
        <v>3292</v>
      </c>
      <c r="H17" s="114">
        <v>3309</v>
      </c>
      <c r="I17" s="114">
        <v>3331</v>
      </c>
      <c r="J17" s="140">
        <v>3199</v>
      </c>
      <c r="K17" s="114">
        <v>36</v>
      </c>
      <c r="L17" s="116">
        <v>1.1253516723976242</v>
      </c>
    </row>
    <row r="18" spans="1:12" s="110" customFormat="1" ht="15" customHeight="1" x14ac:dyDescent="0.2">
      <c r="A18" s="120"/>
      <c r="B18" s="119"/>
      <c r="C18" s="258" t="s">
        <v>106</v>
      </c>
      <c r="E18" s="113">
        <v>37.743431221020096</v>
      </c>
      <c r="F18" s="115">
        <v>1221</v>
      </c>
      <c r="G18" s="114">
        <v>1235</v>
      </c>
      <c r="H18" s="114">
        <v>1222</v>
      </c>
      <c r="I18" s="114">
        <v>1225</v>
      </c>
      <c r="J18" s="140">
        <v>1129</v>
      </c>
      <c r="K18" s="114">
        <v>92</v>
      </c>
      <c r="L18" s="116">
        <v>8.148804251550045</v>
      </c>
    </row>
    <row r="19" spans="1:12" s="110" customFormat="1" ht="15" customHeight="1" x14ac:dyDescent="0.2">
      <c r="A19" s="120"/>
      <c r="B19" s="119"/>
      <c r="C19" s="258" t="s">
        <v>107</v>
      </c>
      <c r="E19" s="113">
        <v>62.256568778979904</v>
      </c>
      <c r="F19" s="115">
        <v>2014</v>
      </c>
      <c r="G19" s="114">
        <v>2057</v>
      </c>
      <c r="H19" s="114">
        <v>2087</v>
      </c>
      <c r="I19" s="114">
        <v>2106</v>
      </c>
      <c r="J19" s="140">
        <v>2070</v>
      </c>
      <c r="K19" s="114">
        <v>-56</v>
      </c>
      <c r="L19" s="116">
        <v>-2.7053140096618358</v>
      </c>
    </row>
    <row r="20" spans="1:12" s="110" customFormat="1" ht="15" customHeight="1" x14ac:dyDescent="0.2">
      <c r="A20" s="120"/>
      <c r="B20" s="121" t="s">
        <v>110</v>
      </c>
      <c r="C20" s="258"/>
      <c r="E20" s="113">
        <v>18.321762752792033</v>
      </c>
      <c r="F20" s="115">
        <v>1214</v>
      </c>
      <c r="G20" s="114">
        <v>1237</v>
      </c>
      <c r="H20" s="114">
        <v>1250</v>
      </c>
      <c r="I20" s="114">
        <v>1267</v>
      </c>
      <c r="J20" s="140">
        <v>1225</v>
      </c>
      <c r="K20" s="114">
        <v>-11</v>
      </c>
      <c r="L20" s="116">
        <v>-0.89795918367346939</v>
      </c>
    </row>
    <row r="21" spans="1:12" s="110" customFormat="1" ht="15" customHeight="1" x14ac:dyDescent="0.2">
      <c r="A21" s="120"/>
      <c r="B21" s="119"/>
      <c r="C21" s="258" t="s">
        <v>106</v>
      </c>
      <c r="E21" s="113">
        <v>31.960461285008236</v>
      </c>
      <c r="F21" s="115">
        <v>388</v>
      </c>
      <c r="G21" s="114">
        <v>389</v>
      </c>
      <c r="H21" s="114">
        <v>399</v>
      </c>
      <c r="I21" s="114">
        <v>406</v>
      </c>
      <c r="J21" s="140">
        <v>397</v>
      </c>
      <c r="K21" s="114">
        <v>-9</v>
      </c>
      <c r="L21" s="116">
        <v>-2.2670025188916876</v>
      </c>
    </row>
    <row r="22" spans="1:12" s="110" customFormat="1" ht="15" customHeight="1" x14ac:dyDescent="0.2">
      <c r="A22" s="120"/>
      <c r="B22" s="119"/>
      <c r="C22" s="258" t="s">
        <v>107</v>
      </c>
      <c r="E22" s="113">
        <v>68.039538714991764</v>
      </c>
      <c r="F22" s="115">
        <v>826</v>
      </c>
      <c r="G22" s="114">
        <v>848</v>
      </c>
      <c r="H22" s="114">
        <v>851</v>
      </c>
      <c r="I22" s="114">
        <v>861</v>
      </c>
      <c r="J22" s="140">
        <v>828</v>
      </c>
      <c r="K22" s="114">
        <v>-2</v>
      </c>
      <c r="L22" s="116">
        <v>-0.24154589371980675</v>
      </c>
    </row>
    <row r="23" spans="1:12" s="110" customFormat="1" ht="15" customHeight="1" x14ac:dyDescent="0.2">
      <c r="A23" s="120"/>
      <c r="B23" s="121" t="s">
        <v>111</v>
      </c>
      <c r="C23" s="258"/>
      <c r="E23" s="113">
        <v>15.544823422879565</v>
      </c>
      <c r="F23" s="115">
        <v>1030</v>
      </c>
      <c r="G23" s="114">
        <v>1026</v>
      </c>
      <c r="H23" s="114">
        <v>1026</v>
      </c>
      <c r="I23" s="114">
        <v>1019</v>
      </c>
      <c r="J23" s="140">
        <v>1011</v>
      </c>
      <c r="K23" s="114">
        <v>19</v>
      </c>
      <c r="L23" s="116">
        <v>1.8793273986152323</v>
      </c>
    </row>
    <row r="24" spans="1:12" s="110" customFormat="1" ht="15" customHeight="1" x14ac:dyDescent="0.2">
      <c r="A24" s="120"/>
      <c r="B24" s="119"/>
      <c r="C24" s="258" t="s">
        <v>106</v>
      </c>
      <c r="E24" s="113">
        <v>53.786407766990294</v>
      </c>
      <c r="F24" s="115">
        <v>554</v>
      </c>
      <c r="G24" s="114">
        <v>554</v>
      </c>
      <c r="H24" s="114">
        <v>548</v>
      </c>
      <c r="I24" s="114">
        <v>539</v>
      </c>
      <c r="J24" s="140">
        <v>538</v>
      </c>
      <c r="K24" s="114">
        <v>16</v>
      </c>
      <c r="L24" s="116">
        <v>2.9739776951672861</v>
      </c>
    </row>
    <row r="25" spans="1:12" s="110" customFormat="1" ht="15" customHeight="1" x14ac:dyDescent="0.2">
      <c r="A25" s="120"/>
      <c r="B25" s="119"/>
      <c r="C25" s="258" t="s">
        <v>107</v>
      </c>
      <c r="E25" s="113">
        <v>46.213592233009706</v>
      </c>
      <c r="F25" s="115">
        <v>476</v>
      </c>
      <c r="G25" s="114">
        <v>472</v>
      </c>
      <c r="H25" s="114">
        <v>478</v>
      </c>
      <c r="I25" s="114">
        <v>480</v>
      </c>
      <c r="J25" s="140">
        <v>473</v>
      </c>
      <c r="K25" s="114">
        <v>3</v>
      </c>
      <c r="L25" s="116">
        <v>0.63424947145877375</v>
      </c>
    </row>
    <row r="26" spans="1:12" s="110" customFormat="1" ht="15" customHeight="1" x14ac:dyDescent="0.2">
      <c r="A26" s="120"/>
      <c r="C26" s="121" t="s">
        <v>187</v>
      </c>
      <c r="D26" s="110" t="s">
        <v>188</v>
      </c>
      <c r="E26" s="113">
        <v>1.72049501961968</v>
      </c>
      <c r="F26" s="115">
        <v>114</v>
      </c>
      <c r="G26" s="114">
        <v>102</v>
      </c>
      <c r="H26" s="114">
        <v>112</v>
      </c>
      <c r="I26" s="114">
        <v>93</v>
      </c>
      <c r="J26" s="140">
        <v>96</v>
      </c>
      <c r="K26" s="114">
        <v>18</v>
      </c>
      <c r="L26" s="116">
        <v>18.75</v>
      </c>
    </row>
    <row r="27" spans="1:12" s="110" customFormat="1" ht="15" customHeight="1" x14ac:dyDescent="0.2">
      <c r="A27" s="120"/>
      <c r="B27" s="119"/>
      <c r="D27" s="259" t="s">
        <v>106</v>
      </c>
      <c r="E27" s="113">
        <v>44.736842105263158</v>
      </c>
      <c r="F27" s="115">
        <v>51</v>
      </c>
      <c r="G27" s="114">
        <v>46</v>
      </c>
      <c r="H27" s="114">
        <v>52</v>
      </c>
      <c r="I27" s="114">
        <v>47</v>
      </c>
      <c r="J27" s="140">
        <v>47</v>
      </c>
      <c r="K27" s="114">
        <v>4</v>
      </c>
      <c r="L27" s="116">
        <v>8.5106382978723403</v>
      </c>
    </row>
    <row r="28" spans="1:12" s="110" customFormat="1" ht="15" customHeight="1" x14ac:dyDescent="0.2">
      <c r="A28" s="120"/>
      <c r="B28" s="119"/>
      <c r="D28" s="259" t="s">
        <v>107</v>
      </c>
      <c r="E28" s="113">
        <v>55.263157894736842</v>
      </c>
      <c r="F28" s="115">
        <v>63</v>
      </c>
      <c r="G28" s="114">
        <v>56</v>
      </c>
      <c r="H28" s="114">
        <v>60</v>
      </c>
      <c r="I28" s="114">
        <v>46</v>
      </c>
      <c r="J28" s="140">
        <v>49</v>
      </c>
      <c r="K28" s="114">
        <v>14</v>
      </c>
      <c r="L28" s="116">
        <v>28.571428571428573</v>
      </c>
    </row>
    <row r="29" spans="1:12" s="110" customFormat="1" ht="24" customHeight="1" x14ac:dyDescent="0.2">
      <c r="A29" s="604" t="s">
        <v>189</v>
      </c>
      <c r="B29" s="605"/>
      <c r="C29" s="605"/>
      <c r="D29" s="606"/>
      <c r="E29" s="113">
        <v>83.564744944159372</v>
      </c>
      <c r="F29" s="115">
        <v>5537</v>
      </c>
      <c r="G29" s="114">
        <v>5629</v>
      </c>
      <c r="H29" s="114">
        <v>5575</v>
      </c>
      <c r="I29" s="114">
        <v>5620</v>
      </c>
      <c r="J29" s="140">
        <v>5405</v>
      </c>
      <c r="K29" s="114">
        <v>132</v>
      </c>
      <c r="L29" s="116">
        <v>2.4421831637372802</v>
      </c>
    </row>
    <row r="30" spans="1:12" s="110" customFormat="1" ht="15" customHeight="1" x14ac:dyDescent="0.2">
      <c r="A30" s="120"/>
      <c r="B30" s="119"/>
      <c r="C30" s="258" t="s">
        <v>106</v>
      </c>
      <c r="E30" s="113">
        <v>39.78688820661008</v>
      </c>
      <c r="F30" s="115">
        <v>2203</v>
      </c>
      <c r="G30" s="114">
        <v>2219</v>
      </c>
      <c r="H30" s="114">
        <v>2157</v>
      </c>
      <c r="I30" s="114">
        <v>2147</v>
      </c>
      <c r="J30" s="140">
        <v>2043</v>
      </c>
      <c r="K30" s="114">
        <v>160</v>
      </c>
      <c r="L30" s="116">
        <v>7.8316201664219287</v>
      </c>
    </row>
    <row r="31" spans="1:12" s="110" customFormat="1" ht="15" customHeight="1" x14ac:dyDescent="0.2">
      <c r="A31" s="120"/>
      <c r="B31" s="119"/>
      <c r="C31" s="258" t="s">
        <v>107</v>
      </c>
      <c r="E31" s="113">
        <v>60.21311179338992</v>
      </c>
      <c r="F31" s="115">
        <v>3334</v>
      </c>
      <c r="G31" s="114">
        <v>3410</v>
      </c>
      <c r="H31" s="114">
        <v>3418</v>
      </c>
      <c r="I31" s="114">
        <v>3473</v>
      </c>
      <c r="J31" s="140">
        <v>3362</v>
      </c>
      <c r="K31" s="114">
        <v>-28</v>
      </c>
      <c r="L31" s="116">
        <v>-0.83283759666864965</v>
      </c>
    </row>
    <row r="32" spans="1:12" s="110" customFormat="1" ht="15" customHeight="1" x14ac:dyDescent="0.2">
      <c r="A32" s="120"/>
      <c r="B32" s="119" t="s">
        <v>117</v>
      </c>
      <c r="C32" s="258"/>
      <c r="E32" s="113">
        <v>16.103229701177181</v>
      </c>
      <c r="F32" s="114">
        <v>1067</v>
      </c>
      <c r="G32" s="114">
        <v>1045</v>
      </c>
      <c r="H32" s="114">
        <v>1073</v>
      </c>
      <c r="I32" s="114">
        <v>1055</v>
      </c>
      <c r="J32" s="140">
        <v>935</v>
      </c>
      <c r="K32" s="114">
        <v>132</v>
      </c>
      <c r="L32" s="116">
        <v>14.117647058823529</v>
      </c>
    </row>
    <row r="33" spans="1:12" s="110" customFormat="1" ht="15" customHeight="1" x14ac:dyDescent="0.2">
      <c r="A33" s="120"/>
      <c r="B33" s="119"/>
      <c r="C33" s="258" t="s">
        <v>106</v>
      </c>
      <c r="E33" s="113">
        <v>53.32708528584817</v>
      </c>
      <c r="F33" s="114">
        <v>569</v>
      </c>
      <c r="G33" s="114">
        <v>553</v>
      </c>
      <c r="H33" s="114">
        <v>581</v>
      </c>
      <c r="I33" s="114">
        <v>551</v>
      </c>
      <c r="J33" s="140">
        <v>464</v>
      </c>
      <c r="K33" s="114">
        <v>105</v>
      </c>
      <c r="L33" s="116">
        <v>22.629310344827587</v>
      </c>
    </row>
    <row r="34" spans="1:12" s="110" customFormat="1" ht="15" customHeight="1" x14ac:dyDescent="0.2">
      <c r="A34" s="120"/>
      <c r="B34" s="119"/>
      <c r="C34" s="258" t="s">
        <v>107</v>
      </c>
      <c r="E34" s="113">
        <v>46.67291471415183</v>
      </c>
      <c r="F34" s="114">
        <v>498</v>
      </c>
      <c r="G34" s="114">
        <v>492</v>
      </c>
      <c r="H34" s="114">
        <v>492</v>
      </c>
      <c r="I34" s="114">
        <v>504</v>
      </c>
      <c r="J34" s="140">
        <v>471</v>
      </c>
      <c r="K34" s="114">
        <v>27</v>
      </c>
      <c r="L34" s="116">
        <v>5.7324840764331206</v>
      </c>
    </row>
    <row r="35" spans="1:12" s="110" customFormat="1" ht="24" customHeight="1" x14ac:dyDescent="0.2">
      <c r="A35" s="604" t="s">
        <v>192</v>
      </c>
      <c r="B35" s="605"/>
      <c r="C35" s="605"/>
      <c r="D35" s="606"/>
      <c r="E35" s="113">
        <v>21.445819498943557</v>
      </c>
      <c r="F35" s="114">
        <v>1421</v>
      </c>
      <c r="G35" s="114">
        <v>1414</v>
      </c>
      <c r="H35" s="114">
        <v>1381</v>
      </c>
      <c r="I35" s="114">
        <v>1400</v>
      </c>
      <c r="J35" s="114">
        <v>1260</v>
      </c>
      <c r="K35" s="318">
        <v>161</v>
      </c>
      <c r="L35" s="319">
        <v>12.777777777777779</v>
      </c>
    </row>
    <row r="36" spans="1:12" s="110" customFormat="1" ht="15" customHeight="1" x14ac:dyDescent="0.2">
      <c r="A36" s="120"/>
      <c r="B36" s="119"/>
      <c r="C36" s="258" t="s">
        <v>106</v>
      </c>
      <c r="E36" s="113">
        <v>46.305418719211822</v>
      </c>
      <c r="F36" s="114">
        <v>658</v>
      </c>
      <c r="G36" s="114">
        <v>642</v>
      </c>
      <c r="H36" s="114">
        <v>636</v>
      </c>
      <c r="I36" s="114">
        <v>620</v>
      </c>
      <c r="J36" s="114">
        <v>534</v>
      </c>
      <c r="K36" s="318">
        <v>124</v>
      </c>
      <c r="L36" s="116">
        <v>23.220973782771537</v>
      </c>
    </row>
    <row r="37" spans="1:12" s="110" customFormat="1" ht="15" customHeight="1" x14ac:dyDescent="0.2">
      <c r="A37" s="120"/>
      <c r="B37" s="119"/>
      <c r="C37" s="258" t="s">
        <v>107</v>
      </c>
      <c r="E37" s="113">
        <v>53.694581280788178</v>
      </c>
      <c r="F37" s="114">
        <v>763</v>
      </c>
      <c r="G37" s="114">
        <v>772</v>
      </c>
      <c r="H37" s="114">
        <v>745</v>
      </c>
      <c r="I37" s="114">
        <v>780</v>
      </c>
      <c r="J37" s="140">
        <v>726</v>
      </c>
      <c r="K37" s="114">
        <v>37</v>
      </c>
      <c r="L37" s="116">
        <v>5.0964187327823689</v>
      </c>
    </row>
    <row r="38" spans="1:12" s="110" customFormat="1" ht="15" customHeight="1" x14ac:dyDescent="0.2">
      <c r="A38" s="120"/>
      <c r="B38" s="119" t="s">
        <v>328</v>
      </c>
      <c r="C38" s="258"/>
      <c r="E38" s="113">
        <v>50.105644431029276</v>
      </c>
      <c r="F38" s="114">
        <v>3320</v>
      </c>
      <c r="G38" s="114">
        <v>3350</v>
      </c>
      <c r="H38" s="114">
        <v>3368</v>
      </c>
      <c r="I38" s="114">
        <v>3361</v>
      </c>
      <c r="J38" s="140">
        <v>3253</v>
      </c>
      <c r="K38" s="114">
        <v>67</v>
      </c>
      <c r="L38" s="116">
        <v>2.05963725791577</v>
      </c>
    </row>
    <row r="39" spans="1:12" s="110" customFormat="1" ht="15" customHeight="1" x14ac:dyDescent="0.2">
      <c r="A39" s="120"/>
      <c r="B39" s="119"/>
      <c r="C39" s="258" t="s">
        <v>106</v>
      </c>
      <c r="E39" s="113">
        <v>40</v>
      </c>
      <c r="F39" s="115">
        <v>1328</v>
      </c>
      <c r="G39" s="114">
        <v>1329</v>
      </c>
      <c r="H39" s="114">
        <v>1316</v>
      </c>
      <c r="I39" s="114">
        <v>1304</v>
      </c>
      <c r="J39" s="140">
        <v>1260</v>
      </c>
      <c r="K39" s="114">
        <v>68</v>
      </c>
      <c r="L39" s="116">
        <v>5.3968253968253972</v>
      </c>
    </row>
    <row r="40" spans="1:12" s="110" customFormat="1" ht="15" customHeight="1" x14ac:dyDescent="0.2">
      <c r="A40" s="120"/>
      <c r="B40" s="119"/>
      <c r="C40" s="258" t="s">
        <v>107</v>
      </c>
      <c r="E40" s="113">
        <v>60</v>
      </c>
      <c r="F40" s="115">
        <v>1992</v>
      </c>
      <c r="G40" s="114">
        <v>2021</v>
      </c>
      <c r="H40" s="114">
        <v>2052</v>
      </c>
      <c r="I40" s="114">
        <v>2057</v>
      </c>
      <c r="J40" s="140">
        <v>1993</v>
      </c>
      <c r="K40" s="114">
        <v>-1</v>
      </c>
      <c r="L40" s="116">
        <v>-5.0175614651279475E-2</v>
      </c>
    </row>
    <row r="41" spans="1:12" s="110" customFormat="1" ht="15" customHeight="1" x14ac:dyDescent="0.2">
      <c r="A41" s="120"/>
      <c r="B41" s="320" t="s">
        <v>516</v>
      </c>
      <c r="C41" s="258"/>
      <c r="E41" s="113">
        <v>4.6483549652882585</v>
      </c>
      <c r="F41" s="115">
        <v>308</v>
      </c>
      <c r="G41" s="114">
        <v>301</v>
      </c>
      <c r="H41" s="114">
        <v>290</v>
      </c>
      <c r="I41" s="114">
        <v>293</v>
      </c>
      <c r="J41" s="140">
        <v>283</v>
      </c>
      <c r="K41" s="114">
        <v>25</v>
      </c>
      <c r="L41" s="116">
        <v>8.8339222614840995</v>
      </c>
    </row>
    <row r="42" spans="1:12" s="110" customFormat="1" ht="15" customHeight="1" x14ac:dyDescent="0.2">
      <c r="A42" s="120"/>
      <c r="B42" s="119"/>
      <c r="C42" s="268" t="s">
        <v>106</v>
      </c>
      <c r="D42" s="182"/>
      <c r="E42" s="113">
        <v>43.18181818181818</v>
      </c>
      <c r="F42" s="115">
        <v>133</v>
      </c>
      <c r="G42" s="114">
        <v>128</v>
      </c>
      <c r="H42" s="114">
        <v>120</v>
      </c>
      <c r="I42" s="114">
        <v>120</v>
      </c>
      <c r="J42" s="140">
        <v>123</v>
      </c>
      <c r="K42" s="114">
        <v>10</v>
      </c>
      <c r="L42" s="116">
        <v>8.1300813008130088</v>
      </c>
    </row>
    <row r="43" spans="1:12" s="110" customFormat="1" ht="15" customHeight="1" x14ac:dyDescent="0.2">
      <c r="A43" s="120"/>
      <c r="B43" s="119"/>
      <c r="C43" s="268" t="s">
        <v>107</v>
      </c>
      <c r="D43" s="182"/>
      <c r="E43" s="113">
        <v>56.81818181818182</v>
      </c>
      <c r="F43" s="115">
        <v>175</v>
      </c>
      <c r="G43" s="114">
        <v>173</v>
      </c>
      <c r="H43" s="114">
        <v>170</v>
      </c>
      <c r="I43" s="114">
        <v>173</v>
      </c>
      <c r="J43" s="140">
        <v>160</v>
      </c>
      <c r="K43" s="114">
        <v>15</v>
      </c>
      <c r="L43" s="116">
        <v>9.375</v>
      </c>
    </row>
    <row r="44" spans="1:12" s="110" customFormat="1" ht="15" customHeight="1" x14ac:dyDescent="0.2">
      <c r="A44" s="120"/>
      <c r="B44" s="119" t="s">
        <v>205</v>
      </c>
      <c r="C44" s="268"/>
      <c r="D44" s="182"/>
      <c r="E44" s="113">
        <v>23.800181104738908</v>
      </c>
      <c r="F44" s="115">
        <v>1577</v>
      </c>
      <c r="G44" s="114">
        <v>1630</v>
      </c>
      <c r="H44" s="114">
        <v>1630</v>
      </c>
      <c r="I44" s="114">
        <v>1640</v>
      </c>
      <c r="J44" s="140">
        <v>1561</v>
      </c>
      <c r="K44" s="114">
        <v>16</v>
      </c>
      <c r="L44" s="116">
        <v>1.0249839846252402</v>
      </c>
    </row>
    <row r="45" spans="1:12" s="110" customFormat="1" ht="15" customHeight="1" x14ac:dyDescent="0.2">
      <c r="A45" s="120"/>
      <c r="B45" s="119"/>
      <c r="C45" s="268" t="s">
        <v>106</v>
      </c>
      <c r="D45" s="182"/>
      <c r="E45" s="113">
        <v>42.422320862396958</v>
      </c>
      <c r="F45" s="115">
        <v>669</v>
      </c>
      <c r="G45" s="114">
        <v>687</v>
      </c>
      <c r="H45" s="114">
        <v>679</v>
      </c>
      <c r="I45" s="114">
        <v>665</v>
      </c>
      <c r="J45" s="140">
        <v>600</v>
      </c>
      <c r="K45" s="114">
        <v>69</v>
      </c>
      <c r="L45" s="116">
        <v>11.5</v>
      </c>
    </row>
    <row r="46" spans="1:12" s="110" customFormat="1" ht="15" customHeight="1" x14ac:dyDescent="0.2">
      <c r="A46" s="123"/>
      <c r="B46" s="124"/>
      <c r="C46" s="260" t="s">
        <v>107</v>
      </c>
      <c r="D46" s="261"/>
      <c r="E46" s="125">
        <v>57.577679137603042</v>
      </c>
      <c r="F46" s="143">
        <v>908</v>
      </c>
      <c r="G46" s="144">
        <v>943</v>
      </c>
      <c r="H46" s="144">
        <v>951</v>
      </c>
      <c r="I46" s="144">
        <v>975</v>
      </c>
      <c r="J46" s="145">
        <v>961</v>
      </c>
      <c r="K46" s="144">
        <v>-53</v>
      </c>
      <c r="L46" s="146">
        <v>-5.5150884495317376</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6626</v>
      </c>
      <c r="E11" s="114">
        <v>6695</v>
      </c>
      <c r="F11" s="114">
        <v>6669</v>
      </c>
      <c r="G11" s="114">
        <v>6694</v>
      </c>
      <c r="H11" s="140">
        <v>6357</v>
      </c>
      <c r="I11" s="115">
        <v>269</v>
      </c>
      <c r="J11" s="116">
        <v>4.2315557652980962</v>
      </c>
    </row>
    <row r="12" spans="1:15" s="110" customFormat="1" ht="24.95" customHeight="1" x14ac:dyDescent="0.2">
      <c r="A12" s="193" t="s">
        <v>132</v>
      </c>
      <c r="B12" s="194" t="s">
        <v>133</v>
      </c>
      <c r="C12" s="113">
        <v>0.70932689405372773</v>
      </c>
      <c r="D12" s="115">
        <v>47</v>
      </c>
      <c r="E12" s="114">
        <v>55</v>
      </c>
      <c r="F12" s="114">
        <v>79</v>
      </c>
      <c r="G12" s="114">
        <v>91</v>
      </c>
      <c r="H12" s="140">
        <v>48</v>
      </c>
      <c r="I12" s="115">
        <v>-1</v>
      </c>
      <c r="J12" s="116">
        <v>-2.0833333333333335</v>
      </c>
    </row>
    <row r="13" spans="1:15" s="110" customFormat="1" ht="24.95" customHeight="1" x14ac:dyDescent="0.2">
      <c r="A13" s="193" t="s">
        <v>134</v>
      </c>
      <c r="B13" s="199" t="s">
        <v>214</v>
      </c>
      <c r="C13" s="113">
        <v>0.89043163296106254</v>
      </c>
      <c r="D13" s="115">
        <v>59</v>
      </c>
      <c r="E13" s="114">
        <v>77</v>
      </c>
      <c r="F13" s="114">
        <v>82</v>
      </c>
      <c r="G13" s="114">
        <v>97</v>
      </c>
      <c r="H13" s="140">
        <v>68</v>
      </c>
      <c r="I13" s="115">
        <v>-9</v>
      </c>
      <c r="J13" s="116">
        <v>-13.235294117647058</v>
      </c>
    </row>
    <row r="14" spans="1:15" s="287" customFormat="1" ht="24.95" customHeight="1" x14ac:dyDescent="0.2">
      <c r="A14" s="193" t="s">
        <v>215</v>
      </c>
      <c r="B14" s="199" t="s">
        <v>137</v>
      </c>
      <c r="C14" s="113">
        <v>3.969212194385753</v>
      </c>
      <c r="D14" s="115">
        <v>263</v>
      </c>
      <c r="E14" s="114">
        <v>272</v>
      </c>
      <c r="F14" s="114">
        <v>284</v>
      </c>
      <c r="G14" s="114">
        <v>284</v>
      </c>
      <c r="H14" s="140">
        <v>263</v>
      </c>
      <c r="I14" s="115">
        <v>0</v>
      </c>
      <c r="J14" s="116">
        <v>0</v>
      </c>
      <c r="K14" s="110"/>
      <c r="L14" s="110"/>
      <c r="M14" s="110"/>
      <c r="N14" s="110"/>
      <c r="O14" s="110"/>
    </row>
    <row r="15" spans="1:15" s="110" customFormat="1" ht="24.95" customHeight="1" x14ac:dyDescent="0.2">
      <c r="A15" s="193" t="s">
        <v>216</v>
      </c>
      <c r="B15" s="199" t="s">
        <v>217</v>
      </c>
      <c r="C15" s="113">
        <v>1.0111681255659524</v>
      </c>
      <c r="D15" s="115">
        <v>67</v>
      </c>
      <c r="E15" s="114">
        <v>74</v>
      </c>
      <c r="F15" s="114">
        <v>74</v>
      </c>
      <c r="G15" s="114">
        <v>71</v>
      </c>
      <c r="H15" s="140">
        <v>70</v>
      </c>
      <c r="I15" s="115">
        <v>-3</v>
      </c>
      <c r="J15" s="116">
        <v>-4.2857142857142856</v>
      </c>
    </row>
    <row r="16" spans="1:15" s="287" customFormat="1" ht="24.95" customHeight="1" x14ac:dyDescent="0.2">
      <c r="A16" s="193" t="s">
        <v>218</v>
      </c>
      <c r="B16" s="199" t="s">
        <v>141</v>
      </c>
      <c r="C16" s="113">
        <v>2.6562028373075761</v>
      </c>
      <c r="D16" s="115">
        <v>176</v>
      </c>
      <c r="E16" s="114">
        <v>179</v>
      </c>
      <c r="F16" s="114">
        <v>190</v>
      </c>
      <c r="G16" s="114">
        <v>193</v>
      </c>
      <c r="H16" s="140">
        <v>176</v>
      </c>
      <c r="I16" s="115">
        <v>0</v>
      </c>
      <c r="J16" s="116">
        <v>0</v>
      </c>
      <c r="K16" s="110"/>
      <c r="L16" s="110"/>
      <c r="M16" s="110"/>
      <c r="N16" s="110"/>
      <c r="O16" s="110"/>
    </row>
    <row r="17" spans="1:15" s="110" customFormat="1" ht="24.95" customHeight="1" x14ac:dyDescent="0.2">
      <c r="A17" s="193" t="s">
        <v>142</v>
      </c>
      <c r="B17" s="199" t="s">
        <v>220</v>
      </c>
      <c r="C17" s="113">
        <v>0.30184123151222458</v>
      </c>
      <c r="D17" s="115">
        <v>20</v>
      </c>
      <c r="E17" s="114">
        <v>19</v>
      </c>
      <c r="F17" s="114">
        <v>20</v>
      </c>
      <c r="G17" s="114">
        <v>20</v>
      </c>
      <c r="H17" s="140">
        <v>17</v>
      </c>
      <c r="I17" s="115">
        <v>3</v>
      </c>
      <c r="J17" s="116">
        <v>17.647058823529413</v>
      </c>
    </row>
    <row r="18" spans="1:15" s="287" customFormat="1" ht="24.95" customHeight="1" x14ac:dyDescent="0.2">
      <c r="A18" s="201" t="s">
        <v>144</v>
      </c>
      <c r="B18" s="202" t="s">
        <v>145</v>
      </c>
      <c r="C18" s="113">
        <v>4.4672502263809237</v>
      </c>
      <c r="D18" s="115">
        <v>296</v>
      </c>
      <c r="E18" s="114">
        <v>275</v>
      </c>
      <c r="F18" s="114">
        <v>281</v>
      </c>
      <c r="G18" s="114">
        <v>269</v>
      </c>
      <c r="H18" s="140">
        <v>293</v>
      </c>
      <c r="I18" s="115">
        <v>3</v>
      </c>
      <c r="J18" s="116">
        <v>1.0238907849829351</v>
      </c>
      <c r="K18" s="110"/>
      <c r="L18" s="110"/>
      <c r="M18" s="110"/>
      <c r="N18" s="110"/>
      <c r="O18" s="110"/>
    </row>
    <row r="19" spans="1:15" s="110" customFormat="1" ht="24.95" customHeight="1" x14ac:dyDescent="0.2">
      <c r="A19" s="193" t="s">
        <v>146</v>
      </c>
      <c r="B19" s="199" t="s">
        <v>147</v>
      </c>
      <c r="C19" s="113">
        <v>18.110473890733473</v>
      </c>
      <c r="D19" s="115">
        <v>1200</v>
      </c>
      <c r="E19" s="114">
        <v>1195</v>
      </c>
      <c r="F19" s="114">
        <v>1237</v>
      </c>
      <c r="G19" s="114">
        <v>1242</v>
      </c>
      <c r="H19" s="140">
        <v>1244</v>
      </c>
      <c r="I19" s="115">
        <v>-44</v>
      </c>
      <c r="J19" s="116">
        <v>-3.536977491961415</v>
      </c>
    </row>
    <row r="20" spans="1:15" s="287" customFormat="1" ht="24.95" customHeight="1" x14ac:dyDescent="0.2">
      <c r="A20" s="193" t="s">
        <v>148</v>
      </c>
      <c r="B20" s="199" t="s">
        <v>149</v>
      </c>
      <c r="C20" s="113">
        <v>5.8859040144883794</v>
      </c>
      <c r="D20" s="115">
        <v>390</v>
      </c>
      <c r="E20" s="114">
        <v>398</v>
      </c>
      <c r="F20" s="114">
        <v>399</v>
      </c>
      <c r="G20" s="114">
        <v>402</v>
      </c>
      <c r="H20" s="140">
        <v>411</v>
      </c>
      <c r="I20" s="115">
        <v>-21</v>
      </c>
      <c r="J20" s="116">
        <v>-5.1094890510948909</v>
      </c>
      <c r="K20" s="110"/>
      <c r="L20" s="110"/>
      <c r="M20" s="110"/>
      <c r="N20" s="110"/>
      <c r="O20" s="110"/>
    </row>
    <row r="21" spans="1:15" s="110" customFormat="1" ht="24.95" customHeight="1" x14ac:dyDescent="0.2">
      <c r="A21" s="201" t="s">
        <v>150</v>
      </c>
      <c r="B21" s="202" t="s">
        <v>151</v>
      </c>
      <c r="C21" s="113">
        <v>10.564443102927861</v>
      </c>
      <c r="D21" s="115">
        <v>700</v>
      </c>
      <c r="E21" s="114">
        <v>771</v>
      </c>
      <c r="F21" s="114">
        <v>749</v>
      </c>
      <c r="G21" s="114">
        <v>763</v>
      </c>
      <c r="H21" s="140">
        <v>728</v>
      </c>
      <c r="I21" s="115">
        <v>-28</v>
      </c>
      <c r="J21" s="116">
        <v>-3.8461538461538463</v>
      </c>
    </row>
    <row r="22" spans="1:15" s="110" customFormat="1" ht="24.95" customHeight="1" x14ac:dyDescent="0.2">
      <c r="A22" s="201" t="s">
        <v>152</v>
      </c>
      <c r="B22" s="199" t="s">
        <v>153</v>
      </c>
      <c r="C22" s="113">
        <v>0.49803803199517055</v>
      </c>
      <c r="D22" s="115">
        <v>33</v>
      </c>
      <c r="E22" s="114">
        <v>41</v>
      </c>
      <c r="F22" s="114">
        <v>42</v>
      </c>
      <c r="G22" s="114">
        <v>40</v>
      </c>
      <c r="H22" s="140">
        <v>48</v>
      </c>
      <c r="I22" s="115">
        <v>-15</v>
      </c>
      <c r="J22" s="116">
        <v>-31.25</v>
      </c>
    </row>
    <row r="23" spans="1:15" s="110" customFormat="1" ht="24.95" customHeight="1" x14ac:dyDescent="0.2">
      <c r="A23" s="193" t="s">
        <v>154</v>
      </c>
      <c r="B23" s="199" t="s">
        <v>155</v>
      </c>
      <c r="C23" s="113">
        <v>0.75460307878056143</v>
      </c>
      <c r="D23" s="115">
        <v>50</v>
      </c>
      <c r="E23" s="114">
        <v>50</v>
      </c>
      <c r="F23" s="114">
        <v>47</v>
      </c>
      <c r="G23" s="114">
        <v>44</v>
      </c>
      <c r="H23" s="140">
        <v>45</v>
      </c>
      <c r="I23" s="115">
        <v>5</v>
      </c>
      <c r="J23" s="116">
        <v>11.111111111111111</v>
      </c>
    </row>
    <row r="24" spans="1:15" s="110" customFormat="1" ht="24.95" customHeight="1" x14ac:dyDescent="0.2">
      <c r="A24" s="193" t="s">
        <v>156</v>
      </c>
      <c r="B24" s="199" t="s">
        <v>221</v>
      </c>
      <c r="C24" s="113">
        <v>6.4292182312103829</v>
      </c>
      <c r="D24" s="115">
        <v>426</v>
      </c>
      <c r="E24" s="114">
        <v>422</v>
      </c>
      <c r="F24" s="114">
        <v>426</v>
      </c>
      <c r="G24" s="114">
        <v>431</v>
      </c>
      <c r="H24" s="140">
        <v>424</v>
      </c>
      <c r="I24" s="115">
        <v>2</v>
      </c>
      <c r="J24" s="116">
        <v>0.47169811320754718</v>
      </c>
    </row>
    <row r="25" spans="1:15" s="110" customFormat="1" ht="24.95" customHeight="1" x14ac:dyDescent="0.2">
      <c r="A25" s="193" t="s">
        <v>222</v>
      </c>
      <c r="B25" s="204" t="s">
        <v>159</v>
      </c>
      <c r="C25" s="113">
        <v>18.125565952309085</v>
      </c>
      <c r="D25" s="115">
        <v>1201</v>
      </c>
      <c r="E25" s="114">
        <v>1120</v>
      </c>
      <c r="F25" s="114">
        <v>1037</v>
      </c>
      <c r="G25" s="114">
        <v>963</v>
      </c>
      <c r="H25" s="140">
        <v>773</v>
      </c>
      <c r="I25" s="115">
        <v>428</v>
      </c>
      <c r="J25" s="116">
        <v>55.368693402328589</v>
      </c>
    </row>
    <row r="26" spans="1:15" s="110" customFormat="1" ht="24.95" customHeight="1" x14ac:dyDescent="0.2">
      <c r="A26" s="201">
        <v>782.78300000000002</v>
      </c>
      <c r="B26" s="203" t="s">
        <v>160</v>
      </c>
      <c r="C26" s="113">
        <v>7.5460307878056146E-2</v>
      </c>
      <c r="D26" s="115">
        <v>5</v>
      </c>
      <c r="E26" s="114">
        <v>7</v>
      </c>
      <c r="F26" s="114">
        <v>8</v>
      </c>
      <c r="G26" s="114">
        <v>13</v>
      </c>
      <c r="H26" s="140">
        <v>17</v>
      </c>
      <c r="I26" s="115">
        <v>-12</v>
      </c>
      <c r="J26" s="116">
        <v>-70.588235294117652</v>
      </c>
    </row>
    <row r="27" spans="1:15" s="110" customFormat="1" ht="24.95" customHeight="1" x14ac:dyDescent="0.2">
      <c r="A27" s="193" t="s">
        <v>161</v>
      </c>
      <c r="B27" s="199" t="s">
        <v>162</v>
      </c>
      <c r="C27" s="113">
        <v>0.61877452460006033</v>
      </c>
      <c r="D27" s="115">
        <v>41</v>
      </c>
      <c r="E27" s="114">
        <v>39</v>
      </c>
      <c r="F27" s="114">
        <v>44</v>
      </c>
      <c r="G27" s="114">
        <v>48</v>
      </c>
      <c r="H27" s="140">
        <v>50</v>
      </c>
      <c r="I27" s="115">
        <v>-9</v>
      </c>
      <c r="J27" s="116">
        <v>-18</v>
      </c>
    </row>
    <row r="28" spans="1:15" s="110" customFormat="1" ht="24.95" customHeight="1" x14ac:dyDescent="0.2">
      <c r="A28" s="193" t="s">
        <v>163</v>
      </c>
      <c r="B28" s="199" t="s">
        <v>164</v>
      </c>
      <c r="C28" s="113">
        <v>3.5919106549954725</v>
      </c>
      <c r="D28" s="115">
        <v>238</v>
      </c>
      <c r="E28" s="114">
        <v>257</v>
      </c>
      <c r="F28" s="114">
        <v>252</v>
      </c>
      <c r="G28" s="114">
        <v>256</v>
      </c>
      <c r="H28" s="140">
        <v>250</v>
      </c>
      <c r="I28" s="115">
        <v>-12</v>
      </c>
      <c r="J28" s="116">
        <v>-4.8</v>
      </c>
    </row>
    <row r="29" spans="1:15" s="110" customFormat="1" ht="24.95" customHeight="1" x14ac:dyDescent="0.2">
      <c r="A29" s="193">
        <v>86</v>
      </c>
      <c r="B29" s="199" t="s">
        <v>165</v>
      </c>
      <c r="C29" s="113">
        <v>6.7008753395713851</v>
      </c>
      <c r="D29" s="115">
        <v>444</v>
      </c>
      <c r="E29" s="114">
        <v>450</v>
      </c>
      <c r="F29" s="114">
        <v>464</v>
      </c>
      <c r="G29" s="114">
        <v>464</v>
      </c>
      <c r="H29" s="140">
        <v>461</v>
      </c>
      <c r="I29" s="115">
        <v>-17</v>
      </c>
      <c r="J29" s="116">
        <v>-3.6876355748373104</v>
      </c>
    </row>
    <row r="30" spans="1:15" s="110" customFormat="1" ht="24.95" customHeight="1" x14ac:dyDescent="0.2">
      <c r="A30" s="193">
        <v>87.88</v>
      </c>
      <c r="B30" s="204" t="s">
        <v>166</v>
      </c>
      <c r="C30" s="113">
        <v>4.9049200120736494</v>
      </c>
      <c r="D30" s="115">
        <v>325</v>
      </c>
      <c r="E30" s="114">
        <v>317</v>
      </c>
      <c r="F30" s="114">
        <v>326</v>
      </c>
      <c r="G30" s="114">
        <v>335</v>
      </c>
      <c r="H30" s="140">
        <v>325</v>
      </c>
      <c r="I30" s="115">
        <v>0</v>
      </c>
      <c r="J30" s="116">
        <v>0</v>
      </c>
    </row>
    <row r="31" spans="1:15" s="110" customFormat="1" ht="24.95" customHeight="1" x14ac:dyDescent="0.2">
      <c r="A31" s="193" t="s">
        <v>167</v>
      </c>
      <c r="B31" s="199" t="s">
        <v>168</v>
      </c>
      <c r="C31" s="113">
        <v>13.703591910654996</v>
      </c>
      <c r="D31" s="115">
        <v>908</v>
      </c>
      <c r="E31" s="114">
        <v>949</v>
      </c>
      <c r="F31" s="114">
        <v>912</v>
      </c>
      <c r="G31" s="114">
        <v>952</v>
      </c>
      <c r="H31" s="140">
        <v>909</v>
      </c>
      <c r="I31" s="115">
        <v>-1</v>
      </c>
      <c r="J31" s="116">
        <v>-0.11001100110011001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0.70932689405372773</v>
      </c>
      <c r="D34" s="115">
        <v>47</v>
      </c>
      <c r="E34" s="114">
        <v>55</v>
      </c>
      <c r="F34" s="114">
        <v>79</v>
      </c>
      <c r="G34" s="114">
        <v>91</v>
      </c>
      <c r="H34" s="140">
        <v>48</v>
      </c>
      <c r="I34" s="115">
        <v>-1</v>
      </c>
      <c r="J34" s="116">
        <v>-2.0833333333333335</v>
      </c>
    </row>
    <row r="35" spans="1:10" s="110" customFormat="1" ht="24.95" customHeight="1" x14ac:dyDescent="0.2">
      <c r="A35" s="292" t="s">
        <v>171</v>
      </c>
      <c r="B35" s="293" t="s">
        <v>172</v>
      </c>
      <c r="C35" s="113">
        <v>9.3268940537277398</v>
      </c>
      <c r="D35" s="115">
        <v>618</v>
      </c>
      <c r="E35" s="114">
        <v>624</v>
      </c>
      <c r="F35" s="114">
        <v>647</v>
      </c>
      <c r="G35" s="114">
        <v>650</v>
      </c>
      <c r="H35" s="140">
        <v>624</v>
      </c>
      <c r="I35" s="115">
        <v>-6</v>
      </c>
      <c r="J35" s="116">
        <v>-0.96153846153846156</v>
      </c>
    </row>
    <row r="36" spans="1:10" s="110" customFormat="1" ht="24.95" customHeight="1" x14ac:dyDescent="0.2">
      <c r="A36" s="294" t="s">
        <v>173</v>
      </c>
      <c r="B36" s="295" t="s">
        <v>174</v>
      </c>
      <c r="C36" s="125">
        <v>89.963779052218527</v>
      </c>
      <c r="D36" s="143">
        <v>5961</v>
      </c>
      <c r="E36" s="144">
        <v>6016</v>
      </c>
      <c r="F36" s="144">
        <v>5943</v>
      </c>
      <c r="G36" s="144">
        <v>5953</v>
      </c>
      <c r="H36" s="145">
        <v>5685</v>
      </c>
      <c r="I36" s="143">
        <v>276</v>
      </c>
      <c r="J36" s="146">
        <v>4.8548812664907652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6626</v>
      </c>
      <c r="F11" s="264">
        <v>6695</v>
      </c>
      <c r="G11" s="264">
        <v>6669</v>
      </c>
      <c r="H11" s="264">
        <v>6694</v>
      </c>
      <c r="I11" s="265">
        <v>6357</v>
      </c>
      <c r="J11" s="263">
        <v>269</v>
      </c>
      <c r="K11" s="266">
        <v>4.2315557652980962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50.135828554180499</v>
      </c>
      <c r="E13" s="115">
        <v>3322</v>
      </c>
      <c r="F13" s="114">
        <v>3328</v>
      </c>
      <c r="G13" s="114">
        <v>3297</v>
      </c>
      <c r="H13" s="114">
        <v>3269</v>
      </c>
      <c r="I13" s="140">
        <v>3118</v>
      </c>
      <c r="J13" s="115">
        <v>204</v>
      </c>
      <c r="K13" s="116">
        <v>6.5426555484284794</v>
      </c>
    </row>
    <row r="14" spans="1:15" ht="15.95" customHeight="1" x14ac:dyDescent="0.2">
      <c r="A14" s="306" t="s">
        <v>230</v>
      </c>
      <c r="B14" s="307"/>
      <c r="C14" s="308"/>
      <c r="D14" s="113">
        <v>39.480833081798977</v>
      </c>
      <c r="E14" s="115">
        <v>2616</v>
      </c>
      <c r="F14" s="114">
        <v>2643</v>
      </c>
      <c r="G14" s="114">
        <v>2655</v>
      </c>
      <c r="H14" s="114">
        <v>2687</v>
      </c>
      <c r="I14" s="140">
        <v>2505</v>
      </c>
      <c r="J14" s="115">
        <v>111</v>
      </c>
      <c r="K14" s="116">
        <v>4.431137724550898</v>
      </c>
    </row>
    <row r="15" spans="1:15" ht="15.95" customHeight="1" x14ac:dyDescent="0.2">
      <c r="A15" s="306" t="s">
        <v>231</v>
      </c>
      <c r="B15" s="307"/>
      <c r="C15" s="308"/>
      <c r="D15" s="113">
        <v>3.4560821008149714</v>
      </c>
      <c r="E15" s="115">
        <v>229</v>
      </c>
      <c r="F15" s="114">
        <v>234</v>
      </c>
      <c r="G15" s="114">
        <v>233</v>
      </c>
      <c r="H15" s="114">
        <v>241</v>
      </c>
      <c r="I15" s="140">
        <v>242</v>
      </c>
      <c r="J15" s="115">
        <v>-13</v>
      </c>
      <c r="K15" s="116">
        <v>-5.3719008264462813</v>
      </c>
    </row>
    <row r="16" spans="1:15" ht="15.95" customHeight="1" x14ac:dyDescent="0.2">
      <c r="A16" s="306" t="s">
        <v>232</v>
      </c>
      <c r="B16" s="307"/>
      <c r="C16" s="308"/>
      <c r="D16" s="113">
        <v>2.8674916993661332</v>
      </c>
      <c r="E16" s="115">
        <v>190</v>
      </c>
      <c r="F16" s="114">
        <v>192</v>
      </c>
      <c r="G16" s="114">
        <v>203</v>
      </c>
      <c r="H16" s="114">
        <v>197</v>
      </c>
      <c r="I16" s="140">
        <v>202</v>
      </c>
      <c r="J16" s="115">
        <v>-12</v>
      </c>
      <c r="K16" s="116">
        <v>-5.9405940594059405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0.5885904014488379</v>
      </c>
      <c r="E18" s="115">
        <v>39</v>
      </c>
      <c r="F18" s="114">
        <v>43</v>
      </c>
      <c r="G18" s="114">
        <v>65</v>
      </c>
      <c r="H18" s="114">
        <v>78</v>
      </c>
      <c r="I18" s="140">
        <v>43</v>
      </c>
      <c r="J18" s="115">
        <v>-4</v>
      </c>
      <c r="K18" s="116">
        <v>-9.3023255813953494</v>
      </c>
    </row>
    <row r="19" spans="1:11" ht="14.1" customHeight="1" x14ac:dyDescent="0.2">
      <c r="A19" s="306" t="s">
        <v>235</v>
      </c>
      <c r="B19" s="307" t="s">
        <v>236</v>
      </c>
      <c r="C19" s="308"/>
      <c r="D19" s="113">
        <v>0.43766978569272563</v>
      </c>
      <c r="E19" s="115">
        <v>29</v>
      </c>
      <c r="F19" s="114">
        <v>35</v>
      </c>
      <c r="G19" s="114">
        <v>57</v>
      </c>
      <c r="H19" s="114">
        <v>69</v>
      </c>
      <c r="I19" s="140">
        <v>34</v>
      </c>
      <c r="J19" s="115">
        <v>-5</v>
      </c>
      <c r="K19" s="116">
        <v>-14.705882352941176</v>
      </c>
    </row>
    <row r="20" spans="1:11" ht="14.1" customHeight="1" x14ac:dyDescent="0.2">
      <c r="A20" s="306">
        <v>12</v>
      </c>
      <c r="B20" s="307" t="s">
        <v>237</v>
      </c>
      <c r="C20" s="308"/>
      <c r="D20" s="113">
        <v>1.524298219136734</v>
      </c>
      <c r="E20" s="115">
        <v>101</v>
      </c>
      <c r="F20" s="114">
        <v>94</v>
      </c>
      <c r="G20" s="114">
        <v>100</v>
      </c>
      <c r="H20" s="114">
        <v>97</v>
      </c>
      <c r="I20" s="140">
        <v>85</v>
      </c>
      <c r="J20" s="115">
        <v>16</v>
      </c>
      <c r="K20" s="116">
        <v>18.823529411764707</v>
      </c>
    </row>
    <row r="21" spans="1:11" ht="14.1" customHeight="1" x14ac:dyDescent="0.2">
      <c r="A21" s="306">
        <v>21</v>
      </c>
      <c r="B21" s="307" t="s">
        <v>238</v>
      </c>
      <c r="C21" s="308"/>
      <c r="D21" s="113">
        <v>6.0368246302444917E-2</v>
      </c>
      <c r="E21" s="115">
        <v>4</v>
      </c>
      <c r="F21" s="114">
        <v>4</v>
      </c>
      <c r="G21" s="114" t="s">
        <v>513</v>
      </c>
      <c r="H21" s="114" t="s">
        <v>513</v>
      </c>
      <c r="I21" s="140">
        <v>6</v>
      </c>
      <c r="J21" s="115">
        <v>-2</v>
      </c>
      <c r="K21" s="116">
        <v>-33.333333333333336</v>
      </c>
    </row>
    <row r="22" spans="1:11" ht="14.1" customHeight="1" x14ac:dyDescent="0.2">
      <c r="A22" s="306">
        <v>22</v>
      </c>
      <c r="B22" s="307" t="s">
        <v>239</v>
      </c>
      <c r="C22" s="308"/>
      <c r="D22" s="113">
        <v>0.9055236945366737</v>
      </c>
      <c r="E22" s="115">
        <v>60</v>
      </c>
      <c r="F22" s="114">
        <v>68</v>
      </c>
      <c r="G22" s="114">
        <v>76</v>
      </c>
      <c r="H22" s="114">
        <v>73</v>
      </c>
      <c r="I22" s="140">
        <v>68</v>
      </c>
      <c r="J22" s="115">
        <v>-8</v>
      </c>
      <c r="K22" s="116">
        <v>-11.764705882352942</v>
      </c>
    </row>
    <row r="23" spans="1:11" ht="14.1" customHeight="1" x14ac:dyDescent="0.2">
      <c r="A23" s="306">
        <v>23</v>
      </c>
      <c r="B23" s="307" t="s">
        <v>240</v>
      </c>
      <c r="C23" s="308"/>
      <c r="D23" s="113">
        <v>0.30184123151222458</v>
      </c>
      <c r="E23" s="115">
        <v>20</v>
      </c>
      <c r="F23" s="114">
        <v>20</v>
      </c>
      <c r="G23" s="114">
        <v>19</v>
      </c>
      <c r="H23" s="114">
        <v>21</v>
      </c>
      <c r="I23" s="140">
        <v>22</v>
      </c>
      <c r="J23" s="115">
        <v>-2</v>
      </c>
      <c r="K23" s="116">
        <v>-9.0909090909090917</v>
      </c>
    </row>
    <row r="24" spans="1:11" ht="14.1" customHeight="1" x14ac:dyDescent="0.2">
      <c r="A24" s="306">
        <v>24</v>
      </c>
      <c r="B24" s="307" t="s">
        <v>241</v>
      </c>
      <c r="C24" s="308"/>
      <c r="D24" s="113">
        <v>0.9055236945366737</v>
      </c>
      <c r="E24" s="115">
        <v>60</v>
      </c>
      <c r="F24" s="114">
        <v>62</v>
      </c>
      <c r="G24" s="114">
        <v>62</v>
      </c>
      <c r="H24" s="114">
        <v>64</v>
      </c>
      <c r="I24" s="140">
        <v>64</v>
      </c>
      <c r="J24" s="115">
        <v>-4</v>
      </c>
      <c r="K24" s="116">
        <v>-6.25</v>
      </c>
    </row>
    <row r="25" spans="1:11" ht="14.1" customHeight="1" x14ac:dyDescent="0.2">
      <c r="A25" s="306">
        <v>25</v>
      </c>
      <c r="B25" s="307" t="s">
        <v>242</v>
      </c>
      <c r="C25" s="308"/>
      <c r="D25" s="113">
        <v>0.87533957138545126</v>
      </c>
      <c r="E25" s="115">
        <v>58</v>
      </c>
      <c r="F25" s="114">
        <v>62</v>
      </c>
      <c r="G25" s="114">
        <v>60</v>
      </c>
      <c r="H25" s="114">
        <v>62</v>
      </c>
      <c r="I25" s="140">
        <v>62</v>
      </c>
      <c r="J25" s="115">
        <v>-4</v>
      </c>
      <c r="K25" s="116">
        <v>-6.4516129032258061</v>
      </c>
    </row>
    <row r="26" spans="1:11" ht="14.1" customHeight="1" x14ac:dyDescent="0.2">
      <c r="A26" s="306">
        <v>26</v>
      </c>
      <c r="B26" s="307" t="s">
        <v>243</v>
      </c>
      <c r="C26" s="308"/>
      <c r="D26" s="113">
        <v>0.43766978569272563</v>
      </c>
      <c r="E26" s="115">
        <v>29</v>
      </c>
      <c r="F26" s="114">
        <v>30</v>
      </c>
      <c r="G26" s="114">
        <v>26</v>
      </c>
      <c r="H26" s="114">
        <v>26</v>
      </c>
      <c r="I26" s="140">
        <v>27</v>
      </c>
      <c r="J26" s="115">
        <v>2</v>
      </c>
      <c r="K26" s="116">
        <v>7.4074074074074074</v>
      </c>
    </row>
    <row r="27" spans="1:11" ht="14.1" customHeight="1" x14ac:dyDescent="0.2">
      <c r="A27" s="306">
        <v>27</v>
      </c>
      <c r="B27" s="307" t="s">
        <v>244</v>
      </c>
      <c r="C27" s="308"/>
      <c r="D27" s="113">
        <v>0.42257772411711442</v>
      </c>
      <c r="E27" s="115">
        <v>28</v>
      </c>
      <c r="F27" s="114">
        <v>29</v>
      </c>
      <c r="G27" s="114">
        <v>29</v>
      </c>
      <c r="H27" s="114">
        <v>27</v>
      </c>
      <c r="I27" s="140">
        <v>32</v>
      </c>
      <c r="J27" s="115">
        <v>-4</v>
      </c>
      <c r="K27" s="116">
        <v>-12.5</v>
      </c>
    </row>
    <row r="28" spans="1:11" ht="14.1" customHeight="1" x14ac:dyDescent="0.2">
      <c r="A28" s="306">
        <v>28</v>
      </c>
      <c r="B28" s="307" t="s">
        <v>245</v>
      </c>
      <c r="C28" s="308"/>
      <c r="D28" s="113">
        <v>0.18110473890733475</v>
      </c>
      <c r="E28" s="115">
        <v>12</v>
      </c>
      <c r="F28" s="114">
        <v>14</v>
      </c>
      <c r="G28" s="114">
        <v>13</v>
      </c>
      <c r="H28" s="114">
        <v>13</v>
      </c>
      <c r="I28" s="140">
        <v>10</v>
      </c>
      <c r="J28" s="115">
        <v>2</v>
      </c>
      <c r="K28" s="116">
        <v>20</v>
      </c>
    </row>
    <row r="29" spans="1:11" ht="14.1" customHeight="1" x14ac:dyDescent="0.2">
      <c r="A29" s="306">
        <v>29</v>
      </c>
      <c r="B29" s="307" t="s">
        <v>246</v>
      </c>
      <c r="C29" s="308"/>
      <c r="D29" s="113">
        <v>3.1693329308783578</v>
      </c>
      <c r="E29" s="115">
        <v>210</v>
      </c>
      <c r="F29" s="114">
        <v>208</v>
      </c>
      <c r="G29" s="114">
        <v>200</v>
      </c>
      <c r="H29" s="114">
        <v>195</v>
      </c>
      <c r="I29" s="140">
        <v>208</v>
      </c>
      <c r="J29" s="115">
        <v>2</v>
      </c>
      <c r="K29" s="116">
        <v>0.96153846153846156</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2.8523996377905223</v>
      </c>
      <c r="E31" s="115">
        <v>189</v>
      </c>
      <c r="F31" s="114">
        <v>193</v>
      </c>
      <c r="G31" s="114">
        <v>184</v>
      </c>
      <c r="H31" s="114">
        <v>182</v>
      </c>
      <c r="I31" s="140">
        <v>197</v>
      </c>
      <c r="J31" s="115">
        <v>-8</v>
      </c>
      <c r="K31" s="116">
        <v>-4.0609137055837561</v>
      </c>
    </row>
    <row r="32" spans="1:11" ht="14.1" customHeight="1" x14ac:dyDescent="0.2">
      <c r="A32" s="306">
        <v>31</v>
      </c>
      <c r="B32" s="307" t="s">
        <v>251</v>
      </c>
      <c r="C32" s="308"/>
      <c r="D32" s="113">
        <v>0.18110473890733475</v>
      </c>
      <c r="E32" s="115">
        <v>12</v>
      </c>
      <c r="F32" s="114">
        <v>12</v>
      </c>
      <c r="G32" s="114">
        <v>11</v>
      </c>
      <c r="H32" s="114">
        <v>11</v>
      </c>
      <c r="I32" s="140">
        <v>12</v>
      </c>
      <c r="J32" s="115">
        <v>0</v>
      </c>
      <c r="K32" s="116">
        <v>0</v>
      </c>
    </row>
    <row r="33" spans="1:11" ht="14.1" customHeight="1" x14ac:dyDescent="0.2">
      <c r="A33" s="306">
        <v>32</v>
      </c>
      <c r="B33" s="307" t="s">
        <v>252</v>
      </c>
      <c r="C33" s="308"/>
      <c r="D33" s="113">
        <v>1.4035617265318443</v>
      </c>
      <c r="E33" s="115">
        <v>93</v>
      </c>
      <c r="F33" s="114">
        <v>71</v>
      </c>
      <c r="G33" s="114">
        <v>74</v>
      </c>
      <c r="H33" s="114">
        <v>92</v>
      </c>
      <c r="I33" s="140">
        <v>105</v>
      </c>
      <c r="J33" s="115">
        <v>-12</v>
      </c>
      <c r="K33" s="116">
        <v>-11.428571428571429</v>
      </c>
    </row>
    <row r="34" spans="1:11" ht="14.1" customHeight="1" x14ac:dyDescent="0.2">
      <c r="A34" s="306">
        <v>33</v>
      </c>
      <c r="B34" s="307" t="s">
        <v>253</v>
      </c>
      <c r="C34" s="308"/>
      <c r="D34" s="113">
        <v>0.5433142167220042</v>
      </c>
      <c r="E34" s="115">
        <v>36</v>
      </c>
      <c r="F34" s="114">
        <v>36</v>
      </c>
      <c r="G34" s="114">
        <v>34</v>
      </c>
      <c r="H34" s="114">
        <v>37</v>
      </c>
      <c r="I34" s="140">
        <v>37</v>
      </c>
      <c r="J34" s="115">
        <v>-1</v>
      </c>
      <c r="K34" s="116">
        <v>-2.7027027027027026</v>
      </c>
    </row>
    <row r="35" spans="1:11" ht="14.1" customHeight="1" x14ac:dyDescent="0.2">
      <c r="A35" s="306">
        <v>34</v>
      </c>
      <c r="B35" s="307" t="s">
        <v>254</v>
      </c>
      <c r="C35" s="308"/>
      <c r="D35" s="113">
        <v>4.3917899185028677</v>
      </c>
      <c r="E35" s="115">
        <v>291</v>
      </c>
      <c r="F35" s="114">
        <v>301</v>
      </c>
      <c r="G35" s="114">
        <v>310</v>
      </c>
      <c r="H35" s="114">
        <v>308</v>
      </c>
      <c r="I35" s="140">
        <v>306</v>
      </c>
      <c r="J35" s="115">
        <v>-15</v>
      </c>
      <c r="K35" s="116">
        <v>-4.9019607843137258</v>
      </c>
    </row>
    <row r="36" spans="1:11" ht="14.1" customHeight="1" x14ac:dyDescent="0.2">
      <c r="A36" s="306">
        <v>41</v>
      </c>
      <c r="B36" s="307" t="s">
        <v>255</v>
      </c>
      <c r="C36" s="308"/>
      <c r="D36" s="113">
        <v>0.13582855418050105</v>
      </c>
      <c r="E36" s="115">
        <v>9</v>
      </c>
      <c r="F36" s="114">
        <v>9</v>
      </c>
      <c r="G36" s="114">
        <v>9</v>
      </c>
      <c r="H36" s="114">
        <v>9</v>
      </c>
      <c r="I36" s="140">
        <v>9</v>
      </c>
      <c r="J36" s="115">
        <v>0</v>
      </c>
      <c r="K36" s="116">
        <v>0</v>
      </c>
    </row>
    <row r="37" spans="1:11" ht="14.1" customHeight="1" x14ac:dyDescent="0.2">
      <c r="A37" s="306">
        <v>42</v>
      </c>
      <c r="B37" s="307" t="s">
        <v>256</v>
      </c>
      <c r="C37" s="308"/>
      <c r="D37" s="113" t="s">
        <v>513</v>
      </c>
      <c r="E37" s="115" t="s">
        <v>513</v>
      </c>
      <c r="F37" s="114">
        <v>0</v>
      </c>
      <c r="G37" s="114" t="s">
        <v>513</v>
      </c>
      <c r="H37" s="114" t="s">
        <v>513</v>
      </c>
      <c r="I37" s="140" t="s">
        <v>513</v>
      </c>
      <c r="J37" s="115" t="s">
        <v>513</v>
      </c>
      <c r="K37" s="116" t="s">
        <v>513</v>
      </c>
    </row>
    <row r="38" spans="1:11" ht="14.1" customHeight="1" x14ac:dyDescent="0.2">
      <c r="A38" s="306">
        <v>43</v>
      </c>
      <c r="B38" s="307" t="s">
        <v>257</v>
      </c>
      <c r="C38" s="308"/>
      <c r="D38" s="113">
        <v>0.25656504678539088</v>
      </c>
      <c r="E38" s="115">
        <v>17</v>
      </c>
      <c r="F38" s="114">
        <v>19</v>
      </c>
      <c r="G38" s="114">
        <v>19</v>
      </c>
      <c r="H38" s="114">
        <v>20</v>
      </c>
      <c r="I38" s="140">
        <v>21</v>
      </c>
      <c r="J38" s="115">
        <v>-4</v>
      </c>
      <c r="K38" s="116">
        <v>-19.047619047619047</v>
      </c>
    </row>
    <row r="39" spans="1:11" ht="14.1" customHeight="1" x14ac:dyDescent="0.2">
      <c r="A39" s="306">
        <v>51</v>
      </c>
      <c r="B39" s="307" t="s">
        <v>258</v>
      </c>
      <c r="C39" s="308"/>
      <c r="D39" s="113">
        <v>6.2179293691518263</v>
      </c>
      <c r="E39" s="115">
        <v>412</v>
      </c>
      <c r="F39" s="114">
        <v>421</v>
      </c>
      <c r="G39" s="114">
        <v>428</v>
      </c>
      <c r="H39" s="114">
        <v>419</v>
      </c>
      <c r="I39" s="140">
        <v>430</v>
      </c>
      <c r="J39" s="115">
        <v>-18</v>
      </c>
      <c r="K39" s="116">
        <v>-4.1860465116279073</v>
      </c>
    </row>
    <row r="40" spans="1:11" ht="14.1" customHeight="1" x14ac:dyDescent="0.2">
      <c r="A40" s="306" t="s">
        <v>259</v>
      </c>
      <c r="B40" s="307" t="s">
        <v>260</v>
      </c>
      <c r="C40" s="308"/>
      <c r="D40" s="113">
        <v>6.0217325686688801</v>
      </c>
      <c r="E40" s="115">
        <v>399</v>
      </c>
      <c r="F40" s="114">
        <v>408</v>
      </c>
      <c r="G40" s="114">
        <v>415</v>
      </c>
      <c r="H40" s="114">
        <v>406</v>
      </c>
      <c r="I40" s="140">
        <v>416</v>
      </c>
      <c r="J40" s="115">
        <v>-17</v>
      </c>
      <c r="K40" s="116">
        <v>-4.0865384615384617</v>
      </c>
    </row>
    <row r="41" spans="1:11" ht="14.1" customHeight="1" x14ac:dyDescent="0.2">
      <c r="A41" s="306"/>
      <c r="B41" s="307" t="s">
        <v>261</v>
      </c>
      <c r="C41" s="308"/>
      <c r="D41" s="113">
        <v>2.0827044974343494</v>
      </c>
      <c r="E41" s="115">
        <v>138</v>
      </c>
      <c r="F41" s="114">
        <v>144</v>
      </c>
      <c r="G41" s="114">
        <v>145</v>
      </c>
      <c r="H41" s="114">
        <v>130</v>
      </c>
      <c r="I41" s="140">
        <v>140</v>
      </c>
      <c r="J41" s="115">
        <v>-2</v>
      </c>
      <c r="K41" s="116">
        <v>-1.4285714285714286</v>
      </c>
    </row>
    <row r="42" spans="1:11" ht="14.1" customHeight="1" x14ac:dyDescent="0.2">
      <c r="A42" s="306">
        <v>52</v>
      </c>
      <c r="B42" s="307" t="s">
        <v>262</v>
      </c>
      <c r="C42" s="308"/>
      <c r="D42" s="113">
        <v>4.3465137337760336</v>
      </c>
      <c r="E42" s="115">
        <v>288</v>
      </c>
      <c r="F42" s="114">
        <v>283</v>
      </c>
      <c r="G42" s="114">
        <v>294</v>
      </c>
      <c r="H42" s="114">
        <v>297</v>
      </c>
      <c r="I42" s="140">
        <v>295</v>
      </c>
      <c r="J42" s="115">
        <v>-7</v>
      </c>
      <c r="K42" s="116">
        <v>-2.3728813559322033</v>
      </c>
    </row>
    <row r="43" spans="1:11" ht="14.1" customHeight="1" x14ac:dyDescent="0.2">
      <c r="A43" s="306" t="s">
        <v>263</v>
      </c>
      <c r="B43" s="307" t="s">
        <v>264</v>
      </c>
      <c r="C43" s="308"/>
      <c r="D43" s="113">
        <v>4.1805010564443101</v>
      </c>
      <c r="E43" s="115">
        <v>277</v>
      </c>
      <c r="F43" s="114">
        <v>274</v>
      </c>
      <c r="G43" s="114">
        <v>280</v>
      </c>
      <c r="H43" s="114">
        <v>284</v>
      </c>
      <c r="I43" s="140">
        <v>285</v>
      </c>
      <c r="J43" s="115">
        <v>-8</v>
      </c>
      <c r="K43" s="116">
        <v>-2.807017543859649</v>
      </c>
    </row>
    <row r="44" spans="1:11" ht="14.1" customHeight="1" x14ac:dyDescent="0.2">
      <c r="A44" s="306">
        <v>53</v>
      </c>
      <c r="B44" s="307" t="s">
        <v>265</v>
      </c>
      <c r="C44" s="308"/>
      <c r="D44" s="113">
        <v>4.6634470268638699</v>
      </c>
      <c r="E44" s="115">
        <v>309</v>
      </c>
      <c r="F44" s="114">
        <v>263</v>
      </c>
      <c r="G44" s="114">
        <v>264</v>
      </c>
      <c r="H44" s="114">
        <v>210</v>
      </c>
      <c r="I44" s="140">
        <v>108</v>
      </c>
      <c r="J44" s="115">
        <v>201</v>
      </c>
      <c r="K44" s="116">
        <v>186.11111111111111</v>
      </c>
    </row>
    <row r="45" spans="1:11" ht="14.1" customHeight="1" x14ac:dyDescent="0.2">
      <c r="A45" s="306" t="s">
        <v>266</v>
      </c>
      <c r="B45" s="307" t="s">
        <v>267</v>
      </c>
      <c r="C45" s="308"/>
      <c r="D45" s="113">
        <v>4.5879867189858139</v>
      </c>
      <c r="E45" s="115">
        <v>304</v>
      </c>
      <c r="F45" s="114">
        <v>258</v>
      </c>
      <c r="G45" s="114">
        <v>260</v>
      </c>
      <c r="H45" s="114">
        <v>206</v>
      </c>
      <c r="I45" s="140">
        <v>104</v>
      </c>
      <c r="J45" s="115">
        <v>200</v>
      </c>
      <c r="K45" s="116">
        <v>192.30769230769232</v>
      </c>
    </row>
    <row r="46" spans="1:11" ht="14.1" customHeight="1" x14ac:dyDescent="0.2">
      <c r="A46" s="306">
        <v>54</v>
      </c>
      <c r="B46" s="307" t="s">
        <v>268</v>
      </c>
      <c r="C46" s="308"/>
      <c r="D46" s="113">
        <v>20.404467250226382</v>
      </c>
      <c r="E46" s="115">
        <v>1352</v>
      </c>
      <c r="F46" s="114">
        <v>1371</v>
      </c>
      <c r="G46" s="114">
        <v>1392</v>
      </c>
      <c r="H46" s="114">
        <v>1359</v>
      </c>
      <c r="I46" s="140">
        <v>1297</v>
      </c>
      <c r="J46" s="115">
        <v>55</v>
      </c>
      <c r="K46" s="116">
        <v>4.2405551272166537</v>
      </c>
    </row>
    <row r="47" spans="1:11" ht="14.1" customHeight="1" x14ac:dyDescent="0.2">
      <c r="A47" s="306">
        <v>61</v>
      </c>
      <c r="B47" s="307" t="s">
        <v>269</v>
      </c>
      <c r="C47" s="308"/>
      <c r="D47" s="113">
        <v>0.34711741623905823</v>
      </c>
      <c r="E47" s="115">
        <v>23</v>
      </c>
      <c r="F47" s="114">
        <v>21</v>
      </c>
      <c r="G47" s="114">
        <v>18</v>
      </c>
      <c r="H47" s="114">
        <v>20</v>
      </c>
      <c r="I47" s="140">
        <v>19</v>
      </c>
      <c r="J47" s="115">
        <v>4</v>
      </c>
      <c r="K47" s="116">
        <v>21.05263157894737</v>
      </c>
    </row>
    <row r="48" spans="1:11" ht="14.1" customHeight="1" x14ac:dyDescent="0.2">
      <c r="A48" s="306">
        <v>62</v>
      </c>
      <c r="B48" s="307" t="s">
        <v>270</v>
      </c>
      <c r="C48" s="308"/>
      <c r="D48" s="113">
        <v>10.262601871415635</v>
      </c>
      <c r="E48" s="115">
        <v>680</v>
      </c>
      <c r="F48" s="114">
        <v>715</v>
      </c>
      <c r="G48" s="114">
        <v>710</v>
      </c>
      <c r="H48" s="114">
        <v>711</v>
      </c>
      <c r="I48" s="140">
        <v>687</v>
      </c>
      <c r="J48" s="115">
        <v>-7</v>
      </c>
      <c r="K48" s="116">
        <v>-1.0189228529839884</v>
      </c>
    </row>
    <row r="49" spans="1:11" ht="14.1" customHeight="1" x14ac:dyDescent="0.2">
      <c r="A49" s="306">
        <v>63</v>
      </c>
      <c r="B49" s="307" t="s">
        <v>271</v>
      </c>
      <c r="C49" s="308"/>
      <c r="D49" s="113">
        <v>10.760639903410805</v>
      </c>
      <c r="E49" s="115">
        <v>713</v>
      </c>
      <c r="F49" s="114">
        <v>723</v>
      </c>
      <c r="G49" s="114">
        <v>628</v>
      </c>
      <c r="H49" s="114">
        <v>647</v>
      </c>
      <c r="I49" s="140">
        <v>563</v>
      </c>
      <c r="J49" s="115">
        <v>150</v>
      </c>
      <c r="K49" s="116">
        <v>26.642984014209592</v>
      </c>
    </row>
    <row r="50" spans="1:11" ht="14.1" customHeight="1" x14ac:dyDescent="0.2">
      <c r="A50" s="306" t="s">
        <v>272</v>
      </c>
      <c r="B50" s="307" t="s">
        <v>273</v>
      </c>
      <c r="C50" s="308"/>
      <c r="D50" s="113">
        <v>0.75460307878056143</v>
      </c>
      <c r="E50" s="115">
        <v>50</v>
      </c>
      <c r="F50" s="114">
        <v>55</v>
      </c>
      <c r="G50" s="114">
        <v>49</v>
      </c>
      <c r="H50" s="114">
        <v>52</v>
      </c>
      <c r="I50" s="140">
        <v>50</v>
      </c>
      <c r="J50" s="115">
        <v>0</v>
      </c>
      <c r="K50" s="116">
        <v>0</v>
      </c>
    </row>
    <row r="51" spans="1:11" ht="14.1" customHeight="1" x14ac:dyDescent="0.2">
      <c r="A51" s="306" t="s">
        <v>274</v>
      </c>
      <c r="B51" s="307" t="s">
        <v>275</v>
      </c>
      <c r="C51" s="308"/>
      <c r="D51" s="113">
        <v>6.7763356474494412</v>
      </c>
      <c r="E51" s="115">
        <v>449</v>
      </c>
      <c r="F51" s="114">
        <v>476</v>
      </c>
      <c r="G51" s="114">
        <v>538</v>
      </c>
      <c r="H51" s="114">
        <v>553</v>
      </c>
      <c r="I51" s="140">
        <v>465</v>
      </c>
      <c r="J51" s="115">
        <v>-16</v>
      </c>
      <c r="K51" s="116">
        <v>-3.4408602150537635</v>
      </c>
    </row>
    <row r="52" spans="1:11" ht="14.1" customHeight="1" x14ac:dyDescent="0.2">
      <c r="A52" s="306">
        <v>71</v>
      </c>
      <c r="B52" s="307" t="s">
        <v>276</v>
      </c>
      <c r="C52" s="308"/>
      <c r="D52" s="113">
        <v>9.7343797162692418</v>
      </c>
      <c r="E52" s="115">
        <v>645</v>
      </c>
      <c r="F52" s="114">
        <v>655</v>
      </c>
      <c r="G52" s="114">
        <v>669</v>
      </c>
      <c r="H52" s="114">
        <v>691</v>
      </c>
      <c r="I52" s="140">
        <v>649</v>
      </c>
      <c r="J52" s="115">
        <v>-4</v>
      </c>
      <c r="K52" s="116">
        <v>-0.61633281972265019</v>
      </c>
    </row>
    <row r="53" spans="1:11" ht="14.1" customHeight="1" x14ac:dyDescent="0.2">
      <c r="A53" s="306" t="s">
        <v>277</v>
      </c>
      <c r="B53" s="307" t="s">
        <v>278</v>
      </c>
      <c r="C53" s="308"/>
      <c r="D53" s="113">
        <v>1.1168125565952309</v>
      </c>
      <c r="E53" s="115">
        <v>74</v>
      </c>
      <c r="F53" s="114">
        <v>70</v>
      </c>
      <c r="G53" s="114">
        <v>77</v>
      </c>
      <c r="H53" s="114">
        <v>86</v>
      </c>
      <c r="I53" s="140">
        <v>79</v>
      </c>
      <c r="J53" s="115">
        <v>-5</v>
      </c>
      <c r="K53" s="116">
        <v>-6.3291139240506329</v>
      </c>
    </row>
    <row r="54" spans="1:11" ht="14.1" customHeight="1" x14ac:dyDescent="0.2">
      <c r="A54" s="306" t="s">
        <v>279</v>
      </c>
      <c r="B54" s="307" t="s">
        <v>280</v>
      </c>
      <c r="C54" s="308"/>
      <c r="D54" s="113">
        <v>8.4515544823422886</v>
      </c>
      <c r="E54" s="115">
        <v>560</v>
      </c>
      <c r="F54" s="114">
        <v>573</v>
      </c>
      <c r="G54" s="114">
        <v>579</v>
      </c>
      <c r="H54" s="114">
        <v>593</v>
      </c>
      <c r="I54" s="140">
        <v>559</v>
      </c>
      <c r="J54" s="115">
        <v>1</v>
      </c>
      <c r="K54" s="116">
        <v>0.17889087656529518</v>
      </c>
    </row>
    <row r="55" spans="1:11" ht="14.1" customHeight="1" x14ac:dyDescent="0.2">
      <c r="A55" s="306">
        <v>72</v>
      </c>
      <c r="B55" s="307" t="s">
        <v>281</v>
      </c>
      <c r="C55" s="308"/>
      <c r="D55" s="113">
        <v>0.79987926350739513</v>
      </c>
      <c r="E55" s="115">
        <v>53</v>
      </c>
      <c r="F55" s="114">
        <v>54</v>
      </c>
      <c r="G55" s="114">
        <v>53</v>
      </c>
      <c r="H55" s="114">
        <v>53</v>
      </c>
      <c r="I55" s="140">
        <v>53</v>
      </c>
      <c r="J55" s="115">
        <v>0</v>
      </c>
      <c r="K55" s="116">
        <v>0</v>
      </c>
    </row>
    <row r="56" spans="1:11" ht="14.1" customHeight="1" x14ac:dyDescent="0.2">
      <c r="A56" s="306" t="s">
        <v>282</v>
      </c>
      <c r="B56" s="307" t="s">
        <v>283</v>
      </c>
      <c r="C56" s="308"/>
      <c r="D56" s="113">
        <v>0.1056444310292786</v>
      </c>
      <c r="E56" s="115">
        <v>7</v>
      </c>
      <c r="F56" s="114">
        <v>7</v>
      </c>
      <c r="G56" s="114">
        <v>6</v>
      </c>
      <c r="H56" s="114">
        <v>7</v>
      </c>
      <c r="I56" s="140">
        <v>7</v>
      </c>
      <c r="J56" s="115">
        <v>0</v>
      </c>
      <c r="K56" s="116">
        <v>0</v>
      </c>
    </row>
    <row r="57" spans="1:11" ht="14.1" customHeight="1" x14ac:dyDescent="0.2">
      <c r="A57" s="306" t="s">
        <v>284</v>
      </c>
      <c r="B57" s="307" t="s">
        <v>285</v>
      </c>
      <c r="C57" s="308"/>
      <c r="D57" s="113">
        <v>0.43766978569272563</v>
      </c>
      <c r="E57" s="115">
        <v>29</v>
      </c>
      <c r="F57" s="114">
        <v>32</v>
      </c>
      <c r="G57" s="114">
        <v>32</v>
      </c>
      <c r="H57" s="114">
        <v>32</v>
      </c>
      <c r="I57" s="140">
        <v>31</v>
      </c>
      <c r="J57" s="115">
        <v>-2</v>
      </c>
      <c r="K57" s="116">
        <v>-6.4516129032258061</v>
      </c>
    </row>
    <row r="58" spans="1:11" ht="14.1" customHeight="1" x14ac:dyDescent="0.2">
      <c r="A58" s="306">
        <v>73</v>
      </c>
      <c r="B58" s="307" t="s">
        <v>286</v>
      </c>
      <c r="C58" s="308"/>
      <c r="D58" s="113">
        <v>0.51313009357078176</v>
      </c>
      <c r="E58" s="115">
        <v>34</v>
      </c>
      <c r="F58" s="114">
        <v>36</v>
      </c>
      <c r="G58" s="114">
        <v>37</v>
      </c>
      <c r="H58" s="114">
        <v>39</v>
      </c>
      <c r="I58" s="140">
        <v>42</v>
      </c>
      <c r="J58" s="115">
        <v>-8</v>
      </c>
      <c r="K58" s="116">
        <v>-19.047619047619047</v>
      </c>
    </row>
    <row r="59" spans="1:11" ht="14.1" customHeight="1" x14ac:dyDescent="0.2">
      <c r="A59" s="306" t="s">
        <v>287</v>
      </c>
      <c r="B59" s="307" t="s">
        <v>288</v>
      </c>
      <c r="C59" s="308"/>
      <c r="D59" s="113">
        <v>0.3622094778146695</v>
      </c>
      <c r="E59" s="115">
        <v>24</v>
      </c>
      <c r="F59" s="114">
        <v>26</v>
      </c>
      <c r="G59" s="114">
        <v>27</v>
      </c>
      <c r="H59" s="114">
        <v>29</v>
      </c>
      <c r="I59" s="140">
        <v>32</v>
      </c>
      <c r="J59" s="115">
        <v>-8</v>
      </c>
      <c r="K59" s="116">
        <v>-25</v>
      </c>
    </row>
    <row r="60" spans="1:11" ht="14.1" customHeight="1" x14ac:dyDescent="0.2">
      <c r="A60" s="306">
        <v>81</v>
      </c>
      <c r="B60" s="307" t="s">
        <v>289</v>
      </c>
      <c r="C60" s="308"/>
      <c r="D60" s="113">
        <v>3.1693329308783578</v>
      </c>
      <c r="E60" s="115">
        <v>210</v>
      </c>
      <c r="F60" s="114">
        <v>201</v>
      </c>
      <c r="G60" s="114">
        <v>208</v>
      </c>
      <c r="H60" s="114">
        <v>207</v>
      </c>
      <c r="I60" s="140">
        <v>204</v>
      </c>
      <c r="J60" s="115">
        <v>6</v>
      </c>
      <c r="K60" s="116">
        <v>2.9411764705882355</v>
      </c>
    </row>
    <row r="61" spans="1:11" ht="14.1" customHeight="1" x14ac:dyDescent="0.2">
      <c r="A61" s="306" t="s">
        <v>290</v>
      </c>
      <c r="B61" s="307" t="s">
        <v>291</v>
      </c>
      <c r="C61" s="308"/>
      <c r="D61" s="113">
        <v>1.3281014186537881</v>
      </c>
      <c r="E61" s="115">
        <v>88</v>
      </c>
      <c r="F61" s="114">
        <v>84</v>
      </c>
      <c r="G61" s="114">
        <v>86</v>
      </c>
      <c r="H61" s="114">
        <v>85</v>
      </c>
      <c r="I61" s="140">
        <v>87</v>
      </c>
      <c r="J61" s="115">
        <v>1</v>
      </c>
      <c r="K61" s="116">
        <v>1.1494252873563218</v>
      </c>
    </row>
    <row r="62" spans="1:11" ht="14.1" customHeight="1" x14ac:dyDescent="0.2">
      <c r="A62" s="306" t="s">
        <v>292</v>
      </c>
      <c r="B62" s="307" t="s">
        <v>293</v>
      </c>
      <c r="C62" s="308"/>
      <c r="D62" s="113">
        <v>0.9055236945366737</v>
      </c>
      <c r="E62" s="115">
        <v>60</v>
      </c>
      <c r="F62" s="114">
        <v>53</v>
      </c>
      <c r="G62" s="114">
        <v>54</v>
      </c>
      <c r="H62" s="114">
        <v>53</v>
      </c>
      <c r="I62" s="140">
        <v>50</v>
      </c>
      <c r="J62" s="115">
        <v>10</v>
      </c>
      <c r="K62" s="116">
        <v>20</v>
      </c>
    </row>
    <row r="63" spans="1:11" ht="14.1" customHeight="1" x14ac:dyDescent="0.2">
      <c r="A63" s="306"/>
      <c r="B63" s="307" t="s">
        <v>294</v>
      </c>
      <c r="C63" s="308"/>
      <c r="D63" s="113">
        <v>0.81497132508300629</v>
      </c>
      <c r="E63" s="115">
        <v>54</v>
      </c>
      <c r="F63" s="114">
        <v>49</v>
      </c>
      <c r="G63" s="114">
        <v>51</v>
      </c>
      <c r="H63" s="114">
        <v>49</v>
      </c>
      <c r="I63" s="140">
        <v>47</v>
      </c>
      <c r="J63" s="115">
        <v>7</v>
      </c>
      <c r="K63" s="116">
        <v>14.893617021276595</v>
      </c>
    </row>
    <row r="64" spans="1:11" ht="14.1" customHeight="1" x14ac:dyDescent="0.2">
      <c r="A64" s="306" t="s">
        <v>295</v>
      </c>
      <c r="B64" s="307" t="s">
        <v>296</v>
      </c>
      <c r="C64" s="308"/>
      <c r="D64" s="113">
        <v>9.0552369453667375E-2</v>
      </c>
      <c r="E64" s="115">
        <v>6</v>
      </c>
      <c r="F64" s="114">
        <v>5</v>
      </c>
      <c r="G64" s="114">
        <v>6</v>
      </c>
      <c r="H64" s="114">
        <v>5</v>
      </c>
      <c r="I64" s="140">
        <v>4</v>
      </c>
      <c r="J64" s="115">
        <v>2</v>
      </c>
      <c r="K64" s="116">
        <v>50</v>
      </c>
    </row>
    <row r="65" spans="1:11" ht="14.1" customHeight="1" x14ac:dyDescent="0.2">
      <c r="A65" s="306" t="s">
        <v>297</v>
      </c>
      <c r="B65" s="307" t="s">
        <v>298</v>
      </c>
      <c r="C65" s="308"/>
      <c r="D65" s="113">
        <v>0.43766978569272563</v>
      </c>
      <c r="E65" s="115">
        <v>29</v>
      </c>
      <c r="F65" s="114">
        <v>32</v>
      </c>
      <c r="G65" s="114">
        <v>35</v>
      </c>
      <c r="H65" s="114">
        <v>35</v>
      </c>
      <c r="I65" s="140">
        <v>34</v>
      </c>
      <c r="J65" s="115">
        <v>-5</v>
      </c>
      <c r="K65" s="116">
        <v>-14.705882352941176</v>
      </c>
    </row>
    <row r="66" spans="1:11" ht="14.1" customHeight="1" x14ac:dyDescent="0.2">
      <c r="A66" s="306">
        <v>82</v>
      </c>
      <c r="B66" s="307" t="s">
        <v>299</v>
      </c>
      <c r="C66" s="308"/>
      <c r="D66" s="113">
        <v>3.1995170540295805</v>
      </c>
      <c r="E66" s="115">
        <v>212</v>
      </c>
      <c r="F66" s="114">
        <v>216</v>
      </c>
      <c r="G66" s="114">
        <v>221</v>
      </c>
      <c r="H66" s="114">
        <v>224</v>
      </c>
      <c r="I66" s="140">
        <v>219</v>
      </c>
      <c r="J66" s="115">
        <v>-7</v>
      </c>
      <c r="K66" s="116">
        <v>-3.1963470319634704</v>
      </c>
    </row>
    <row r="67" spans="1:11" ht="14.1" customHeight="1" x14ac:dyDescent="0.2">
      <c r="A67" s="306" t="s">
        <v>300</v>
      </c>
      <c r="B67" s="307" t="s">
        <v>301</v>
      </c>
      <c r="C67" s="308"/>
      <c r="D67" s="113">
        <v>1.0262601871415635</v>
      </c>
      <c r="E67" s="115">
        <v>68</v>
      </c>
      <c r="F67" s="114">
        <v>69</v>
      </c>
      <c r="G67" s="114">
        <v>77</v>
      </c>
      <c r="H67" s="114">
        <v>78</v>
      </c>
      <c r="I67" s="140">
        <v>79</v>
      </c>
      <c r="J67" s="115">
        <v>-11</v>
      </c>
      <c r="K67" s="116">
        <v>-13.924050632911392</v>
      </c>
    </row>
    <row r="68" spans="1:11" ht="14.1" customHeight="1" x14ac:dyDescent="0.2">
      <c r="A68" s="306" t="s">
        <v>302</v>
      </c>
      <c r="B68" s="307" t="s">
        <v>303</v>
      </c>
      <c r="C68" s="308"/>
      <c r="D68" s="113">
        <v>1.6148505885904014</v>
      </c>
      <c r="E68" s="115">
        <v>107</v>
      </c>
      <c r="F68" s="114">
        <v>110</v>
      </c>
      <c r="G68" s="114">
        <v>110</v>
      </c>
      <c r="H68" s="114">
        <v>110</v>
      </c>
      <c r="I68" s="140">
        <v>101</v>
      </c>
      <c r="J68" s="115">
        <v>6</v>
      </c>
      <c r="K68" s="116">
        <v>5.9405940594059405</v>
      </c>
    </row>
    <row r="69" spans="1:11" ht="14.1" customHeight="1" x14ac:dyDescent="0.2">
      <c r="A69" s="306">
        <v>83</v>
      </c>
      <c r="B69" s="307" t="s">
        <v>304</v>
      </c>
      <c r="C69" s="308"/>
      <c r="D69" s="113">
        <v>2.5807425294295201</v>
      </c>
      <c r="E69" s="115">
        <v>171</v>
      </c>
      <c r="F69" s="114">
        <v>177</v>
      </c>
      <c r="G69" s="114">
        <v>179</v>
      </c>
      <c r="H69" s="114">
        <v>192</v>
      </c>
      <c r="I69" s="140">
        <v>187</v>
      </c>
      <c r="J69" s="115">
        <v>-16</v>
      </c>
      <c r="K69" s="116">
        <v>-8.5561497326203213</v>
      </c>
    </row>
    <row r="70" spans="1:11" ht="14.1" customHeight="1" x14ac:dyDescent="0.2">
      <c r="A70" s="306" t="s">
        <v>305</v>
      </c>
      <c r="B70" s="307" t="s">
        <v>306</v>
      </c>
      <c r="C70" s="308"/>
      <c r="D70" s="113">
        <v>1.252641110775732</v>
      </c>
      <c r="E70" s="115">
        <v>83</v>
      </c>
      <c r="F70" s="114">
        <v>90</v>
      </c>
      <c r="G70" s="114">
        <v>95</v>
      </c>
      <c r="H70" s="114">
        <v>104</v>
      </c>
      <c r="I70" s="140">
        <v>106</v>
      </c>
      <c r="J70" s="115">
        <v>-23</v>
      </c>
      <c r="K70" s="116">
        <v>-21.69811320754717</v>
      </c>
    </row>
    <row r="71" spans="1:11" ht="14.1" customHeight="1" x14ac:dyDescent="0.2">
      <c r="A71" s="306"/>
      <c r="B71" s="307" t="s">
        <v>307</v>
      </c>
      <c r="C71" s="308"/>
      <c r="D71" s="113">
        <v>0.30184123151222458</v>
      </c>
      <c r="E71" s="115">
        <v>20</v>
      </c>
      <c r="F71" s="114">
        <v>21</v>
      </c>
      <c r="G71" s="114">
        <v>23</v>
      </c>
      <c r="H71" s="114">
        <v>23</v>
      </c>
      <c r="I71" s="140">
        <v>24</v>
      </c>
      <c r="J71" s="115">
        <v>-4</v>
      </c>
      <c r="K71" s="116">
        <v>-16.666666666666668</v>
      </c>
    </row>
    <row r="72" spans="1:11" ht="14.1" customHeight="1" x14ac:dyDescent="0.2">
      <c r="A72" s="306">
        <v>84</v>
      </c>
      <c r="B72" s="307" t="s">
        <v>308</v>
      </c>
      <c r="C72" s="308"/>
      <c r="D72" s="113">
        <v>1.2073649260488983</v>
      </c>
      <c r="E72" s="115">
        <v>80</v>
      </c>
      <c r="F72" s="114">
        <v>79</v>
      </c>
      <c r="G72" s="114">
        <v>79</v>
      </c>
      <c r="H72" s="114">
        <v>83</v>
      </c>
      <c r="I72" s="140">
        <v>92</v>
      </c>
      <c r="J72" s="115">
        <v>-12</v>
      </c>
      <c r="K72" s="116">
        <v>-13.043478260869565</v>
      </c>
    </row>
    <row r="73" spans="1:11" ht="14.1" customHeight="1" x14ac:dyDescent="0.2">
      <c r="A73" s="306" t="s">
        <v>309</v>
      </c>
      <c r="B73" s="307" t="s">
        <v>310</v>
      </c>
      <c r="C73" s="308"/>
      <c r="D73" s="113">
        <v>0.3622094778146695</v>
      </c>
      <c r="E73" s="115">
        <v>24</v>
      </c>
      <c r="F73" s="114">
        <v>21</v>
      </c>
      <c r="G73" s="114">
        <v>21</v>
      </c>
      <c r="H73" s="114">
        <v>23</v>
      </c>
      <c r="I73" s="140">
        <v>31</v>
      </c>
      <c r="J73" s="115">
        <v>-7</v>
      </c>
      <c r="K73" s="116">
        <v>-22.580645161290324</v>
      </c>
    </row>
    <row r="74" spans="1:11" ht="14.1" customHeight="1" x14ac:dyDescent="0.2">
      <c r="A74" s="306" t="s">
        <v>311</v>
      </c>
      <c r="B74" s="307" t="s">
        <v>312</v>
      </c>
      <c r="C74" s="308"/>
      <c r="D74" s="113" t="s">
        <v>513</v>
      </c>
      <c r="E74" s="115" t="s">
        <v>513</v>
      </c>
      <c r="F74" s="114" t="s">
        <v>513</v>
      </c>
      <c r="G74" s="114" t="s">
        <v>513</v>
      </c>
      <c r="H74" s="114" t="s">
        <v>513</v>
      </c>
      <c r="I74" s="140" t="s">
        <v>513</v>
      </c>
      <c r="J74" s="115" t="s">
        <v>513</v>
      </c>
      <c r="K74" s="116" t="s">
        <v>513</v>
      </c>
    </row>
    <row r="75" spans="1:11" ht="14.1" customHeight="1" x14ac:dyDescent="0.2">
      <c r="A75" s="306" t="s">
        <v>313</v>
      </c>
      <c r="B75" s="307" t="s">
        <v>314</v>
      </c>
      <c r="C75" s="308"/>
      <c r="D75" s="113" t="s">
        <v>513</v>
      </c>
      <c r="E75" s="115" t="s">
        <v>513</v>
      </c>
      <c r="F75" s="114" t="s">
        <v>513</v>
      </c>
      <c r="G75" s="114" t="s">
        <v>513</v>
      </c>
      <c r="H75" s="114" t="s">
        <v>513</v>
      </c>
      <c r="I75" s="140">
        <v>3</v>
      </c>
      <c r="J75" s="115" t="s">
        <v>513</v>
      </c>
      <c r="K75" s="116" t="s">
        <v>513</v>
      </c>
    </row>
    <row r="76" spans="1:11" ht="14.1" customHeight="1" x14ac:dyDescent="0.2">
      <c r="A76" s="306">
        <v>91</v>
      </c>
      <c r="B76" s="307" t="s">
        <v>315</v>
      </c>
      <c r="C76" s="308"/>
      <c r="D76" s="113">
        <v>0.69423483247811646</v>
      </c>
      <c r="E76" s="115">
        <v>46</v>
      </c>
      <c r="F76" s="114">
        <v>47</v>
      </c>
      <c r="G76" s="114">
        <v>49</v>
      </c>
      <c r="H76" s="114">
        <v>47</v>
      </c>
      <c r="I76" s="140">
        <v>48</v>
      </c>
      <c r="J76" s="115">
        <v>-2</v>
      </c>
      <c r="K76" s="116">
        <v>-4.166666666666667</v>
      </c>
    </row>
    <row r="77" spans="1:11" ht="14.1" customHeight="1" x14ac:dyDescent="0.2">
      <c r="A77" s="306">
        <v>92</v>
      </c>
      <c r="B77" s="307" t="s">
        <v>316</v>
      </c>
      <c r="C77" s="308"/>
      <c r="D77" s="113">
        <v>0.1056444310292786</v>
      </c>
      <c r="E77" s="115">
        <v>7</v>
      </c>
      <c r="F77" s="114">
        <v>6</v>
      </c>
      <c r="G77" s="114">
        <v>4</v>
      </c>
      <c r="H77" s="114">
        <v>5</v>
      </c>
      <c r="I77" s="140">
        <v>4</v>
      </c>
      <c r="J77" s="115">
        <v>3</v>
      </c>
      <c r="K77" s="116">
        <v>75</v>
      </c>
    </row>
    <row r="78" spans="1:11" ht="14.1" customHeight="1" x14ac:dyDescent="0.2">
      <c r="A78" s="306">
        <v>93</v>
      </c>
      <c r="B78" s="307" t="s">
        <v>317</v>
      </c>
      <c r="C78" s="308"/>
      <c r="D78" s="113" t="s">
        <v>513</v>
      </c>
      <c r="E78" s="115" t="s">
        <v>513</v>
      </c>
      <c r="F78" s="114">
        <v>4</v>
      </c>
      <c r="G78" s="114">
        <v>4</v>
      </c>
      <c r="H78" s="114">
        <v>7</v>
      </c>
      <c r="I78" s="140">
        <v>7</v>
      </c>
      <c r="J78" s="115" t="s">
        <v>513</v>
      </c>
      <c r="K78" s="116" t="s">
        <v>513</v>
      </c>
    </row>
    <row r="79" spans="1:11" ht="14.1" customHeight="1" x14ac:dyDescent="0.2">
      <c r="A79" s="306">
        <v>94</v>
      </c>
      <c r="B79" s="307" t="s">
        <v>318</v>
      </c>
      <c r="C79" s="308"/>
      <c r="D79" s="113">
        <v>0.5885904014488379</v>
      </c>
      <c r="E79" s="115">
        <v>39</v>
      </c>
      <c r="F79" s="114">
        <v>43</v>
      </c>
      <c r="G79" s="114">
        <v>39</v>
      </c>
      <c r="H79" s="114">
        <v>44</v>
      </c>
      <c r="I79" s="140">
        <v>43</v>
      </c>
      <c r="J79" s="115">
        <v>-4</v>
      </c>
      <c r="K79" s="116">
        <v>-9.3023255813953494</v>
      </c>
    </row>
    <row r="80" spans="1:11" ht="14.1" customHeight="1" x14ac:dyDescent="0.2">
      <c r="A80" s="306" t="s">
        <v>319</v>
      </c>
      <c r="B80" s="307" t="s">
        <v>320</v>
      </c>
      <c r="C80" s="308"/>
      <c r="D80" s="113">
        <v>0</v>
      </c>
      <c r="E80" s="115">
        <v>0</v>
      </c>
      <c r="F80" s="114">
        <v>0</v>
      </c>
      <c r="G80" s="114">
        <v>0</v>
      </c>
      <c r="H80" s="114">
        <v>0</v>
      </c>
      <c r="I80" s="140" t="s">
        <v>513</v>
      </c>
      <c r="J80" s="115" t="s">
        <v>513</v>
      </c>
      <c r="K80" s="116" t="s">
        <v>513</v>
      </c>
    </row>
    <row r="81" spans="1:11" ht="14.1" customHeight="1" x14ac:dyDescent="0.2">
      <c r="A81" s="310" t="s">
        <v>321</v>
      </c>
      <c r="B81" s="311" t="s">
        <v>333</v>
      </c>
      <c r="C81" s="312"/>
      <c r="D81" s="125">
        <v>4.0597645638394209</v>
      </c>
      <c r="E81" s="143">
        <v>269</v>
      </c>
      <c r="F81" s="144">
        <v>298</v>
      </c>
      <c r="G81" s="144">
        <v>281</v>
      </c>
      <c r="H81" s="144">
        <v>300</v>
      </c>
      <c r="I81" s="145">
        <v>290</v>
      </c>
      <c r="J81" s="143">
        <v>-21</v>
      </c>
      <c r="K81" s="146">
        <v>-7.2413793103448274</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2361</v>
      </c>
      <c r="G12" s="536">
        <v>1854</v>
      </c>
      <c r="H12" s="536">
        <v>3346</v>
      </c>
      <c r="I12" s="536">
        <v>2314</v>
      </c>
      <c r="J12" s="537">
        <v>2397</v>
      </c>
      <c r="K12" s="538">
        <v>-36</v>
      </c>
      <c r="L12" s="349">
        <v>-1.5018773466833542</v>
      </c>
    </row>
    <row r="13" spans="1:17" s="110" customFormat="1" ht="15" customHeight="1" x14ac:dyDescent="0.2">
      <c r="A13" s="350" t="s">
        <v>344</v>
      </c>
      <c r="B13" s="351" t="s">
        <v>345</v>
      </c>
      <c r="C13" s="347"/>
      <c r="D13" s="347"/>
      <c r="E13" s="348"/>
      <c r="F13" s="536">
        <v>1245</v>
      </c>
      <c r="G13" s="536">
        <v>998</v>
      </c>
      <c r="H13" s="536">
        <v>1964</v>
      </c>
      <c r="I13" s="536">
        <v>1443</v>
      </c>
      <c r="J13" s="537">
        <v>1520</v>
      </c>
      <c r="K13" s="538">
        <v>-275</v>
      </c>
      <c r="L13" s="349">
        <v>-18.092105263157894</v>
      </c>
    </row>
    <row r="14" spans="1:17" s="110" customFormat="1" ht="22.5" customHeight="1" x14ac:dyDescent="0.2">
      <c r="A14" s="350"/>
      <c r="B14" s="351" t="s">
        <v>346</v>
      </c>
      <c r="C14" s="347"/>
      <c r="D14" s="347"/>
      <c r="E14" s="348"/>
      <c r="F14" s="536">
        <v>1116</v>
      </c>
      <c r="G14" s="536">
        <v>856</v>
      </c>
      <c r="H14" s="536">
        <v>1382</v>
      </c>
      <c r="I14" s="536">
        <v>871</v>
      </c>
      <c r="J14" s="537">
        <v>877</v>
      </c>
      <c r="K14" s="538">
        <v>239</v>
      </c>
      <c r="L14" s="349">
        <v>27.25199543899658</v>
      </c>
    </row>
    <row r="15" spans="1:17" s="110" customFormat="1" ht="15" customHeight="1" x14ac:dyDescent="0.2">
      <c r="A15" s="350" t="s">
        <v>347</v>
      </c>
      <c r="B15" s="351" t="s">
        <v>108</v>
      </c>
      <c r="C15" s="347"/>
      <c r="D15" s="347"/>
      <c r="E15" s="348"/>
      <c r="F15" s="536">
        <v>571</v>
      </c>
      <c r="G15" s="536">
        <v>452</v>
      </c>
      <c r="H15" s="536">
        <v>1457</v>
      </c>
      <c r="I15" s="536">
        <v>590</v>
      </c>
      <c r="J15" s="537">
        <v>615</v>
      </c>
      <c r="K15" s="538">
        <v>-44</v>
      </c>
      <c r="L15" s="349">
        <v>-7.154471544715447</v>
      </c>
    </row>
    <row r="16" spans="1:17" s="110" customFormat="1" ht="15" customHeight="1" x14ac:dyDescent="0.2">
      <c r="A16" s="350"/>
      <c r="B16" s="351" t="s">
        <v>109</v>
      </c>
      <c r="C16" s="347"/>
      <c r="D16" s="347"/>
      <c r="E16" s="348"/>
      <c r="F16" s="536">
        <v>1573</v>
      </c>
      <c r="G16" s="536">
        <v>1274</v>
      </c>
      <c r="H16" s="536">
        <v>1695</v>
      </c>
      <c r="I16" s="536">
        <v>1540</v>
      </c>
      <c r="J16" s="537">
        <v>1550</v>
      </c>
      <c r="K16" s="538">
        <v>23</v>
      </c>
      <c r="L16" s="349">
        <v>1.4838709677419355</v>
      </c>
    </row>
    <row r="17" spans="1:12" s="110" customFormat="1" ht="15" customHeight="1" x14ac:dyDescent="0.2">
      <c r="A17" s="350"/>
      <c r="B17" s="351" t="s">
        <v>110</v>
      </c>
      <c r="C17" s="347"/>
      <c r="D17" s="347"/>
      <c r="E17" s="348"/>
      <c r="F17" s="536">
        <v>189</v>
      </c>
      <c r="G17" s="536">
        <v>114</v>
      </c>
      <c r="H17" s="536">
        <v>170</v>
      </c>
      <c r="I17" s="536">
        <v>155</v>
      </c>
      <c r="J17" s="537">
        <v>204</v>
      </c>
      <c r="K17" s="538">
        <v>-15</v>
      </c>
      <c r="L17" s="349">
        <v>-7.3529411764705879</v>
      </c>
    </row>
    <row r="18" spans="1:12" s="110" customFormat="1" ht="15" customHeight="1" x14ac:dyDescent="0.2">
      <c r="A18" s="350"/>
      <c r="B18" s="351" t="s">
        <v>111</v>
      </c>
      <c r="C18" s="347"/>
      <c r="D18" s="347"/>
      <c r="E18" s="348"/>
      <c r="F18" s="536">
        <v>28</v>
      </c>
      <c r="G18" s="536">
        <v>14</v>
      </c>
      <c r="H18" s="536">
        <v>24</v>
      </c>
      <c r="I18" s="536">
        <v>29</v>
      </c>
      <c r="J18" s="537">
        <v>28</v>
      </c>
      <c r="K18" s="538">
        <v>0</v>
      </c>
      <c r="L18" s="349">
        <v>0</v>
      </c>
    </row>
    <row r="19" spans="1:12" s="110" customFormat="1" ht="15" customHeight="1" x14ac:dyDescent="0.2">
      <c r="A19" s="118" t="s">
        <v>113</v>
      </c>
      <c r="B19" s="119" t="s">
        <v>181</v>
      </c>
      <c r="C19" s="347"/>
      <c r="D19" s="347"/>
      <c r="E19" s="348"/>
      <c r="F19" s="536">
        <v>1321</v>
      </c>
      <c r="G19" s="536">
        <v>1091</v>
      </c>
      <c r="H19" s="536">
        <v>2264</v>
      </c>
      <c r="I19" s="536">
        <v>1449</v>
      </c>
      <c r="J19" s="537">
        <v>1538</v>
      </c>
      <c r="K19" s="538">
        <v>-217</v>
      </c>
      <c r="L19" s="349">
        <v>-14.10923276983095</v>
      </c>
    </row>
    <row r="20" spans="1:12" s="110" customFormat="1" ht="15" customHeight="1" x14ac:dyDescent="0.2">
      <c r="A20" s="118"/>
      <c r="B20" s="119" t="s">
        <v>182</v>
      </c>
      <c r="C20" s="347"/>
      <c r="D20" s="347"/>
      <c r="E20" s="348"/>
      <c r="F20" s="536">
        <v>1040</v>
      </c>
      <c r="G20" s="536">
        <v>763</v>
      </c>
      <c r="H20" s="536">
        <v>1082</v>
      </c>
      <c r="I20" s="536">
        <v>865</v>
      </c>
      <c r="J20" s="537">
        <v>859</v>
      </c>
      <c r="K20" s="538">
        <v>181</v>
      </c>
      <c r="L20" s="349">
        <v>21.071012805587891</v>
      </c>
    </row>
    <row r="21" spans="1:12" s="110" customFormat="1" ht="15" customHeight="1" x14ac:dyDescent="0.2">
      <c r="A21" s="118" t="s">
        <v>113</v>
      </c>
      <c r="B21" s="119" t="s">
        <v>116</v>
      </c>
      <c r="C21" s="347"/>
      <c r="D21" s="347"/>
      <c r="E21" s="348"/>
      <c r="F21" s="536">
        <v>1783</v>
      </c>
      <c r="G21" s="536">
        <v>1393</v>
      </c>
      <c r="H21" s="536">
        <v>2591</v>
      </c>
      <c r="I21" s="536">
        <v>1716</v>
      </c>
      <c r="J21" s="537">
        <v>1842</v>
      </c>
      <c r="K21" s="538">
        <v>-59</v>
      </c>
      <c r="L21" s="349">
        <v>-3.2030401737242129</v>
      </c>
    </row>
    <row r="22" spans="1:12" s="110" customFormat="1" ht="15" customHeight="1" x14ac:dyDescent="0.2">
      <c r="A22" s="118"/>
      <c r="B22" s="119" t="s">
        <v>117</v>
      </c>
      <c r="C22" s="347"/>
      <c r="D22" s="347"/>
      <c r="E22" s="348"/>
      <c r="F22" s="536">
        <v>567</v>
      </c>
      <c r="G22" s="536">
        <v>459</v>
      </c>
      <c r="H22" s="536">
        <v>748</v>
      </c>
      <c r="I22" s="536">
        <v>597</v>
      </c>
      <c r="J22" s="537">
        <v>553</v>
      </c>
      <c r="K22" s="538">
        <v>14</v>
      </c>
      <c r="L22" s="349">
        <v>2.5316455696202533</v>
      </c>
    </row>
    <row r="23" spans="1:12" s="110" customFormat="1" ht="15" customHeight="1" x14ac:dyDescent="0.2">
      <c r="A23" s="352" t="s">
        <v>347</v>
      </c>
      <c r="B23" s="353" t="s">
        <v>193</v>
      </c>
      <c r="C23" s="354"/>
      <c r="D23" s="354"/>
      <c r="E23" s="355"/>
      <c r="F23" s="539">
        <v>40</v>
      </c>
      <c r="G23" s="539">
        <v>59</v>
      </c>
      <c r="H23" s="539">
        <v>800</v>
      </c>
      <c r="I23" s="539">
        <v>31</v>
      </c>
      <c r="J23" s="540">
        <v>44</v>
      </c>
      <c r="K23" s="541">
        <v>-4</v>
      </c>
      <c r="L23" s="356">
        <v>-9.0909090909090917</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32.9</v>
      </c>
      <c r="G25" s="542">
        <v>42.3</v>
      </c>
      <c r="H25" s="542">
        <v>45.3</v>
      </c>
      <c r="I25" s="542">
        <v>46.6</v>
      </c>
      <c r="J25" s="542">
        <v>34.4</v>
      </c>
      <c r="K25" s="543" t="s">
        <v>349</v>
      </c>
      <c r="L25" s="364">
        <v>-1.5</v>
      </c>
    </row>
    <row r="26" spans="1:12" s="110" customFormat="1" ht="15" customHeight="1" x14ac:dyDescent="0.2">
      <c r="A26" s="365" t="s">
        <v>105</v>
      </c>
      <c r="B26" s="366" t="s">
        <v>345</v>
      </c>
      <c r="C26" s="362"/>
      <c r="D26" s="362"/>
      <c r="E26" s="363"/>
      <c r="F26" s="542">
        <v>28.7</v>
      </c>
      <c r="G26" s="542">
        <v>40</v>
      </c>
      <c r="H26" s="542">
        <v>41.8</v>
      </c>
      <c r="I26" s="542">
        <v>49</v>
      </c>
      <c r="J26" s="544">
        <v>33.4</v>
      </c>
      <c r="K26" s="543" t="s">
        <v>349</v>
      </c>
      <c r="L26" s="364">
        <v>-4.6999999999999993</v>
      </c>
    </row>
    <row r="27" spans="1:12" s="110" customFormat="1" ht="15" customHeight="1" x14ac:dyDescent="0.2">
      <c r="A27" s="365"/>
      <c r="B27" s="366" t="s">
        <v>346</v>
      </c>
      <c r="C27" s="362"/>
      <c r="D27" s="362"/>
      <c r="E27" s="363"/>
      <c r="F27" s="542">
        <v>37.700000000000003</v>
      </c>
      <c r="G27" s="542">
        <v>45.2</v>
      </c>
      <c r="H27" s="542">
        <v>50.1</v>
      </c>
      <c r="I27" s="542">
        <v>42.5</v>
      </c>
      <c r="J27" s="542">
        <v>36.200000000000003</v>
      </c>
      <c r="K27" s="543" t="s">
        <v>349</v>
      </c>
      <c r="L27" s="364">
        <v>1.5</v>
      </c>
    </row>
    <row r="28" spans="1:12" s="110" customFormat="1" ht="15" customHeight="1" x14ac:dyDescent="0.2">
      <c r="A28" s="365" t="s">
        <v>113</v>
      </c>
      <c r="B28" s="366" t="s">
        <v>108</v>
      </c>
      <c r="C28" s="362"/>
      <c r="D28" s="362"/>
      <c r="E28" s="363"/>
      <c r="F28" s="542">
        <v>42.3</v>
      </c>
      <c r="G28" s="542">
        <v>51.8</v>
      </c>
      <c r="H28" s="542">
        <v>56.8</v>
      </c>
      <c r="I28" s="542">
        <v>57.8</v>
      </c>
      <c r="J28" s="542">
        <v>49.3</v>
      </c>
      <c r="K28" s="543" t="s">
        <v>349</v>
      </c>
      <c r="L28" s="364">
        <v>-7</v>
      </c>
    </row>
    <row r="29" spans="1:12" s="110" customFormat="1" ht="11.25" x14ac:dyDescent="0.2">
      <c r="A29" s="365"/>
      <c r="B29" s="366" t="s">
        <v>109</v>
      </c>
      <c r="C29" s="362"/>
      <c r="D29" s="362"/>
      <c r="E29" s="363"/>
      <c r="F29" s="542">
        <v>30.6</v>
      </c>
      <c r="G29" s="542">
        <v>40.5</v>
      </c>
      <c r="H29" s="542">
        <v>42</v>
      </c>
      <c r="I29" s="542">
        <v>44.4</v>
      </c>
      <c r="J29" s="544">
        <v>29.8</v>
      </c>
      <c r="K29" s="543" t="s">
        <v>349</v>
      </c>
      <c r="L29" s="364">
        <v>0.80000000000000071</v>
      </c>
    </row>
    <row r="30" spans="1:12" s="110" customFormat="1" ht="15" customHeight="1" x14ac:dyDescent="0.2">
      <c r="A30" s="365"/>
      <c r="B30" s="366" t="s">
        <v>110</v>
      </c>
      <c r="C30" s="362"/>
      <c r="D30" s="362"/>
      <c r="E30" s="363"/>
      <c r="F30" s="542">
        <v>27</v>
      </c>
      <c r="G30" s="542">
        <v>33.299999999999997</v>
      </c>
      <c r="H30" s="542">
        <v>32.4</v>
      </c>
      <c r="I30" s="542">
        <v>29.9</v>
      </c>
      <c r="J30" s="542">
        <v>27.6</v>
      </c>
      <c r="K30" s="543" t="s">
        <v>349</v>
      </c>
      <c r="L30" s="364">
        <v>-0.60000000000000142</v>
      </c>
    </row>
    <row r="31" spans="1:12" s="110" customFormat="1" ht="15" customHeight="1" x14ac:dyDescent="0.2">
      <c r="A31" s="365"/>
      <c r="B31" s="366" t="s">
        <v>111</v>
      </c>
      <c r="C31" s="362"/>
      <c r="D31" s="362"/>
      <c r="E31" s="363"/>
      <c r="F31" s="542">
        <v>28.6</v>
      </c>
      <c r="G31" s="542">
        <v>35.700000000000003</v>
      </c>
      <c r="H31" s="542">
        <v>54.2</v>
      </c>
      <c r="I31" s="542">
        <v>34.5</v>
      </c>
      <c r="J31" s="542">
        <v>32.1</v>
      </c>
      <c r="K31" s="543" t="s">
        <v>349</v>
      </c>
      <c r="L31" s="364">
        <v>-3.5</v>
      </c>
    </row>
    <row r="32" spans="1:12" s="110" customFormat="1" ht="15" customHeight="1" x14ac:dyDescent="0.2">
      <c r="A32" s="367" t="s">
        <v>113</v>
      </c>
      <c r="B32" s="368" t="s">
        <v>181</v>
      </c>
      <c r="C32" s="362"/>
      <c r="D32" s="362"/>
      <c r="E32" s="363"/>
      <c r="F32" s="542">
        <v>26.5</v>
      </c>
      <c r="G32" s="542">
        <v>41.4</v>
      </c>
      <c r="H32" s="542">
        <v>42.3</v>
      </c>
      <c r="I32" s="542">
        <v>48.4</v>
      </c>
      <c r="J32" s="544">
        <v>32.299999999999997</v>
      </c>
      <c r="K32" s="543" t="s">
        <v>349</v>
      </c>
      <c r="L32" s="364">
        <v>-5.7999999999999972</v>
      </c>
    </row>
    <row r="33" spans="1:12" s="110" customFormat="1" ht="15" customHeight="1" x14ac:dyDescent="0.2">
      <c r="A33" s="367"/>
      <c r="B33" s="368" t="s">
        <v>182</v>
      </c>
      <c r="C33" s="362"/>
      <c r="D33" s="362"/>
      <c r="E33" s="363"/>
      <c r="F33" s="542">
        <v>40.6</v>
      </c>
      <c r="G33" s="542">
        <v>43.6</v>
      </c>
      <c r="H33" s="542">
        <v>49.2</v>
      </c>
      <c r="I33" s="542">
        <v>43.5</v>
      </c>
      <c r="J33" s="542">
        <v>38</v>
      </c>
      <c r="K33" s="543" t="s">
        <v>349</v>
      </c>
      <c r="L33" s="364">
        <v>2.6000000000000014</v>
      </c>
    </row>
    <row r="34" spans="1:12" s="369" customFormat="1" ht="15" customHeight="1" x14ac:dyDescent="0.2">
      <c r="A34" s="367" t="s">
        <v>113</v>
      </c>
      <c r="B34" s="368" t="s">
        <v>116</v>
      </c>
      <c r="C34" s="362"/>
      <c r="D34" s="362"/>
      <c r="E34" s="363"/>
      <c r="F34" s="542">
        <v>36</v>
      </c>
      <c r="G34" s="542">
        <v>43.8</v>
      </c>
      <c r="H34" s="542">
        <v>47.9</v>
      </c>
      <c r="I34" s="542">
        <v>47.8</v>
      </c>
      <c r="J34" s="542">
        <v>36.6</v>
      </c>
      <c r="K34" s="543" t="s">
        <v>349</v>
      </c>
      <c r="L34" s="364">
        <v>-0.60000000000000142</v>
      </c>
    </row>
    <row r="35" spans="1:12" s="369" customFormat="1" ht="11.25" x14ac:dyDescent="0.2">
      <c r="A35" s="370"/>
      <c r="B35" s="371" t="s">
        <v>117</v>
      </c>
      <c r="C35" s="372"/>
      <c r="D35" s="372"/>
      <c r="E35" s="373"/>
      <c r="F35" s="545">
        <v>23</v>
      </c>
      <c r="G35" s="545">
        <v>38</v>
      </c>
      <c r="H35" s="545">
        <v>38.4</v>
      </c>
      <c r="I35" s="545">
        <v>43.1</v>
      </c>
      <c r="J35" s="546">
        <v>27.2</v>
      </c>
      <c r="K35" s="547" t="s">
        <v>349</v>
      </c>
      <c r="L35" s="374">
        <v>-4.1999999999999993</v>
      </c>
    </row>
    <row r="36" spans="1:12" s="369" customFormat="1" ht="15.95" customHeight="1" x14ac:dyDescent="0.2">
      <c r="A36" s="375" t="s">
        <v>350</v>
      </c>
      <c r="B36" s="376"/>
      <c r="C36" s="377"/>
      <c r="D36" s="376"/>
      <c r="E36" s="378"/>
      <c r="F36" s="548">
        <v>2288</v>
      </c>
      <c r="G36" s="548">
        <v>1743</v>
      </c>
      <c r="H36" s="548">
        <v>2440</v>
      </c>
      <c r="I36" s="548">
        <v>2265</v>
      </c>
      <c r="J36" s="548">
        <v>2328</v>
      </c>
      <c r="K36" s="549">
        <v>-40</v>
      </c>
      <c r="L36" s="380">
        <v>-1.7182130584192439</v>
      </c>
    </row>
    <row r="37" spans="1:12" s="369" customFormat="1" ht="15.95" customHeight="1" x14ac:dyDescent="0.2">
      <c r="A37" s="381"/>
      <c r="B37" s="382" t="s">
        <v>113</v>
      </c>
      <c r="C37" s="382" t="s">
        <v>351</v>
      </c>
      <c r="D37" s="382"/>
      <c r="E37" s="383"/>
      <c r="F37" s="548">
        <v>753</v>
      </c>
      <c r="G37" s="548">
        <v>738</v>
      </c>
      <c r="H37" s="548">
        <v>1106</v>
      </c>
      <c r="I37" s="548">
        <v>1055</v>
      </c>
      <c r="J37" s="548">
        <v>801</v>
      </c>
      <c r="K37" s="549">
        <v>-48</v>
      </c>
      <c r="L37" s="380">
        <v>-5.9925093632958806</v>
      </c>
    </row>
    <row r="38" spans="1:12" s="369" customFormat="1" ht="15.95" customHeight="1" x14ac:dyDescent="0.2">
      <c r="A38" s="381"/>
      <c r="B38" s="384" t="s">
        <v>105</v>
      </c>
      <c r="C38" s="384" t="s">
        <v>106</v>
      </c>
      <c r="D38" s="385"/>
      <c r="E38" s="383"/>
      <c r="F38" s="548">
        <v>1221</v>
      </c>
      <c r="G38" s="548">
        <v>958</v>
      </c>
      <c r="H38" s="548">
        <v>1413</v>
      </c>
      <c r="I38" s="548">
        <v>1429</v>
      </c>
      <c r="J38" s="550">
        <v>1488</v>
      </c>
      <c r="K38" s="549">
        <v>-267</v>
      </c>
      <c r="L38" s="380">
        <v>-17.943548387096776</v>
      </c>
    </row>
    <row r="39" spans="1:12" s="369" customFormat="1" ht="15.95" customHeight="1" x14ac:dyDescent="0.2">
      <c r="A39" s="381"/>
      <c r="B39" s="385"/>
      <c r="C39" s="382" t="s">
        <v>352</v>
      </c>
      <c r="D39" s="385"/>
      <c r="E39" s="383"/>
      <c r="F39" s="548">
        <v>351</v>
      </c>
      <c r="G39" s="548">
        <v>383</v>
      </c>
      <c r="H39" s="548">
        <v>591</v>
      </c>
      <c r="I39" s="548">
        <v>700</v>
      </c>
      <c r="J39" s="548">
        <v>497</v>
      </c>
      <c r="K39" s="549">
        <v>-146</v>
      </c>
      <c r="L39" s="380">
        <v>-29.376257545271631</v>
      </c>
    </row>
    <row r="40" spans="1:12" s="369" customFormat="1" ht="15.95" customHeight="1" x14ac:dyDescent="0.2">
      <c r="A40" s="381"/>
      <c r="B40" s="384"/>
      <c r="C40" s="384" t="s">
        <v>107</v>
      </c>
      <c r="D40" s="385"/>
      <c r="E40" s="383"/>
      <c r="F40" s="548">
        <v>1067</v>
      </c>
      <c r="G40" s="548">
        <v>785</v>
      </c>
      <c r="H40" s="548">
        <v>1027</v>
      </c>
      <c r="I40" s="548">
        <v>836</v>
      </c>
      <c r="J40" s="548">
        <v>840</v>
      </c>
      <c r="K40" s="549">
        <v>227</v>
      </c>
      <c r="L40" s="380">
        <v>27.023809523809526</v>
      </c>
    </row>
    <row r="41" spans="1:12" s="369" customFormat="1" ht="24" customHeight="1" x14ac:dyDescent="0.2">
      <c r="A41" s="381"/>
      <c r="B41" s="385"/>
      <c r="C41" s="382" t="s">
        <v>352</v>
      </c>
      <c r="D41" s="385"/>
      <c r="E41" s="383"/>
      <c r="F41" s="548">
        <v>402</v>
      </c>
      <c r="G41" s="548">
        <v>355</v>
      </c>
      <c r="H41" s="548">
        <v>515</v>
      </c>
      <c r="I41" s="548">
        <v>355</v>
      </c>
      <c r="J41" s="550">
        <v>304</v>
      </c>
      <c r="K41" s="549">
        <v>98</v>
      </c>
      <c r="L41" s="380">
        <v>32.236842105263158</v>
      </c>
    </row>
    <row r="42" spans="1:12" s="110" customFormat="1" ht="15" customHeight="1" x14ac:dyDescent="0.2">
      <c r="A42" s="381"/>
      <c r="B42" s="384" t="s">
        <v>113</v>
      </c>
      <c r="C42" s="384" t="s">
        <v>353</v>
      </c>
      <c r="D42" s="385"/>
      <c r="E42" s="383"/>
      <c r="F42" s="548">
        <v>520</v>
      </c>
      <c r="G42" s="548">
        <v>363</v>
      </c>
      <c r="H42" s="548">
        <v>637</v>
      </c>
      <c r="I42" s="548">
        <v>555</v>
      </c>
      <c r="J42" s="548">
        <v>566</v>
      </c>
      <c r="K42" s="549">
        <v>-46</v>
      </c>
      <c r="L42" s="380">
        <v>-8.1272084805653702</v>
      </c>
    </row>
    <row r="43" spans="1:12" s="110" customFormat="1" ht="15" customHeight="1" x14ac:dyDescent="0.2">
      <c r="A43" s="381"/>
      <c r="B43" s="385"/>
      <c r="C43" s="382" t="s">
        <v>352</v>
      </c>
      <c r="D43" s="385"/>
      <c r="E43" s="383"/>
      <c r="F43" s="548">
        <v>220</v>
      </c>
      <c r="G43" s="548">
        <v>188</v>
      </c>
      <c r="H43" s="548">
        <v>362</v>
      </c>
      <c r="I43" s="548">
        <v>321</v>
      </c>
      <c r="J43" s="548">
        <v>279</v>
      </c>
      <c r="K43" s="549">
        <v>-59</v>
      </c>
      <c r="L43" s="380">
        <v>-21.146953405017921</v>
      </c>
    </row>
    <row r="44" spans="1:12" s="110" customFormat="1" ht="15" customHeight="1" x14ac:dyDescent="0.2">
      <c r="A44" s="381"/>
      <c r="B44" s="384"/>
      <c r="C44" s="366" t="s">
        <v>109</v>
      </c>
      <c r="D44" s="385"/>
      <c r="E44" s="383"/>
      <c r="F44" s="548">
        <v>1551</v>
      </c>
      <c r="G44" s="548">
        <v>1252</v>
      </c>
      <c r="H44" s="548">
        <v>1609</v>
      </c>
      <c r="I44" s="548">
        <v>1527</v>
      </c>
      <c r="J44" s="550">
        <v>1531</v>
      </c>
      <c r="K44" s="549">
        <v>20</v>
      </c>
      <c r="L44" s="380">
        <v>1.3063357282821686</v>
      </c>
    </row>
    <row r="45" spans="1:12" s="110" customFormat="1" ht="15" customHeight="1" x14ac:dyDescent="0.2">
      <c r="A45" s="381"/>
      <c r="B45" s="385"/>
      <c r="C45" s="382" t="s">
        <v>352</v>
      </c>
      <c r="D45" s="385"/>
      <c r="E45" s="383"/>
      <c r="F45" s="548">
        <v>474</v>
      </c>
      <c r="G45" s="548">
        <v>507</v>
      </c>
      <c r="H45" s="548">
        <v>676</v>
      </c>
      <c r="I45" s="548">
        <v>678</v>
      </c>
      <c r="J45" s="548">
        <v>457</v>
      </c>
      <c r="K45" s="549">
        <v>17</v>
      </c>
      <c r="L45" s="380">
        <v>3.7199124726477022</v>
      </c>
    </row>
    <row r="46" spans="1:12" s="110" customFormat="1" ht="15" customHeight="1" x14ac:dyDescent="0.2">
      <c r="A46" s="381"/>
      <c r="B46" s="384"/>
      <c r="C46" s="366" t="s">
        <v>110</v>
      </c>
      <c r="D46" s="385"/>
      <c r="E46" s="383"/>
      <c r="F46" s="548">
        <v>189</v>
      </c>
      <c r="G46" s="548">
        <v>114</v>
      </c>
      <c r="H46" s="548">
        <v>170</v>
      </c>
      <c r="I46" s="548">
        <v>154</v>
      </c>
      <c r="J46" s="548">
        <v>203</v>
      </c>
      <c r="K46" s="549">
        <v>-14</v>
      </c>
      <c r="L46" s="380">
        <v>-6.8965517241379306</v>
      </c>
    </row>
    <row r="47" spans="1:12" s="110" customFormat="1" ht="15" customHeight="1" x14ac:dyDescent="0.2">
      <c r="A47" s="381"/>
      <c r="B47" s="385"/>
      <c r="C47" s="382" t="s">
        <v>352</v>
      </c>
      <c r="D47" s="385"/>
      <c r="E47" s="383"/>
      <c r="F47" s="548">
        <v>51</v>
      </c>
      <c r="G47" s="548">
        <v>38</v>
      </c>
      <c r="H47" s="548">
        <v>55</v>
      </c>
      <c r="I47" s="548">
        <v>46</v>
      </c>
      <c r="J47" s="550">
        <v>56</v>
      </c>
      <c r="K47" s="549">
        <v>-5</v>
      </c>
      <c r="L47" s="380">
        <v>-8.9285714285714288</v>
      </c>
    </row>
    <row r="48" spans="1:12" s="110" customFormat="1" ht="15" customHeight="1" x14ac:dyDescent="0.2">
      <c r="A48" s="381"/>
      <c r="B48" s="385"/>
      <c r="C48" s="366" t="s">
        <v>111</v>
      </c>
      <c r="D48" s="386"/>
      <c r="E48" s="387"/>
      <c r="F48" s="548">
        <v>28</v>
      </c>
      <c r="G48" s="548">
        <v>14</v>
      </c>
      <c r="H48" s="548">
        <v>24</v>
      </c>
      <c r="I48" s="548">
        <v>29</v>
      </c>
      <c r="J48" s="548">
        <v>28</v>
      </c>
      <c r="K48" s="549">
        <v>0</v>
      </c>
      <c r="L48" s="380">
        <v>0</v>
      </c>
    </row>
    <row r="49" spans="1:12" s="110" customFormat="1" ht="15" customHeight="1" x14ac:dyDescent="0.2">
      <c r="A49" s="381"/>
      <c r="B49" s="385"/>
      <c r="C49" s="382" t="s">
        <v>352</v>
      </c>
      <c r="D49" s="385"/>
      <c r="E49" s="383"/>
      <c r="F49" s="548">
        <v>8</v>
      </c>
      <c r="G49" s="548">
        <v>5</v>
      </c>
      <c r="H49" s="548">
        <v>13</v>
      </c>
      <c r="I49" s="548">
        <v>10</v>
      </c>
      <c r="J49" s="548">
        <v>9</v>
      </c>
      <c r="K49" s="549">
        <v>-1</v>
      </c>
      <c r="L49" s="380">
        <v>-11.111111111111111</v>
      </c>
    </row>
    <row r="50" spans="1:12" s="110" customFormat="1" ht="15" customHeight="1" x14ac:dyDescent="0.2">
      <c r="A50" s="381"/>
      <c r="B50" s="384" t="s">
        <v>113</v>
      </c>
      <c r="C50" s="382" t="s">
        <v>181</v>
      </c>
      <c r="D50" s="385"/>
      <c r="E50" s="383"/>
      <c r="F50" s="548">
        <v>1252</v>
      </c>
      <c r="G50" s="548">
        <v>984</v>
      </c>
      <c r="H50" s="548">
        <v>1373</v>
      </c>
      <c r="I50" s="548">
        <v>1406</v>
      </c>
      <c r="J50" s="550">
        <v>1473</v>
      </c>
      <c r="K50" s="549">
        <v>-221</v>
      </c>
      <c r="L50" s="380">
        <v>-15.003394433129667</v>
      </c>
    </row>
    <row r="51" spans="1:12" s="110" customFormat="1" ht="15" customHeight="1" x14ac:dyDescent="0.2">
      <c r="A51" s="381"/>
      <c r="B51" s="385"/>
      <c r="C51" s="382" t="s">
        <v>352</v>
      </c>
      <c r="D51" s="385"/>
      <c r="E51" s="383"/>
      <c r="F51" s="548">
        <v>332</v>
      </c>
      <c r="G51" s="548">
        <v>407</v>
      </c>
      <c r="H51" s="548">
        <v>581</v>
      </c>
      <c r="I51" s="548">
        <v>681</v>
      </c>
      <c r="J51" s="548">
        <v>476</v>
      </c>
      <c r="K51" s="549">
        <v>-144</v>
      </c>
      <c r="L51" s="380">
        <v>-30.252100840336134</v>
      </c>
    </row>
    <row r="52" spans="1:12" s="110" customFormat="1" ht="15" customHeight="1" x14ac:dyDescent="0.2">
      <c r="A52" s="381"/>
      <c r="B52" s="384"/>
      <c r="C52" s="382" t="s">
        <v>182</v>
      </c>
      <c r="D52" s="385"/>
      <c r="E52" s="383"/>
      <c r="F52" s="548">
        <v>1036</v>
      </c>
      <c r="G52" s="548">
        <v>759</v>
      </c>
      <c r="H52" s="548">
        <v>1067</v>
      </c>
      <c r="I52" s="548">
        <v>859</v>
      </c>
      <c r="J52" s="548">
        <v>855</v>
      </c>
      <c r="K52" s="549">
        <v>181</v>
      </c>
      <c r="L52" s="380">
        <v>21.169590643274855</v>
      </c>
    </row>
    <row r="53" spans="1:12" s="269" customFormat="1" ht="11.25" customHeight="1" x14ac:dyDescent="0.2">
      <c r="A53" s="381"/>
      <c r="B53" s="385"/>
      <c r="C53" s="382" t="s">
        <v>352</v>
      </c>
      <c r="D53" s="385"/>
      <c r="E53" s="383"/>
      <c r="F53" s="548">
        <v>421</v>
      </c>
      <c r="G53" s="548">
        <v>331</v>
      </c>
      <c r="H53" s="548">
        <v>525</v>
      </c>
      <c r="I53" s="548">
        <v>374</v>
      </c>
      <c r="J53" s="550">
        <v>325</v>
      </c>
      <c r="K53" s="549">
        <v>96</v>
      </c>
      <c r="L53" s="380">
        <v>29.53846153846154</v>
      </c>
    </row>
    <row r="54" spans="1:12" s="151" customFormat="1" ht="12.75" customHeight="1" x14ac:dyDescent="0.2">
      <c r="A54" s="381"/>
      <c r="B54" s="384" t="s">
        <v>113</v>
      </c>
      <c r="C54" s="384" t="s">
        <v>116</v>
      </c>
      <c r="D54" s="385"/>
      <c r="E54" s="383"/>
      <c r="F54" s="548">
        <v>1721</v>
      </c>
      <c r="G54" s="548">
        <v>1291</v>
      </c>
      <c r="H54" s="548">
        <v>1777</v>
      </c>
      <c r="I54" s="548">
        <v>1677</v>
      </c>
      <c r="J54" s="548">
        <v>1786</v>
      </c>
      <c r="K54" s="549">
        <v>-65</v>
      </c>
      <c r="L54" s="380">
        <v>-3.6394176931690931</v>
      </c>
    </row>
    <row r="55" spans="1:12" ht="11.25" x14ac:dyDescent="0.2">
      <c r="A55" s="381"/>
      <c r="B55" s="385"/>
      <c r="C55" s="382" t="s">
        <v>352</v>
      </c>
      <c r="D55" s="385"/>
      <c r="E55" s="383"/>
      <c r="F55" s="548">
        <v>620</v>
      </c>
      <c r="G55" s="548">
        <v>566</v>
      </c>
      <c r="H55" s="548">
        <v>852</v>
      </c>
      <c r="I55" s="548">
        <v>802</v>
      </c>
      <c r="J55" s="548">
        <v>653</v>
      </c>
      <c r="K55" s="549">
        <v>-33</v>
      </c>
      <c r="L55" s="380">
        <v>-5.0535987748851454</v>
      </c>
    </row>
    <row r="56" spans="1:12" ht="14.25" customHeight="1" x14ac:dyDescent="0.2">
      <c r="A56" s="381"/>
      <c r="B56" s="385"/>
      <c r="C56" s="384" t="s">
        <v>117</v>
      </c>
      <c r="D56" s="385"/>
      <c r="E56" s="383"/>
      <c r="F56" s="548">
        <v>556</v>
      </c>
      <c r="G56" s="548">
        <v>450</v>
      </c>
      <c r="H56" s="548">
        <v>657</v>
      </c>
      <c r="I56" s="548">
        <v>587</v>
      </c>
      <c r="J56" s="548">
        <v>540</v>
      </c>
      <c r="K56" s="549">
        <v>16</v>
      </c>
      <c r="L56" s="380">
        <v>2.9629629629629628</v>
      </c>
    </row>
    <row r="57" spans="1:12" ht="18.75" customHeight="1" x14ac:dyDescent="0.2">
      <c r="A57" s="388"/>
      <c r="B57" s="389"/>
      <c r="C57" s="390" t="s">
        <v>352</v>
      </c>
      <c r="D57" s="389"/>
      <c r="E57" s="391"/>
      <c r="F57" s="551">
        <v>128</v>
      </c>
      <c r="G57" s="552">
        <v>171</v>
      </c>
      <c r="H57" s="552">
        <v>252</v>
      </c>
      <c r="I57" s="552">
        <v>253</v>
      </c>
      <c r="J57" s="552">
        <v>147</v>
      </c>
      <c r="K57" s="553">
        <f t="shared" ref="K57" si="0">IF(OR(F57=".",J57=".")=TRUE,".",IF(OR(F57="*",J57="*")=TRUE,"*",IF(AND(F57="-",J57="-")=TRUE,"-",IF(AND(ISNUMBER(J57),ISNUMBER(F57))=TRUE,IF(F57-J57=0,0,F57-J57),IF(ISNUMBER(F57)=TRUE,F57,-J57)))))</f>
        <v>-19</v>
      </c>
      <c r="L57" s="392">
        <f t="shared" ref="L57" si="1">IF(K57 =".",".",IF(K57 ="*","*",IF(K57="-","-",IF(K57=0,0,IF(OR(J57="-",J57=".",F57="-",F57=".")=TRUE,"X",IF(J57=0,"0,0",IF(ABS(K57*100/J57)&gt;250,".X",(K57*100/J57))))))))</f>
        <v>-12.92517006802721</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2361</v>
      </c>
      <c r="E11" s="114">
        <v>1854</v>
      </c>
      <c r="F11" s="114">
        <v>3346</v>
      </c>
      <c r="G11" s="114">
        <v>2314</v>
      </c>
      <c r="H11" s="140">
        <v>2397</v>
      </c>
      <c r="I11" s="115">
        <v>-36</v>
      </c>
      <c r="J11" s="116">
        <v>-1.5018773466833542</v>
      </c>
    </row>
    <row r="12" spans="1:15" s="110" customFormat="1" ht="24.95" customHeight="1" x14ac:dyDescent="0.2">
      <c r="A12" s="193" t="s">
        <v>132</v>
      </c>
      <c r="B12" s="194" t="s">
        <v>133</v>
      </c>
      <c r="C12" s="113">
        <v>1.5247776365946633</v>
      </c>
      <c r="D12" s="115">
        <v>36</v>
      </c>
      <c r="E12" s="114">
        <v>29</v>
      </c>
      <c r="F12" s="114">
        <v>87</v>
      </c>
      <c r="G12" s="114">
        <v>41</v>
      </c>
      <c r="H12" s="140">
        <v>26</v>
      </c>
      <c r="I12" s="115">
        <v>10</v>
      </c>
      <c r="J12" s="116">
        <v>38.46153846153846</v>
      </c>
    </row>
    <row r="13" spans="1:15" s="110" customFormat="1" ht="24.95" customHeight="1" x14ac:dyDescent="0.2">
      <c r="A13" s="193" t="s">
        <v>134</v>
      </c>
      <c r="B13" s="199" t="s">
        <v>214</v>
      </c>
      <c r="C13" s="113">
        <v>1.9059720457433291</v>
      </c>
      <c r="D13" s="115">
        <v>45</v>
      </c>
      <c r="E13" s="114">
        <v>52</v>
      </c>
      <c r="F13" s="114">
        <v>57</v>
      </c>
      <c r="G13" s="114">
        <v>129</v>
      </c>
      <c r="H13" s="140">
        <v>48</v>
      </c>
      <c r="I13" s="115">
        <v>-3</v>
      </c>
      <c r="J13" s="116">
        <v>-6.25</v>
      </c>
    </row>
    <row r="14" spans="1:15" s="287" customFormat="1" ht="24.95" customHeight="1" x14ac:dyDescent="0.2">
      <c r="A14" s="193" t="s">
        <v>215</v>
      </c>
      <c r="B14" s="199" t="s">
        <v>137</v>
      </c>
      <c r="C14" s="113">
        <v>15.92545531554426</v>
      </c>
      <c r="D14" s="115">
        <v>376</v>
      </c>
      <c r="E14" s="114">
        <v>225</v>
      </c>
      <c r="F14" s="114">
        <v>574</v>
      </c>
      <c r="G14" s="114">
        <v>294</v>
      </c>
      <c r="H14" s="140">
        <v>563</v>
      </c>
      <c r="I14" s="115">
        <v>-187</v>
      </c>
      <c r="J14" s="116">
        <v>-33.214920071047956</v>
      </c>
      <c r="K14" s="110"/>
      <c r="L14" s="110"/>
      <c r="M14" s="110"/>
      <c r="N14" s="110"/>
      <c r="O14" s="110"/>
    </row>
    <row r="15" spans="1:15" s="110" customFormat="1" ht="24.95" customHeight="1" x14ac:dyDescent="0.2">
      <c r="A15" s="193" t="s">
        <v>216</v>
      </c>
      <c r="B15" s="199" t="s">
        <v>217</v>
      </c>
      <c r="C15" s="113">
        <v>0.88945362134688688</v>
      </c>
      <c r="D15" s="115">
        <v>21</v>
      </c>
      <c r="E15" s="114">
        <v>13</v>
      </c>
      <c r="F15" s="114">
        <v>29</v>
      </c>
      <c r="G15" s="114">
        <v>25</v>
      </c>
      <c r="H15" s="140">
        <v>30</v>
      </c>
      <c r="I15" s="115">
        <v>-9</v>
      </c>
      <c r="J15" s="116">
        <v>-30</v>
      </c>
    </row>
    <row r="16" spans="1:15" s="287" customFormat="1" ht="24.95" customHeight="1" x14ac:dyDescent="0.2">
      <c r="A16" s="193" t="s">
        <v>218</v>
      </c>
      <c r="B16" s="199" t="s">
        <v>141</v>
      </c>
      <c r="C16" s="113">
        <v>14.654807285048708</v>
      </c>
      <c r="D16" s="115">
        <v>346</v>
      </c>
      <c r="E16" s="114">
        <v>201</v>
      </c>
      <c r="F16" s="114">
        <v>530</v>
      </c>
      <c r="G16" s="114">
        <v>259</v>
      </c>
      <c r="H16" s="140">
        <v>525</v>
      </c>
      <c r="I16" s="115">
        <v>-179</v>
      </c>
      <c r="J16" s="116">
        <v>-34.095238095238095</v>
      </c>
      <c r="K16" s="110"/>
      <c r="L16" s="110"/>
      <c r="M16" s="110"/>
      <c r="N16" s="110"/>
      <c r="O16" s="110"/>
    </row>
    <row r="17" spans="1:15" s="110" customFormat="1" ht="24.95" customHeight="1" x14ac:dyDescent="0.2">
      <c r="A17" s="193" t="s">
        <v>142</v>
      </c>
      <c r="B17" s="199" t="s">
        <v>220</v>
      </c>
      <c r="C17" s="113">
        <v>0.38119440914866581</v>
      </c>
      <c r="D17" s="115">
        <v>9</v>
      </c>
      <c r="E17" s="114">
        <v>11</v>
      </c>
      <c r="F17" s="114">
        <v>15</v>
      </c>
      <c r="G17" s="114">
        <v>10</v>
      </c>
      <c r="H17" s="140">
        <v>8</v>
      </c>
      <c r="I17" s="115">
        <v>1</v>
      </c>
      <c r="J17" s="116">
        <v>12.5</v>
      </c>
    </row>
    <row r="18" spans="1:15" s="287" customFormat="1" ht="24.95" customHeight="1" x14ac:dyDescent="0.2">
      <c r="A18" s="201" t="s">
        <v>144</v>
      </c>
      <c r="B18" s="202" t="s">
        <v>145</v>
      </c>
      <c r="C18" s="113">
        <v>8.5133418043202038</v>
      </c>
      <c r="D18" s="115">
        <v>201</v>
      </c>
      <c r="E18" s="114">
        <v>98</v>
      </c>
      <c r="F18" s="114">
        <v>252</v>
      </c>
      <c r="G18" s="114">
        <v>162</v>
      </c>
      <c r="H18" s="140">
        <v>207</v>
      </c>
      <c r="I18" s="115">
        <v>-6</v>
      </c>
      <c r="J18" s="116">
        <v>-2.8985507246376812</v>
      </c>
      <c r="K18" s="110"/>
      <c r="L18" s="110"/>
      <c r="M18" s="110"/>
      <c r="N18" s="110"/>
      <c r="O18" s="110"/>
    </row>
    <row r="19" spans="1:15" s="110" customFormat="1" ht="24.95" customHeight="1" x14ac:dyDescent="0.2">
      <c r="A19" s="193" t="s">
        <v>146</v>
      </c>
      <c r="B19" s="199" t="s">
        <v>147</v>
      </c>
      <c r="C19" s="113">
        <v>13.214739517153749</v>
      </c>
      <c r="D19" s="115">
        <v>312</v>
      </c>
      <c r="E19" s="114">
        <v>248</v>
      </c>
      <c r="F19" s="114">
        <v>354</v>
      </c>
      <c r="G19" s="114">
        <v>223</v>
      </c>
      <c r="H19" s="140">
        <v>264</v>
      </c>
      <c r="I19" s="115">
        <v>48</v>
      </c>
      <c r="J19" s="116">
        <v>18.181818181818183</v>
      </c>
    </row>
    <row r="20" spans="1:15" s="287" customFormat="1" ht="24.95" customHeight="1" x14ac:dyDescent="0.2">
      <c r="A20" s="193" t="s">
        <v>148</v>
      </c>
      <c r="B20" s="199" t="s">
        <v>149</v>
      </c>
      <c r="C20" s="113">
        <v>5.4637865311308769</v>
      </c>
      <c r="D20" s="115">
        <v>129</v>
      </c>
      <c r="E20" s="114">
        <v>187</v>
      </c>
      <c r="F20" s="114">
        <v>251</v>
      </c>
      <c r="G20" s="114">
        <v>166</v>
      </c>
      <c r="H20" s="140">
        <v>114</v>
      </c>
      <c r="I20" s="115">
        <v>15</v>
      </c>
      <c r="J20" s="116">
        <v>13.157894736842104</v>
      </c>
      <c r="K20" s="110"/>
      <c r="L20" s="110"/>
      <c r="M20" s="110"/>
      <c r="N20" s="110"/>
      <c r="O20" s="110"/>
    </row>
    <row r="21" spans="1:15" s="110" customFormat="1" ht="24.95" customHeight="1" x14ac:dyDescent="0.2">
      <c r="A21" s="201" t="s">
        <v>150</v>
      </c>
      <c r="B21" s="202" t="s">
        <v>151</v>
      </c>
      <c r="C21" s="113">
        <v>4.1931385006353237</v>
      </c>
      <c r="D21" s="115">
        <v>99</v>
      </c>
      <c r="E21" s="114">
        <v>106</v>
      </c>
      <c r="F21" s="114">
        <v>131</v>
      </c>
      <c r="G21" s="114">
        <v>90</v>
      </c>
      <c r="H21" s="140">
        <v>113</v>
      </c>
      <c r="I21" s="115">
        <v>-14</v>
      </c>
      <c r="J21" s="116">
        <v>-12.389380530973451</v>
      </c>
    </row>
    <row r="22" spans="1:15" s="110" customFormat="1" ht="24.95" customHeight="1" x14ac:dyDescent="0.2">
      <c r="A22" s="201" t="s">
        <v>152</v>
      </c>
      <c r="B22" s="199" t="s">
        <v>153</v>
      </c>
      <c r="C22" s="113">
        <v>0.63532401524777637</v>
      </c>
      <c r="D22" s="115">
        <v>15</v>
      </c>
      <c r="E22" s="114" t="s">
        <v>513</v>
      </c>
      <c r="F22" s="114">
        <v>18</v>
      </c>
      <c r="G22" s="114">
        <v>15</v>
      </c>
      <c r="H22" s="140">
        <v>22</v>
      </c>
      <c r="I22" s="115">
        <v>-7</v>
      </c>
      <c r="J22" s="116">
        <v>-31.818181818181817</v>
      </c>
    </row>
    <row r="23" spans="1:15" s="110" customFormat="1" ht="24.95" customHeight="1" x14ac:dyDescent="0.2">
      <c r="A23" s="193" t="s">
        <v>154</v>
      </c>
      <c r="B23" s="199" t="s">
        <v>155</v>
      </c>
      <c r="C23" s="113">
        <v>0.42354934349851758</v>
      </c>
      <c r="D23" s="115">
        <v>10</v>
      </c>
      <c r="E23" s="114" t="s">
        <v>513</v>
      </c>
      <c r="F23" s="114">
        <v>11</v>
      </c>
      <c r="G23" s="114">
        <v>5</v>
      </c>
      <c r="H23" s="140">
        <v>10</v>
      </c>
      <c r="I23" s="115">
        <v>0</v>
      </c>
      <c r="J23" s="116">
        <v>0</v>
      </c>
    </row>
    <row r="24" spans="1:15" s="110" customFormat="1" ht="24.95" customHeight="1" x14ac:dyDescent="0.2">
      <c r="A24" s="193" t="s">
        <v>156</v>
      </c>
      <c r="B24" s="199" t="s">
        <v>221</v>
      </c>
      <c r="C24" s="113">
        <v>3.0495552731893265</v>
      </c>
      <c r="D24" s="115">
        <v>72</v>
      </c>
      <c r="E24" s="114">
        <v>76</v>
      </c>
      <c r="F24" s="114">
        <v>121</v>
      </c>
      <c r="G24" s="114">
        <v>68</v>
      </c>
      <c r="H24" s="140">
        <v>144</v>
      </c>
      <c r="I24" s="115">
        <v>-72</v>
      </c>
      <c r="J24" s="116">
        <v>-50</v>
      </c>
    </row>
    <row r="25" spans="1:15" s="110" customFormat="1" ht="24.95" customHeight="1" x14ac:dyDescent="0.2">
      <c r="A25" s="193" t="s">
        <v>222</v>
      </c>
      <c r="B25" s="204" t="s">
        <v>159</v>
      </c>
      <c r="C25" s="113">
        <v>5.6755612028801359</v>
      </c>
      <c r="D25" s="115">
        <v>134</v>
      </c>
      <c r="E25" s="114">
        <v>77</v>
      </c>
      <c r="F25" s="114">
        <v>162</v>
      </c>
      <c r="G25" s="114">
        <v>95</v>
      </c>
      <c r="H25" s="140">
        <v>122</v>
      </c>
      <c r="I25" s="115">
        <v>12</v>
      </c>
      <c r="J25" s="116">
        <v>9.8360655737704921</v>
      </c>
    </row>
    <row r="26" spans="1:15" s="110" customFormat="1" ht="24.95" customHeight="1" x14ac:dyDescent="0.2">
      <c r="A26" s="201">
        <v>782.78300000000002</v>
      </c>
      <c r="B26" s="203" t="s">
        <v>160</v>
      </c>
      <c r="C26" s="113">
        <v>4.4472681067344348</v>
      </c>
      <c r="D26" s="115">
        <v>105</v>
      </c>
      <c r="E26" s="114">
        <v>147</v>
      </c>
      <c r="F26" s="114">
        <v>344</v>
      </c>
      <c r="G26" s="114">
        <v>421</v>
      </c>
      <c r="H26" s="140">
        <v>245</v>
      </c>
      <c r="I26" s="115">
        <v>-140</v>
      </c>
      <c r="J26" s="116">
        <v>-57.142857142857146</v>
      </c>
    </row>
    <row r="27" spans="1:15" s="110" customFormat="1" ht="24.95" customHeight="1" x14ac:dyDescent="0.2">
      <c r="A27" s="193" t="s">
        <v>161</v>
      </c>
      <c r="B27" s="199" t="s">
        <v>162</v>
      </c>
      <c r="C27" s="113">
        <v>1.9906819144430326</v>
      </c>
      <c r="D27" s="115">
        <v>47</v>
      </c>
      <c r="E27" s="114">
        <v>52</v>
      </c>
      <c r="F27" s="114">
        <v>75</v>
      </c>
      <c r="G27" s="114">
        <v>61</v>
      </c>
      <c r="H27" s="140">
        <v>42</v>
      </c>
      <c r="I27" s="115">
        <v>5</v>
      </c>
      <c r="J27" s="116">
        <v>11.904761904761905</v>
      </c>
    </row>
    <row r="28" spans="1:15" s="110" customFormat="1" ht="24.95" customHeight="1" x14ac:dyDescent="0.2">
      <c r="A28" s="193" t="s">
        <v>163</v>
      </c>
      <c r="B28" s="199" t="s">
        <v>164</v>
      </c>
      <c r="C28" s="113">
        <v>6.4379500211774676</v>
      </c>
      <c r="D28" s="115">
        <v>152</v>
      </c>
      <c r="E28" s="114">
        <v>159</v>
      </c>
      <c r="F28" s="114">
        <v>262</v>
      </c>
      <c r="G28" s="114">
        <v>139</v>
      </c>
      <c r="H28" s="140">
        <v>123</v>
      </c>
      <c r="I28" s="115">
        <v>29</v>
      </c>
      <c r="J28" s="116">
        <v>23.577235772357724</v>
      </c>
    </row>
    <row r="29" spans="1:15" s="110" customFormat="1" ht="24.95" customHeight="1" x14ac:dyDescent="0.2">
      <c r="A29" s="193">
        <v>86</v>
      </c>
      <c r="B29" s="199" t="s">
        <v>165</v>
      </c>
      <c r="C29" s="113">
        <v>7.6662431173231678</v>
      </c>
      <c r="D29" s="115">
        <v>181</v>
      </c>
      <c r="E29" s="114">
        <v>133</v>
      </c>
      <c r="F29" s="114">
        <v>265</v>
      </c>
      <c r="G29" s="114">
        <v>154</v>
      </c>
      <c r="H29" s="140">
        <v>120</v>
      </c>
      <c r="I29" s="115">
        <v>61</v>
      </c>
      <c r="J29" s="116">
        <v>50.833333333333336</v>
      </c>
    </row>
    <row r="30" spans="1:15" s="110" customFormat="1" ht="24.95" customHeight="1" x14ac:dyDescent="0.2">
      <c r="A30" s="193">
        <v>87.88</v>
      </c>
      <c r="B30" s="204" t="s">
        <v>166</v>
      </c>
      <c r="C30" s="113">
        <v>15.840745446844558</v>
      </c>
      <c r="D30" s="115">
        <v>374</v>
      </c>
      <c r="E30" s="114">
        <v>166</v>
      </c>
      <c r="F30" s="114">
        <v>283</v>
      </c>
      <c r="G30" s="114">
        <v>164</v>
      </c>
      <c r="H30" s="140">
        <v>154</v>
      </c>
      <c r="I30" s="115">
        <v>220</v>
      </c>
      <c r="J30" s="116">
        <v>142.85714285714286</v>
      </c>
    </row>
    <row r="31" spans="1:15" s="110" customFormat="1" ht="24.95" customHeight="1" x14ac:dyDescent="0.2">
      <c r="A31" s="193" t="s">
        <v>167</v>
      </c>
      <c r="B31" s="199" t="s">
        <v>168</v>
      </c>
      <c r="C31" s="113">
        <v>3.0919102075391782</v>
      </c>
      <c r="D31" s="115">
        <v>73</v>
      </c>
      <c r="E31" s="114">
        <v>77</v>
      </c>
      <c r="F31" s="114">
        <v>99</v>
      </c>
      <c r="G31" s="114">
        <v>87</v>
      </c>
      <c r="H31" s="140">
        <v>80</v>
      </c>
      <c r="I31" s="115">
        <v>-7</v>
      </c>
      <c r="J31" s="116">
        <v>-8.75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1.5247776365946633</v>
      </c>
      <c r="D34" s="115">
        <v>36</v>
      </c>
      <c r="E34" s="114">
        <v>29</v>
      </c>
      <c r="F34" s="114">
        <v>87</v>
      </c>
      <c r="G34" s="114">
        <v>41</v>
      </c>
      <c r="H34" s="140">
        <v>26</v>
      </c>
      <c r="I34" s="115">
        <v>10</v>
      </c>
      <c r="J34" s="116">
        <v>38.46153846153846</v>
      </c>
    </row>
    <row r="35" spans="1:10" s="110" customFormat="1" ht="24.95" customHeight="1" x14ac:dyDescent="0.2">
      <c r="A35" s="292" t="s">
        <v>171</v>
      </c>
      <c r="B35" s="293" t="s">
        <v>172</v>
      </c>
      <c r="C35" s="113">
        <v>26.344769165607794</v>
      </c>
      <c r="D35" s="115">
        <v>622</v>
      </c>
      <c r="E35" s="114">
        <v>375</v>
      </c>
      <c r="F35" s="114">
        <v>883</v>
      </c>
      <c r="G35" s="114">
        <v>585</v>
      </c>
      <c r="H35" s="140">
        <v>818</v>
      </c>
      <c r="I35" s="115">
        <v>-196</v>
      </c>
      <c r="J35" s="116">
        <v>-23.960880195599021</v>
      </c>
    </row>
    <row r="36" spans="1:10" s="110" customFormat="1" ht="24.95" customHeight="1" x14ac:dyDescent="0.2">
      <c r="A36" s="294" t="s">
        <v>173</v>
      </c>
      <c r="B36" s="295" t="s">
        <v>174</v>
      </c>
      <c r="C36" s="125">
        <v>72.13045319779755</v>
      </c>
      <c r="D36" s="143">
        <v>1703</v>
      </c>
      <c r="E36" s="144">
        <v>1450</v>
      </c>
      <c r="F36" s="144">
        <v>2376</v>
      </c>
      <c r="G36" s="144">
        <v>1688</v>
      </c>
      <c r="H36" s="145">
        <v>1553</v>
      </c>
      <c r="I36" s="143">
        <v>150</v>
      </c>
      <c r="J36" s="146">
        <v>9.6587250482936255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2361</v>
      </c>
      <c r="F11" s="264">
        <v>1854</v>
      </c>
      <c r="G11" s="264">
        <v>3346</v>
      </c>
      <c r="H11" s="264">
        <v>2314</v>
      </c>
      <c r="I11" s="265">
        <v>2397</v>
      </c>
      <c r="J11" s="263">
        <v>-36</v>
      </c>
      <c r="K11" s="266">
        <v>-1.5018773466833542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28.631935620499789</v>
      </c>
      <c r="E13" s="115">
        <v>676</v>
      </c>
      <c r="F13" s="114">
        <v>590</v>
      </c>
      <c r="G13" s="114">
        <v>1035</v>
      </c>
      <c r="H13" s="114">
        <v>863</v>
      </c>
      <c r="I13" s="140">
        <v>714</v>
      </c>
      <c r="J13" s="115">
        <v>-38</v>
      </c>
      <c r="K13" s="116">
        <v>-5.322128851540616</v>
      </c>
    </row>
    <row r="14" spans="1:15" ht="15.95" customHeight="1" x14ac:dyDescent="0.2">
      <c r="A14" s="306" t="s">
        <v>230</v>
      </c>
      <c r="B14" s="307"/>
      <c r="C14" s="308"/>
      <c r="D14" s="113">
        <v>56.289707750952985</v>
      </c>
      <c r="E14" s="115">
        <v>1329</v>
      </c>
      <c r="F14" s="114">
        <v>976</v>
      </c>
      <c r="G14" s="114">
        <v>1897</v>
      </c>
      <c r="H14" s="114">
        <v>1167</v>
      </c>
      <c r="I14" s="140">
        <v>1348</v>
      </c>
      <c r="J14" s="115">
        <v>-19</v>
      </c>
      <c r="K14" s="116">
        <v>-1.4094955489614243</v>
      </c>
    </row>
    <row r="15" spans="1:15" ht="15.95" customHeight="1" x14ac:dyDescent="0.2">
      <c r="A15" s="306" t="s">
        <v>231</v>
      </c>
      <c r="B15" s="307"/>
      <c r="C15" s="308"/>
      <c r="D15" s="113">
        <v>6.0144006776789496</v>
      </c>
      <c r="E15" s="115">
        <v>142</v>
      </c>
      <c r="F15" s="114">
        <v>118</v>
      </c>
      <c r="G15" s="114">
        <v>186</v>
      </c>
      <c r="H15" s="114">
        <v>114</v>
      </c>
      <c r="I15" s="140">
        <v>143</v>
      </c>
      <c r="J15" s="115">
        <v>-1</v>
      </c>
      <c r="K15" s="116">
        <v>-0.69930069930069927</v>
      </c>
    </row>
    <row r="16" spans="1:15" ht="15.95" customHeight="1" x14ac:dyDescent="0.2">
      <c r="A16" s="306" t="s">
        <v>232</v>
      </c>
      <c r="B16" s="307"/>
      <c r="C16" s="308"/>
      <c r="D16" s="113">
        <v>8.8945362134688697</v>
      </c>
      <c r="E16" s="115">
        <v>210</v>
      </c>
      <c r="F16" s="114">
        <v>168</v>
      </c>
      <c r="G16" s="114">
        <v>215</v>
      </c>
      <c r="H16" s="114">
        <v>165</v>
      </c>
      <c r="I16" s="140">
        <v>190</v>
      </c>
      <c r="J16" s="115">
        <v>20</v>
      </c>
      <c r="K16" s="116">
        <v>10.526315789473685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1.567132570944515</v>
      </c>
      <c r="E18" s="115">
        <v>37</v>
      </c>
      <c r="F18" s="114">
        <v>29</v>
      </c>
      <c r="G18" s="114">
        <v>89</v>
      </c>
      <c r="H18" s="114">
        <v>84</v>
      </c>
      <c r="I18" s="140">
        <v>24</v>
      </c>
      <c r="J18" s="115">
        <v>13</v>
      </c>
      <c r="K18" s="116">
        <v>54.166666666666664</v>
      </c>
    </row>
    <row r="19" spans="1:11" ht="14.1" customHeight="1" x14ac:dyDescent="0.2">
      <c r="A19" s="306" t="s">
        <v>235</v>
      </c>
      <c r="B19" s="307" t="s">
        <v>236</v>
      </c>
      <c r="C19" s="308"/>
      <c r="D19" s="113">
        <v>1.5247776365946633</v>
      </c>
      <c r="E19" s="115">
        <v>36</v>
      </c>
      <c r="F19" s="114">
        <v>29</v>
      </c>
      <c r="G19" s="114">
        <v>86</v>
      </c>
      <c r="H19" s="114">
        <v>83</v>
      </c>
      <c r="I19" s="140">
        <v>22</v>
      </c>
      <c r="J19" s="115">
        <v>14</v>
      </c>
      <c r="K19" s="116">
        <v>63.636363636363633</v>
      </c>
    </row>
    <row r="20" spans="1:11" ht="14.1" customHeight="1" x14ac:dyDescent="0.2">
      <c r="A20" s="306">
        <v>12</v>
      </c>
      <c r="B20" s="307" t="s">
        <v>237</v>
      </c>
      <c r="C20" s="308"/>
      <c r="D20" s="113">
        <v>1.228293096145701</v>
      </c>
      <c r="E20" s="115">
        <v>29</v>
      </c>
      <c r="F20" s="114">
        <v>20</v>
      </c>
      <c r="G20" s="114">
        <v>48</v>
      </c>
      <c r="H20" s="114">
        <v>65</v>
      </c>
      <c r="I20" s="140">
        <v>33</v>
      </c>
      <c r="J20" s="115">
        <v>-4</v>
      </c>
      <c r="K20" s="116">
        <v>-12.121212121212121</v>
      </c>
    </row>
    <row r="21" spans="1:11" ht="14.1" customHeight="1" x14ac:dyDescent="0.2">
      <c r="A21" s="306">
        <v>21</v>
      </c>
      <c r="B21" s="307" t="s">
        <v>238</v>
      </c>
      <c r="C21" s="308"/>
      <c r="D21" s="113" t="s">
        <v>513</v>
      </c>
      <c r="E21" s="115" t="s">
        <v>513</v>
      </c>
      <c r="F21" s="114" t="s">
        <v>513</v>
      </c>
      <c r="G21" s="114" t="s">
        <v>513</v>
      </c>
      <c r="H21" s="114" t="s">
        <v>513</v>
      </c>
      <c r="I21" s="140">
        <v>3</v>
      </c>
      <c r="J21" s="115" t="s">
        <v>513</v>
      </c>
      <c r="K21" s="116" t="s">
        <v>513</v>
      </c>
    </row>
    <row r="22" spans="1:11" ht="14.1" customHeight="1" x14ac:dyDescent="0.2">
      <c r="A22" s="306">
        <v>22</v>
      </c>
      <c r="B22" s="307" t="s">
        <v>239</v>
      </c>
      <c r="C22" s="308"/>
      <c r="D22" s="113">
        <v>0.88945362134688688</v>
      </c>
      <c r="E22" s="115">
        <v>21</v>
      </c>
      <c r="F22" s="114">
        <v>42</v>
      </c>
      <c r="G22" s="114">
        <v>50</v>
      </c>
      <c r="H22" s="114">
        <v>27</v>
      </c>
      <c r="I22" s="140">
        <v>28</v>
      </c>
      <c r="J22" s="115">
        <v>-7</v>
      </c>
      <c r="K22" s="116">
        <v>-25</v>
      </c>
    </row>
    <row r="23" spans="1:11" ht="14.1" customHeight="1" x14ac:dyDescent="0.2">
      <c r="A23" s="306">
        <v>23</v>
      </c>
      <c r="B23" s="307" t="s">
        <v>240</v>
      </c>
      <c r="C23" s="308"/>
      <c r="D23" s="113">
        <v>0.25412960609911056</v>
      </c>
      <c r="E23" s="115">
        <v>6</v>
      </c>
      <c r="F23" s="114">
        <v>6</v>
      </c>
      <c r="G23" s="114">
        <v>8</v>
      </c>
      <c r="H23" s="114">
        <v>5</v>
      </c>
      <c r="I23" s="140">
        <v>7</v>
      </c>
      <c r="J23" s="115">
        <v>-1</v>
      </c>
      <c r="K23" s="116">
        <v>-14.285714285714286</v>
      </c>
    </row>
    <row r="24" spans="1:11" ht="14.1" customHeight="1" x14ac:dyDescent="0.2">
      <c r="A24" s="306">
        <v>24</v>
      </c>
      <c r="B24" s="307" t="s">
        <v>241</v>
      </c>
      <c r="C24" s="308"/>
      <c r="D24" s="113">
        <v>3.3036848792884372</v>
      </c>
      <c r="E24" s="115">
        <v>78</v>
      </c>
      <c r="F24" s="114">
        <v>96</v>
      </c>
      <c r="G24" s="114">
        <v>233</v>
      </c>
      <c r="H24" s="114">
        <v>228</v>
      </c>
      <c r="I24" s="140">
        <v>211</v>
      </c>
      <c r="J24" s="115">
        <v>-133</v>
      </c>
      <c r="K24" s="116">
        <v>-63.03317535545024</v>
      </c>
    </row>
    <row r="25" spans="1:11" ht="14.1" customHeight="1" x14ac:dyDescent="0.2">
      <c r="A25" s="306">
        <v>25</v>
      </c>
      <c r="B25" s="307" t="s">
        <v>242</v>
      </c>
      <c r="C25" s="308"/>
      <c r="D25" s="113">
        <v>5.7602710715798393</v>
      </c>
      <c r="E25" s="115">
        <v>136</v>
      </c>
      <c r="F25" s="114">
        <v>57</v>
      </c>
      <c r="G25" s="114">
        <v>251</v>
      </c>
      <c r="H25" s="114">
        <v>90</v>
      </c>
      <c r="I25" s="140">
        <v>148</v>
      </c>
      <c r="J25" s="115">
        <v>-12</v>
      </c>
      <c r="K25" s="116">
        <v>-8.1081081081081088</v>
      </c>
    </row>
    <row r="26" spans="1:11" ht="14.1" customHeight="1" x14ac:dyDescent="0.2">
      <c r="A26" s="306">
        <v>26</v>
      </c>
      <c r="B26" s="307" t="s">
        <v>243</v>
      </c>
      <c r="C26" s="308"/>
      <c r="D26" s="113">
        <v>4.9555273189326554</v>
      </c>
      <c r="E26" s="115">
        <v>117</v>
      </c>
      <c r="F26" s="114">
        <v>48</v>
      </c>
      <c r="G26" s="114">
        <v>205</v>
      </c>
      <c r="H26" s="114">
        <v>74</v>
      </c>
      <c r="I26" s="140">
        <v>155</v>
      </c>
      <c r="J26" s="115">
        <v>-38</v>
      </c>
      <c r="K26" s="116">
        <v>-24.516129032258064</v>
      </c>
    </row>
    <row r="27" spans="1:11" ht="14.1" customHeight="1" x14ac:dyDescent="0.2">
      <c r="A27" s="306">
        <v>27</v>
      </c>
      <c r="B27" s="307" t="s">
        <v>244</v>
      </c>
      <c r="C27" s="308"/>
      <c r="D27" s="113">
        <v>2.3718763235916986</v>
      </c>
      <c r="E27" s="115">
        <v>56</v>
      </c>
      <c r="F27" s="114">
        <v>32</v>
      </c>
      <c r="G27" s="114">
        <v>47</v>
      </c>
      <c r="H27" s="114">
        <v>39</v>
      </c>
      <c r="I27" s="140">
        <v>40</v>
      </c>
      <c r="J27" s="115">
        <v>16</v>
      </c>
      <c r="K27" s="116">
        <v>40</v>
      </c>
    </row>
    <row r="28" spans="1:11" ht="14.1" customHeight="1" x14ac:dyDescent="0.2">
      <c r="A28" s="306">
        <v>28</v>
      </c>
      <c r="B28" s="307" t="s">
        <v>245</v>
      </c>
      <c r="C28" s="308"/>
      <c r="D28" s="113">
        <v>0</v>
      </c>
      <c r="E28" s="115">
        <v>0</v>
      </c>
      <c r="F28" s="114">
        <v>0</v>
      </c>
      <c r="G28" s="114">
        <v>0</v>
      </c>
      <c r="H28" s="114" t="s">
        <v>513</v>
      </c>
      <c r="I28" s="140" t="s">
        <v>513</v>
      </c>
      <c r="J28" s="115" t="s">
        <v>513</v>
      </c>
      <c r="K28" s="116" t="s">
        <v>513</v>
      </c>
    </row>
    <row r="29" spans="1:11" ht="14.1" customHeight="1" x14ac:dyDescent="0.2">
      <c r="A29" s="306">
        <v>29</v>
      </c>
      <c r="B29" s="307" t="s">
        <v>246</v>
      </c>
      <c r="C29" s="308"/>
      <c r="D29" s="113">
        <v>3.5578144853875475</v>
      </c>
      <c r="E29" s="115">
        <v>84</v>
      </c>
      <c r="F29" s="114">
        <v>72</v>
      </c>
      <c r="G29" s="114">
        <v>63</v>
      </c>
      <c r="H29" s="114">
        <v>60</v>
      </c>
      <c r="I29" s="140">
        <v>62</v>
      </c>
      <c r="J29" s="115">
        <v>22</v>
      </c>
      <c r="K29" s="116">
        <v>35.483870967741936</v>
      </c>
    </row>
    <row r="30" spans="1:11" ht="14.1" customHeight="1" x14ac:dyDescent="0.2">
      <c r="A30" s="306" t="s">
        <v>247</v>
      </c>
      <c r="B30" s="307" t="s">
        <v>248</v>
      </c>
      <c r="C30" s="308"/>
      <c r="D30" s="113">
        <v>0.21177467174925879</v>
      </c>
      <c r="E30" s="115">
        <v>5</v>
      </c>
      <c r="F30" s="114">
        <v>3</v>
      </c>
      <c r="G30" s="114">
        <v>15</v>
      </c>
      <c r="H30" s="114">
        <v>12</v>
      </c>
      <c r="I30" s="140" t="s">
        <v>513</v>
      </c>
      <c r="J30" s="115" t="s">
        <v>513</v>
      </c>
      <c r="K30" s="116" t="s">
        <v>513</v>
      </c>
    </row>
    <row r="31" spans="1:11" ht="14.1" customHeight="1" x14ac:dyDescent="0.2">
      <c r="A31" s="306" t="s">
        <v>249</v>
      </c>
      <c r="B31" s="307" t="s">
        <v>250</v>
      </c>
      <c r="C31" s="308"/>
      <c r="D31" s="113">
        <v>3.346039813638289</v>
      </c>
      <c r="E31" s="115">
        <v>79</v>
      </c>
      <c r="F31" s="114">
        <v>69</v>
      </c>
      <c r="G31" s="114">
        <v>48</v>
      </c>
      <c r="H31" s="114">
        <v>48</v>
      </c>
      <c r="I31" s="140">
        <v>52</v>
      </c>
      <c r="J31" s="115">
        <v>27</v>
      </c>
      <c r="K31" s="116">
        <v>51.92307692307692</v>
      </c>
    </row>
    <row r="32" spans="1:11" ht="14.1" customHeight="1" x14ac:dyDescent="0.2">
      <c r="A32" s="306">
        <v>31</v>
      </c>
      <c r="B32" s="307" t="s">
        <v>251</v>
      </c>
      <c r="C32" s="308"/>
      <c r="D32" s="113">
        <v>0.38119440914866581</v>
      </c>
      <c r="E32" s="115">
        <v>9</v>
      </c>
      <c r="F32" s="114">
        <v>9</v>
      </c>
      <c r="G32" s="114">
        <v>7</v>
      </c>
      <c r="H32" s="114">
        <v>9</v>
      </c>
      <c r="I32" s="140">
        <v>9</v>
      </c>
      <c r="J32" s="115">
        <v>0</v>
      </c>
      <c r="K32" s="116">
        <v>0</v>
      </c>
    </row>
    <row r="33" spans="1:11" ht="14.1" customHeight="1" x14ac:dyDescent="0.2">
      <c r="A33" s="306">
        <v>32</v>
      </c>
      <c r="B33" s="307" t="s">
        <v>252</v>
      </c>
      <c r="C33" s="308"/>
      <c r="D33" s="113">
        <v>4.4049131723845827</v>
      </c>
      <c r="E33" s="115">
        <v>104</v>
      </c>
      <c r="F33" s="114">
        <v>52</v>
      </c>
      <c r="G33" s="114">
        <v>103</v>
      </c>
      <c r="H33" s="114">
        <v>85</v>
      </c>
      <c r="I33" s="140">
        <v>97</v>
      </c>
      <c r="J33" s="115">
        <v>7</v>
      </c>
      <c r="K33" s="116">
        <v>7.2164948453608249</v>
      </c>
    </row>
    <row r="34" spans="1:11" ht="14.1" customHeight="1" x14ac:dyDescent="0.2">
      <c r="A34" s="306">
        <v>33</v>
      </c>
      <c r="B34" s="307" t="s">
        <v>253</v>
      </c>
      <c r="C34" s="308"/>
      <c r="D34" s="113">
        <v>1.8636171113934774</v>
      </c>
      <c r="E34" s="115">
        <v>44</v>
      </c>
      <c r="F34" s="114">
        <v>13</v>
      </c>
      <c r="G34" s="114">
        <v>48</v>
      </c>
      <c r="H34" s="114">
        <v>53</v>
      </c>
      <c r="I34" s="140">
        <v>39</v>
      </c>
      <c r="J34" s="115">
        <v>5</v>
      </c>
      <c r="K34" s="116">
        <v>12.820512820512821</v>
      </c>
    </row>
    <row r="35" spans="1:11" ht="14.1" customHeight="1" x14ac:dyDescent="0.2">
      <c r="A35" s="306">
        <v>34</v>
      </c>
      <c r="B35" s="307" t="s">
        <v>254</v>
      </c>
      <c r="C35" s="308"/>
      <c r="D35" s="113">
        <v>1.9483269800931808</v>
      </c>
      <c r="E35" s="115">
        <v>46</v>
      </c>
      <c r="F35" s="114">
        <v>30</v>
      </c>
      <c r="G35" s="114">
        <v>78</v>
      </c>
      <c r="H35" s="114">
        <v>42</v>
      </c>
      <c r="I35" s="140">
        <v>77</v>
      </c>
      <c r="J35" s="115">
        <v>-31</v>
      </c>
      <c r="K35" s="116">
        <v>-40.259740259740262</v>
      </c>
    </row>
    <row r="36" spans="1:11" ht="14.1" customHeight="1" x14ac:dyDescent="0.2">
      <c r="A36" s="306">
        <v>41</v>
      </c>
      <c r="B36" s="307" t="s">
        <v>255</v>
      </c>
      <c r="C36" s="308"/>
      <c r="D36" s="113">
        <v>0.25412960609911056</v>
      </c>
      <c r="E36" s="115">
        <v>6</v>
      </c>
      <c r="F36" s="114">
        <v>5</v>
      </c>
      <c r="G36" s="114">
        <v>16</v>
      </c>
      <c r="H36" s="114">
        <v>4</v>
      </c>
      <c r="I36" s="140">
        <v>9</v>
      </c>
      <c r="J36" s="115">
        <v>-3</v>
      </c>
      <c r="K36" s="116">
        <v>-33.333333333333336</v>
      </c>
    </row>
    <row r="37" spans="1:11" ht="14.1" customHeight="1" x14ac:dyDescent="0.2">
      <c r="A37" s="306">
        <v>42</v>
      </c>
      <c r="B37" s="307" t="s">
        <v>256</v>
      </c>
      <c r="C37" s="308"/>
      <c r="D37" s="113" t="s">
        <v>513</v>
      </c>
      <c r="E37" s="115" t="s">
        <v>513</v>
      </c>
      <c r="F37" s="114">
        <v>5</v>
      </c>
      <c r="G37" s="114" t="s">
        <v>513</v>
      </c>
      <c r="H37" s="114" t="s">
        <v>513</v>
      </c>
      <c r="I37" s="140">
        <v>3</v>
      </c>
      <c r="J37" s="115" t="s">
        <v>513</v>
      </c>
      <c r="K37" s="116" t="s">
        <v>513</v>
      </c>
    </row>
    <row r="38" spans="1:11" ht="14.1" customHeight="1" x14ac:dyDescent="0.2">
      <c r="A38" s="306">
        <v>43</v>
      </c>
      <c r="B38" s="307" t="s">
        <v>257</v>
      </c>
      <c r="C38" s="308"/>
      <c r="D38" s="113">
        <v>0.55061414654807284</v>
      </c>
      <c r="E38" s="115">
        <v>13</v>
      </c>
      <c r="F38" s="114">
        <v>8</v>
      </c>
      <c r="G38" s="114">
        <v>25</v>
      </c>
      <c r="H38" s="114">
        <v>14</v>
      </c>
      <c r="I38" s="140">
        <v>20</v>
      </c>
      <c r="J38" s="115">
        <v>-7</v>
      </c>
      <c r="K38" s="116">
        <v>-35</v>
      </c>
    </row>
    <row r="39" spans="1:11" ht="14.1" customHeight="1" x14ac:dyDescent="0.2">
      <c r="A39" s="306">
        <v>51</v>
      </c>
      <c r="B39" s="307" t="s">
        <v>258</v>
      </c>
      <c r="C39" s="308"/>
      <c r="D39" s="113">
        <v>6.6920796272765779</v>
      </c>
      <c r="E39" s="115">
        <v>158</v>
      </c>
      <c r="F39" s="114">
        <v>205</v>
      </c>
      <c r="G39" s="114">
        <v>316</v>
      </c>
      <c r="H39" s="114">
        <v>254</v>
      </c>
      <c r="I39" s="140">
        <v>267</v>
      </c>
      <c r="J39" s="115">
        <v>-109</v>
      </c>
      <c r="K39" s="116">
        <v>-40.823970037453186</v>
      </c>
    </row>
    <row r="40" spans="1:11" ht="14.1" customHeight="1" x14ac:dyDescent="0.2">
      <c r="A40" s="306" t="s">
        <v>259</v>
      </c>
      <c r="B40" s="307" t="s">
        <v>260</v>
      </c>
      <c r="C40" s="308"/>
      <c r="D40" s="113">
        <v>6.2685302837780599</v>
      </c>
      <c r="E40" s="115">
        <v>148</v>
      </c>
      <c r="F40" s="114">
        <v>187</v>
      </c>
      <c r="G40" s="114">
        <v>280</v>
      </c>
      <c r="H40" s="114">
        <v>233</v>
      </c>
      <c r="I40" s="140">
        <v>260</v>
      </c>
      <c r="J40" s="115">
        <v>-112</v>
      </c>
      <c r="K40" s="116">
        <v>-43.07692307692308</v>
      </c>
    </row>
    <row r="41" spans="1:11" ht="14.1" customHeight="1" x14ac:dyDescent="0.2">
      <c r="A41" s="306"/>
      <c r="B41" s="307" t="s">
        <v>261</v>
      </c>
      <c r="C41" s="308"/>
      <c r="D41" s="113">
        <v>5.4637865311308769</v>
      </c>
      <c r="E41" s="115">
        <v>129</v>
      </c>
      <c r="F41" s="114">
        <v>123</v>
      </c>
      <c r="G41" s="114">
        <v>214</v>
      </c>
      <c r="H41" s="114">
        <v>195</v>
      </c>
      <c r="I41" s="140">
        <v>225</v>
      </c>
      <c r="J41" s="115">
        <v>-96</v>
      </c>
      <c r="K41" s="116">
        <v>-42.666666666666664</v>
      </c>
    </row>
    <row r="42" spans="1:11" ht="14.1" customHeight="1" x14ac:dyDescent="0.2">
      <c r="A42" s="306">
        <v>52</v>
      </c>
      <c r="B42" s="307" t="s">
        <v>262</v>
      </c>
      <c r="C42" s="308"/>
      <c r="D42" s="113">
        <v>4.7861075815332486</v>
      </c>
      <c r="E42" s="115">
        <v>113</v>
      </c>
      <c r="F42" s="114">
        <v>93</v>
      </c>
      <c r="G42" s="114">
        <v>147</v>
      </c>
      <c r="H42" s="114">
        <v>185</v>
      </c>
      <c r="I42" s="140">
        <v>131</v>
      </c>
      <c r="J42" s="115">
        <v>-18</v>
      </c>
      <c r="K42" s="116">
        <v>-13.740458015267176</v>
      </c>
    </row>
    <row r="43" spans="1:11" ht="14.1" customHeight="1" x14ac:dyDescent="0.2">
      <c r="A43" s="306" t="s">
        <v>263</v>
      </c>
      <c r="B43" s="307" t="s">
        <v>264</v>
      </c>
      <c r="C43" s="308"/>
      <c r="D43" s="113">
        <v>3.7695891571368065</v>
      </c>
      <c r="E43" s="115">
        <v>89</v>
      </c>
      <c r="F43" s="114">
        <v>73</v>
      </c>
      <c r="G43" s="114">
        <v>99</v>
      </c>
      <c r="H43" s="114">
        <v>113</v>
      </c>
      <c r="I43" s="140">
        <v>92</v>
      </c>
      <c r="J43" s="115">
        <v>-3</v>
      </c>
      <c r="K43" s="116">
        <v>-3.2608695652173911</v>
      </c>
    </row>
    <row r="44" spans="1:11" ht="14.1" customHeight="1" x14ac:dyDescent="0.2">
      <c r="A44" s="306">
        <v>53</v>
      </c>
      <c r="B44" s="307" t="s">
        <v>265</v>
      </c>
      <c r="C44" s="308"/>
      <c r="D44" s="113">
        <v>1.2706480304955527</v>
      </c>
      <c r="E44" s="115">
        <v>30</v>
      </c>
      <c r="F44" s="114">
        <v>29</v>
      </c>
      <c r="G44" s="114">
        <v>29</v>
      </c>
      <c r="H44" s="114">
        <v>34</v>
      </c>
      <c r="I44" s="140">
        <v>27</v>
      </c>
      <c r="J44" s="115">
        <v>3</v>
      </c>
      <c r="K44" s="116">
        <v>11.111111111111111</v>
      </c>
    </row>
    <row r="45" spans="1:11" ht="14.1" customHeight="1" x14ac:dyDescent="0.2">
      <c r="A45" s="306" t="s">
        <v>266</v>
      </c>
      <c r="B45" s="307" t="s">
        <v>267</v>
      </c>
      <c r="C45" s="308"/>
      <c r="D45" s="113">
        <v>1.228293096145701</v>
      </c>
      <c r="E45" s="115">
        <v>29</v>
      </c>
      <c r="F45" s="114">
        <v>27</v>
      </c>
      <c r="G45" s="114">
        <v>29</v>
      </c>
      <c r="H45" s="114">
        <v>34</v>
      </c>
      <c r="I45" s="140">
        <v>27</v>
      </c>
      <c r="J45" s="115">
        <v>2</v>
      </c>
      <c r="K45" s="116">
        <v>7.4074074074074074</v>
      </c>
    </row>
    <row r="46" spans="1:11" ht="14.1" customHeight="1" x14ac:dyDescent="0.2">
      <c r="A46" s="306">
        <v>54</v>
      </c>
      <c r="B46" s="307" t="s">
        <v>268</v>
      </c>
      <c r="C46" s="308"/>
      <c r="D46" s="113">
        <v>6.6920796272765779</v>
      </c>
      <c r="E46" s="115">
        <v>158</v>
      </c>
      <c r="F46" s="114">
        <v>99</v>
      </c>
      <c r="G46" s="114">
        <v>136</v>
      </c>
      <c r="H46" s="114">
        <v>101</v>
      </c>
      <c r="I46" s="140">
        <v>144</v>
      </c>
      <c r="J46" s="115">
        <v>14</v>
      </c>
      <c r="K46" s="116">
        <v>9.7222222222222214</v>
      </c>
    </row>
    <row r="47" spans="1:11" ht="14.1" customHeight="1" x14ac:dyDescent="0.2">
      <c r="A47" s="306">
        <v>61</v>
      </c>
      <c r="B47" s="307" t="s">
        <v>269</v>
      </c>
      <c r="C47" s="308"/>
      <c r="D47" s="113">
        <v>1.058873358746294</v>
      </c>
      <c r="E47" s="115">
        <v>25</v>
      </c>
      <c r="F47" s="114">
        <v>26</v>
      </c>
      <c r="G47" s="114">
        <v>34</v>
      </c>
      <c r="H47" s="114">
        <v>35</v>
      </c>
      <c r="I47" s="140">
        <v>25</v>
      </c>
      <c r="J47" s="115">
        <v>0</v>
      </c>
      <c r="K47" s="116">
        <v>0</v>
      </c>
    </row>
    <row r="48" spans="1:11" ht="14.1" customHeight="1" x14ac:dyDescent="0.2">
      <c r="A48" s="306">
        <v>62</v>
      </c>
      <c r="B48" s="307" t="s">
        <v>270</v>
      </c>
      <c r="C48" s="308"/>
      <c r="D48" s="113">
        <v>7.115628970775095</v>
      </c>
      <c r="E48" s="115">
        <v>168</v>
      </c>
      <c r="F48" s="114">
        <v>174</v>
      </c>
      <c r="G48" s="114">
        <v>203</v>
      </c>
      <c r="H48" s="114">
        <v>109</v>
      </c>
      <c r="I48" s="140">
        <v>136</v>
      </c>
      <c r="J48" s="115">
        <v>32</v>
      </c>
      <c r="K48" s="116">
        <v>23.529411764705884</v>
      </c>
    </row>
    <row r="49" spans="1:11" ht="14.1" customHeight="1" x14ac:dyDescent="0.2">
      <c r="A49" s="306">
        <v>63</v>
      </c>
      <c r="B49" s="307" t="s">
        <v>271</v>
      </c>
      <c r="C49" s="308"/>
      <c r="D49" s="113">
        <v>2.1601016518424396</v>
      </c>
      <c r="E49" s="115">
        <v>51</v>
      </c>
      <c r="F49" s="114">
        <v>46</v>
      </c>
      <c r="G49" s="114">
        <v>89</v>
      </c>
      <c r="H49" s="114">
        <v>65</v>
      </c>
      <c r="I49" s="140">
        <v>66</v>
      </c>
      <c r="J49" s="115">
        <v>-15</v>
      </c>
      <c r="K49" s="116">
        <v>-22.727272727272727</v>
      </c>
    </row>
    <row r="50" spans="1:11" ht="14.1" customHeight="1" x14ac:dyDescent="0.2">
      <c r="A50" s="306" t="s">
        <v>272</v>
      </c>
      <c r="B50" s="307" t="s">
        <v>273</v>
      </c>
      <c r="C50" s="308"/>
      <c r="D50" s="113">
        <v>0.42354934349851758</v>
      </c>
      <c r="E50" s="115">
        <v>10</v>
      </c>
      <c r="F50" s="114">
        <v>7</v>
      </c>
      <c r="G50" s="114">
        <v>17</v>
      </c>
      <c r="H50" s="114">
        <v>10</v>
      </c>
      <c r="I50" s="140">
        <v>3</v>
      </c>
      <c r="J50" s="115">
        <v>7</v>
      </c>
      <c r="K50" s="116">
        <v>233.33333333333334</v>
      </c>
    </row>
    <row r="51" spans="1:11" ht="14.1" customHeight="1" x14ac:dyDescent="0.2">
      <c r="A51" s="306" t="s">
        <v>274</v>
      </c>
      <c r="B51" s="307" t="s">
        <v>275</v>
      </c>
      <c r="C51" s="308"/>
      <c r="D51" s="113">
        <v>1.5247776365946633</v>
      </c>
      <c r="E51" s="115">
        <v>36</v>
      </c>
      <c r="F51" s="114">
        <v>36</v>
      </c>
      <c r="G51" s="114">
        <v>60</v>
      </c>
      <c r="H51" s="114">
        <v>47</v>
      </c>
      <c r="I51" s="140">
        <v>60</v>
      </c>
      <c r="J51" s="115">
        <v>-24</v>
      </c>
      <c r="K51" s="116">
        <v>-40</v>
      </c>
    </row>
    <row r="52" spans="1:11" ht="14.1" customHeight="1" x14ac:dyDescent="0.2">
      <c r="A52" s="306">
        <v>71</v>
      </c>
      <c r="B52" s="307" t="s">
        <v>276</v>
      </c>
      <c r="C52" s="308"/>
      <c r="D52" s="113">
        <v>7.9627276577721302</v>
      </c>
      <c r="E52" s="115">
        <v>188</v>
      </c>
      <c r="F52" s="114">
        <v>152</v>
      </c>
      <c r="G52" s="114">
        <v>220</v>
      </c>
      <c r="H52" s="114">
        <v>169</v>
      </c>
      <c r="I52" s="140">
        <v>189</v>
      </c>
      <c r="J52" s="115">
        <v>-1</v>
      </c>
      <c r="K52" s="116">
        <v>-0.52910052910052907</v>
      </c>
    </row>
    <row r="53" spans="1:11" ht="14.1" customHeight="1" x14ac:dyDescent="0.2">
      <c r="A53" s="306" t="s">
        <v>277</v>
      </c>
      <c r="B53" s="307" t="s">
        <v>278</v>
      </c>
      <c r="C53" s="308"/>
      <c r="D53" s="113">
        <v>3.3883947479881407</v>
      </c>
      <c r="E53" s="115">
        <v>80</v>
      </c>
      <c r="F53" s="114">
        <v>67</v>
      </c>
      <c r="G53" s="114">
        <v>98</v>
      </c>
      <c r="H53" s="114">
        <v>74</v>
      </c>
      <c r="I53" s="140">
        <v>86</v>
      </c>
      <c r="J53" s="115">
        <v>-6</v>
      </c>
      <c r="K53" s="116">
        <v>-6.9767441860465116</v>
      </c>
    </row>
    <row r="54" spans="1:11" ht="14.1" customHeight="1" x14ac:dyDescent="0.2">
      <c r="A54" s="306" t="s">
        <v>279</v>
      </c>
      <c r="B54" s="307" t="s">
        <v>280</v>
      </c>
      <c r="C54" s="308"/>
      <c r="D54" s="113">
        <v>3.9813638288860651</v>
      </c>
      <c r="E54" s="115">
        <v>94</v>
      </c>
      <c r="F54" s="114">
        <v>76</v>
      </c>
      <c r="G54" s="114">
        <v>112</v>
      </c>
      <c r="H54" s="114">
        <v>87</v>
      </c>
      <c r="I54" s="140">
        <v>89</v>
      </c>
      <c r="J54" s="115">
        <v>5</v>
      </c>
      <c r="K54" s="116">
        <v>5.617977528089888</v>
      </c>
    </row>
    <row r="55" spans="1:11" ht="14.1" customHeight="1" x14ac:dyDescent="0.2">
      <c r="A55" s="306">
        <v>72</v>
      </c>
      <c r="B55" s="307" t="s">
        <v>281</v>
      </c>
      <c r="C55" s="308"/>
      <c r="D55" s="113">
        <v>0.93180855569673871</v>
      </c>
      <c r="E55" s="115">
        <v>22</v>
      </c>
      <c r="F55" s="114">
        <v>23</v>
      </c>
      <c r="G55" s="114">
        <v>33</v>
      </c>
      <c r="H55" s="114">
        <v>10</v>
      </c>
      <c r="I55" s="140">
        <v>28</v>
      </c>
      <c r="J55" s="115">
        <v>-6</v>
      </c>
      <c r="K55" s="116">
        <v>-21.428571428571427</v>
      </c>
    </row>
    <row r="56" spans="1:11" ht="14.1" customHeight="1" x14ac:dyDescent="0.2">
      <c r="A56" s="306" t="s">
        <v>282</v>
      </c>
      <c r="B56" s="307" t="s">
        <v>283</v>
      </c>
      <c r="C56" s="308"/>
      <c r="D56" s="113" t="s">
        <v>513</v>
      </c>
      <c r="E56" s="115" t="s">
        <v>513</v>
      </c>
      <c r="F56" s="114">
        <v>5</v>
      </c>
      <c r="G56" s="114">
        <v>9</v>
      </c>
      <c r="H56" s="114" t="s">
        <v>513</v>
      </c>
      <c r="I56" s="140">
        <v>9</v>
      </c>
      <c r="J56" s="115" t="s">
        <v>513</v>
      </c>
      <c r="K56" s="116" t="s">
        <v>513</v>
      </c>
    </row>
    <row r="57" spans="1:11" ht="14.1" customHeight="1" x14ac:dyDescent="0.2">
      <c r="A57" s="306" t="s">
        <v>284</v>
      </c>
      <c r="B57" s="307" t="s">
        <v>285</v>
      </c>
      <c r="C57" s="308"/>
      <c r="D57" s="113">
        <v>0.59296908089792466</v>
      </c>
      <c r="E57" s="115">
        <v>14</v>
      </c>
      <c r="F57" s="114">
        <v>12</v>
      </c>
      <c r="G57" s="114">
        <v>14</v>
      </c>
      <c r="H57" s="114">
        <v>5</v>
      </c>
      <c r="I57" s="140">
        <v>15</v>
      </c>
      <c r="J57" s="115">
        <v>-1</v>
      </c>
      <c r="K57" s="116">
        <v>-6.666666666666667</v>
      </c>
    </row>
    <row r="58" spans="1:11" ht="14.1" customHeight="1" x14ac:dyDescent="0.2">
      <c r="A58" s="306">
        <v>73</v>
      </c>
      <c r="B58" s="307" t="s">
        <v>286</v>
      </c>
      <c r="C58" s="308"/>
      <c r="D58" s="113">
        <v>1.1435832274459974</v>
      </c>
      <c r="E58" s="115">
        <v>27</v>
      </c>
      <c r="F58" s="114">
        <v>34</v>
      </c>
      <c r="G58" s="114">
        <v>57</v>
      </c>
      <c r="H58" s="114">
        <v>38</v>
      </c>
      <c r="I58" s="140">
        <v>27</v>
      </c>
      <c r="J58" s="115">
        <v>0</v>
      </c>
      <c r="K58" s="116">
        <v>0</v>
      </c>
    </row>
    <row r="59" spans="1:11" ht="14.1" customHeight="1" x14ac:dyDescent="0.2">
      <c r="A59" s="306" t="s">
        <v>287</v>
      </c>
      <c r="B59" s="307" t="s">
        <v>288</v>
      </c>
      <c r="C59" s="308"/>
      <c r="D59" s="113">
        <v>0.88945362134688688</v>
      </c>
      <c r="E59" s="115">
        <v>21</v>
      </c>
      <c r="F59" s="114">
        <v>27</v>
      </c>
      <c r="G59" s="114">
        <v>38</v>
      </c>
      <c r="H59" s="114">
        <v>31</v>
      </c>
      <c r="I59" s="140">
        <v>22</v>
      </c>
      <c r="J59" s="115">
        <v>-1</v>
      </c>
      <c r="K59" s="116">
        <v>-4.5454545454545459</v>
      </c>
    </row>
    <row r="60" spans="1:11" ht="14.1" customHeight="1" x14ac:dyDescent="0.2">
      <c r="A60" s="306">
        <v>81</v>
      </c>
      <c r="B60" s="307" t="s">
        <v>289</v>
      </c>
      <c r="C60" s="308"/>
      <c r="D60" s="113">
        <v>6.9038542990258369</v>
      </c>
      <c r="E60" s="115">
        <v>163</v>
      </c>
      <c r="F60" s="114">
        <v>143</v>
      </c>
      <c r="G60" s="114">
        <v>291</v>
      </c>
      <c r="H60" s="114">
        <v>175</v>
      </c>
      <c r="I60" s="140">
        <v>157</v>
      </c>
      <c r="J60" s="115">
        <v>6</v>
      </c>
      <c r="K60" s="116">
        <v>3.8216560509554141</v>
      </c>
    </row>
    <row r="61" spans="1:11" ht="14.1" customHeight="1" x14ac:dyDescent="0.2">
      <c r="A61" s="306" t="s">
        <v>290</v>
      </c>
      <c r="B61" s="307" t="s">
        <v>291</v>
      </c>
      <c r="C61" s="308"/>
      <c r="D61" s="113">
        <v>2.2024565861922913</v>
      </c>
      <c r="E61" s="115">
        <v>52</v>
      </c>
      <c r="F61" s="114">
        <v>39</v>
      </c>
      <c r="G61" s="114">
        <v>114</v>
      </c>
      <c r="H61" s="114">
        <v>73</v>
      </c>
      <c r="I61" s="140">
        <v>54</v>
      </c>
      <c r="J61" s="115">
        <v>-2</v>
      </c>
      <c r="K61" s="116">
        <v>-3.7037037037037037</v>
      </c>
    </row>
    <row r="62" spans="1:11" ht="14.1" customHeight="1" x14ac:dyDescent="0.2">
      <c r="A62" s="306" t="s">
        <v>292</v>
      </c>
      <c r="B62" s="307" t="s">
        <v>293</v>
      </c>
      <c r="C62" s="308"/>
      <c r="D62" s="113">
        <v>2.1177467174925879</v>
      </c>
      <c r="E62" s="115">
        <v>50</v>
      </c>
      <c r="F62" s="114">
        <v>63</v>
      </c>
      <c r="G62" s="114">
        <v>130</v>
      </c>
      <c r="H62" s="114">
        <v>59</v>
      </c>
      <c r="I62" s="140">
        <v>53</v>
      </c>
      <c r="J62" s="115">
        <v>-3</v>
      </c>
      <c r="K62" s="116">
        <v>-5.6603773584905657</v>
      </c>
    </row>
    <row r="63" spans="1:11" ht="14.1" customHeight="1" x14ac:dyDescent="0.2">
      <c r="A63" s="306"/>
      <c r="B63" s="307" t="s">
        <v>294</v>
      </c>
      <c r="C63" s="308"/>
      <c r="D63" s="113">
        <v>1.9059720457433291</v>
      </c>
      <c r="E63" s="115">
        <v>45</v>
      </c>
      <c r="F63" s="114">
        <v>56</v>
      </c>
      <c r="G63" s="114">
        <v>121</v>
      </c>
      <c r="H63" s="114">
        <v>55</v>
      </c>
      <c r="I63" s="140">
        <v>40</v>
      </c>
      <c r="J63" s="115">
        <v>5</v>
      </c>
      <c r="K63" s="116">
        <v>12.5</v>
      </c>
    </row>
    <row r="64" spans="1:11" ht="14.1" customHeight="1" x14ac:dyDescent="0.2">
      <c r="A64" s="306" t="s">
        <v>295</v>
      </c>
      <c r="B64" s="307" t="s">
        <v>296</v>
      </c>
      <c r="C64" s="308"/>
      <c r="D64" s="113">
        <v>0.97416349004659042</v>
      </c>
      <c r="E64" s="115">
        <v>23</v>
      </c>
      <c r="F64" s="114">
        <v>20</v>
      </c>
      <c r="G64" s="114">
        <v>20</v>
      </c>
      <c r="H64" s="114">
        <v>19</v>
      </c>
      <c r="I64" s="140">
        <v>19</v>
      </c>
      <c r="J64" s="115">
        <v>4</v>
      </c>
      <c r="K64" s="116">
        <v>21.05263157894737</v>
      </c>
    </row>
    <row r="65" spans="1:11" ht="14.1" customHeight="1" x14ac:dyDescent="0.2">
      <c r="A65" s="306" t="s">
        <v>297</v>
      </c>
      <c r="B65" s="307" t="s">
        <v>298</v>
      </c>
      <c r="C65" s="308"/>
      <c r="D65" s="113">
        <v>0.59296908089792466</v>
      </c>
      <c r="E65" s="115">
        <v>14</v>
      </c>
      <c r="F65" s="114">
        <v>12</v>
      </c>
      <c r="G65" s="114">
        <v>8</v>
      </c>
      <c r="H65" s="114">
        <v>7</v>
      </c>
      <c r="I65" s="140">
        <v>16</v>
      </c>
      <c r="J65" s="115">
        <v>-2</v>
      </c>
      <c r="K65" s="116">
        <v>-12.5</v>
      </c>
    </row>
    <row r="66" spans="1:11" ht="14.1" customHeight="1" x14ac:dyDescent="0.2">
      <c r="A66" s="306">
        <v>82</v>
      </c>
      <c r="B66" s="307" t="s">
        <v>299</v>
      </c>
      <c r="C66" s="308"/>
      <c r="D66" s="113">
        <v>3.5578144853875475</v>
      </c>
      <c r="E66" s="115">
        <v>84</v>
      </c>
      <c r="F66" s="114">
        <v>109</v>
      </c>
      <c r="G66" s="114">
        <v>147</v>
      </c>
      <c r="H66" s="114">
        <v>72</v>
      </c>
      <c r="I66" s="140">
        <v>84</v>
      </c>
      <c r="J66" s="115">
        <v>0</v>
      </c>
      <c r="K66" s="116">
        <v>0</v>
      </c>
    </row>
    <row r="67" spans="1:11" ht="14.1" customHeight="1" x14ac:dyDescent="0.2">
      <c r="A67" s="306" t="s">
        <v>300</v>
      </c>
      <c r="B67" s="307" t="s">
        <v>301</v>
      </c>
      <c r="C67" s="308"/>
      <c r="D67" s="113">
        <v>2.5412960609911055</v>
      </c>
      <c r="E67" s="115">
        <v>60</v>
      </c>
      <c r="F67" s="114">
        <v>73</v>
      </c>
      <c r="G67" s="114">
        <v>101</v>
      </c>
      <c r="H67" s="114">
        <v>39</v>
      </c>
      <c r="I67" s="140">
        <v>55</v>
      </c>
      <c r="J67" s="115">
        <v>5</v>
      </c>
      <c r="K67" s="116">
        <v>9.0909090909090917</v>
      </c>
    </row>
    <row r="68" spans="1:11" ht="14.1" customHeight="1" x14ac:dyDescent="0.2">
      <c r="A68" s="306" t="s">
        <v>302</v>
      </c>
      <c r="B68" s="307" t="s">
        <v>303</v>
      </c>
      <c r="C68" s="308"/>
      <c r="D68" s="113">
        <v>0.63532401524777637</v>
      </c>
      <c r="E68" s="115">
        <v>15</v>
      </c>
      <c r="F68" s="114">
        <v>19</v>
      </c>
      <c r="G68" s="114">
        <v>34</v>
      </c>
      <c r="H68" s="114">
        <v>19</v>
      </c>
      <c r="I68" s="140">
        <v>26</v>
      </c>
      <c r="J68" s="115">
        <v>-11</v>
      </c>
      <c r="K68" s="116">
        <v>-42.307692307692307</v>
      </c>
    </row>
    <row r="69" spans="1:11" ht="14.1" customHeight="1" x14ac:dyDescent="0.2">
      <c r="A69" s="306">
        <v>83</v>
      </c>
      <c r="B69" s="307" t="s">
        <v>304</v>
      </c>
      <c r="C69" s="308"/>
      <c r="D69" s="113">
        <v>13.468869123252858</v>
      </c>
      <c r="E69" s="115">
        <v>318</v>
      </c>
      <c r="F69" s="114">
        <v>144</v>
      </c>
      <c r="G69" s="114">
        <v>275</v>
      </c>
      <c r="H69" s="114">
        <v>116</v>
      </c>
      <c r="I69" s="140">
        <v>94</v>
      </c>
      <c r="J69" s="115">
        <v>224</v>
      </c>
      <c r="K69" s="116">
        <v>238.29787234042553</v>
      </c>
    </row>
    <row r="70" spans="1:11" ht="14.1" customHeight="1" x14ac:dyDescent="0.2">
      <c r="A70" s="306" t="s">
        <v>305</v>
      </c>
      <c r="B70" s="307" t="s">
        <v>306</v>
      </c>
      <c r="C70" s="308"/>
      <c r="D70" s="113">
        <v>12.028801355357899</v>
      </c>
      <c r="E70" s="115">
        <v>284</v>
      </c>
      <c r="F70" s="114">
        <v>131</v>
      </c>
      <c r="G70" s="114">
        <v>260</v>
      </c>
      <c r="H70" s="114">
        <v>104</v>
      </c>
      <c r="I70" s="140">
        <v>85</v>
      </c>
      <c r="J70" s="115">
        <v>199</v>
      </c>
      <c r="K70" s="116">
        <v>234.11764705882354</v>
      </c>
    </row>
    <row r="71" spans="1:11" ht="14.1" customHeight="1" x14ac:dyDescent="0.2">
      <c r="A71" s="306"/>
      <c r="B71" s="307" t="s">
        <v>307</v>
      </c>
      <c r="C71" s="308"/>
      <c r="D71" s="113">
        <v>9.4027954256670903</v>
      </c>
      <c r="E71" s="115">
        <v>222</v>
      </c>
      <c r="F71" s="114">
        <v>67</v>
      </c>
      <c r="G71" s="114">
        <v>134</v>
      </c>
      <c r="H71" s="114">
        <v>35</v>
      </c>
      <c r="I71" s="140">
        <v>22</v>
      </c>
      <c r="J71" s="115">
        <v>200</v>
      </c>
      <c r="K71" s="116" t="s">
        <v>514</v>
      </c>
    </row>
    <row r="72" spans="1:11" ht="14.1" customHeight="1" x14ac:dyDescent="0.2">
      <c r="A72" s="306">
        <v>84</v>
      </c>
      <c r="B72" s="307" t="s">
        <v>308</v>
      </c>
      <c r="C72" s="308"/>
      <c r="D72" s="113">
        <v>1.4824227022448115</v>
      </c>
      <c r="E72" s="115">
        <v>35</v>
      </c>
      <c r="F72" s="114">
        <v>27</v>
      </c>
      <c r="G72" s="114">
        <v>47</v>
      </c>
      <c r="H72" s="114">
        <v>29</v>
      </c>
      <c r="I72" s="140">
        <v>27</v>
      </c>
      <c r="J72" s="115">
        <v>8</v>
      </c>
      <c r="K72" s="116">
        <v>29.62962962962963</v>
      </c>
    </row>
    <row r="73" spans="1:11" ht="14.1" customHeight="1" x14ac:dyDescent="0.2">
      <c r="A73" s="306" t="s">
        <v>309</v>
      </c>
      <c r="B73" s="307" t="s">
        <v>310</v>
      </c>
      <c r="C73" s="308"/>
      <c r="D73" s="113">
        <v>0.72003388394747991</v>
      </c>
      <c r="E73" s="115">
        <v>17</v>
      </c>
      <c r="F73" s="114">
        <v>8</v>
      </c>
      <c r="G73" s="114">
        <v>32</v>
      </c>
      <c r="H73" s="114">
        <v>8</v>
      </c>
      <c r="I73" s="140">
        <v>13</v>
      </c>
      <c r="J73" s="115">
        <v>4</v>
      </c>
      <c r="K73" s="116">
        <v>30.76923076923077</v>
      </c>
    </row>
    <row r="74" spans="1:11" ht="14.1" customHeight="1" x14ac:dyDescent="0.2">
      <c r="A74" s="306" t="s">
        <v>311</v>
      </c>
      <c r="B74" s="307" t="s">
        <v>312</v>
      </c>
      <c r="C74" s="308"/>
      <c r="D74" s="113">
        <v>0.16941973739940702</v>
      </c>
      <c r="E74" s="115">
        <v>4</v>
      </c>
      <c r="F74" s="114">
        <v>7</v>
      </c>
      <c r="G74" s="114">
        <v>6</v>
      </c>
      <c r="H74" s="114" t="s">
        <v>513</v>
      </c>
      <c r="I74" s="140">
        <v>3</v>
      </c>
      <c r="J74" s="115">
        <v>1</v>
      </c>
      <c r="K74" s="116">
        <v>33.333333333333336</v>
      </c>
    </row>
    <row r="75" spans="1:11" ht="14.1" customHeight="1" x14ac:dyDescent="0.2">
      <c r="A75" s="306" t="s">
        <v>313</v>
      </c>
      <c r="B75" s="307" t="s">
        <v>314</v>
      </c>
      <c r="C75" s="308"/>
      <c r="D75" s="113" t="s">
        <v>513</v>
      </c>
      <c r="E75" s="115" t="s">
        <v>513</v>
      </c>
      <c r="F75" s="114">
        <v>0</v>
      </c>
      <c r="G75" s="114" t="s">
        <v>513</v>
      </c>
      <c r="H75" s="114">
        <v>3</v>
      </c>
      <c r="I75" s="140">
        <v>4</v>
      </c>
      <c r="J75" s="115" t="s">
        <v>513</v>
      </c>
      <c r="K75" s="116" t="s">
        <v>513</v>
      </c>
    </row>
    <row r="76" spans="1:11" ht="14.1" customHeight="1" x14ac:dyDescent="0.2">
      <c r="A76" s="306">
        <v>91</v>
      </c>
      <c r="B76" s="307" t="s">
        <v>315</v>
      </c>
      <c r="C76" s="308"/>
      <c r="D76" s="113">
        <v>0.63532401524777637</v>
      </c>
      <c r="E76" s="115">
        <v>15</v>
      </c>
      <c r="F76" s="114">
        <v>6</v>
      </c>
      <c r="G76" s="114">
        <v>13</v>
      </c>
      <c r="H76" s="114">
        <v>14</v>
      </c>
      <c r="I76" s="140">
        <v>10</v>
      </c>
      <c r="J76" s="115">
        <v>5</v>
      </c>
      <c r="K76" s="116">
        <v>50</v>
      </c>
    </row>
    <row r="77" spans="1:11" ht="14.1" customHeight="1" x14ac:dyDescent="0.2">
      <c r="A77" s="306">
        <v>92</v>
      </c>
      <c r="B77" s="307" t="s">
        <v>316</v>
      </c>
      <c r="C77" s="308"/>
      <c r="D77" s="113">
        <v>0.16941973739940702</v>
      </c>
      <c r="E77" s="115">
        <v>4</v>
      </c>
      <c r="F77" s="114" t="s">
        <v>513</v>
      </c>
      <c r="G77" s="114">
        <v>4</v>
      </c>
      <c r="H77" s="114">
        <v>4</v>
      </c>
      <c r="I77" s="140">
        <v>5</v>
      </c>
      <c r="J77" s="115">
        <v>-1</v>
      </c>
      <c r="K77" s="116">
        <v>-20</v>
      </c>
    </row>
    <row r="78" spans="1:11" ht="14.1" customHeight="1" x14ac:dyDescent="0.2">
      <c r="A78" s="306">
        <v>93</v>
      </c>
      <c r="B78" s="307" t="s">
        <v>317</v>
      </c>
      <c r="C78" s="308"/>
      <c r="D78" s="113">
        <v>0</v>
      </c>
      <c r="E78" s="115">
        <v>0</v>
      </c>
      <c r="F78" s="114">
        <v>0</v>
      </c>
      <c r="G78" s="114" t="s">
        <v>513</v>
      </c>
      <c r="H78" s="114" t="s">
        <v>513</v>
      </c>
      <c r="I78" s="140" t="s">
        <v>513</v>
      </c>
      <c r="J78" s="115" t="s">
        <v>513</v>
      </c>
      <c r="K78" s="116" t="s">
        <v>513</v>
      </c>
    </row>
    <row r="79" spans="1:11" ht="14.1" customHeight="1" x14ac:dyDescent="0.2">
      <c r="A79" s="306">
        <v>94</v>
      </c>
      <c r="B79" s="307" t="s">
        <v>318</v>
      </c>
      <c r="C79" s="308"/>
      <c r="D79" s="113">
        <v>0.33883947479881404</v>
      </c>
      <c r="E79" s="115">
        <v>8</v>
      </c>
      <c r="F79" s="114">
        <v>13</v>
      </c>
      <c r="G79" s="114">
        <v>9</v>
      </c>
      <c r="H79" s="114">
        <v>12</v>
      </c>
      <c r="I79" s="140">
        <v>8</v>
      </c>
      <c r="J79" s="115">
        <v>0</v>
      </c>
      <c r="K79" s="116">
        <v>0</v>
      </c>
    </row>
    <row r="80" spans="1:11" ht="14.1" customHeight="1" x14ac:dyDescent="0.2">
      <c r="A80" s="306" t="s">
        <v>319</v>
      </c>
      <c r="B80" s="307" t="s">
        <v>320</v>
      </c>
      <c r="C80" s="308"/>
      <c r="D80" s="113" t="s">
        <v>513</v>
      </c>
      <c r="E80" s="115" t="s">
        <v>513</v>
      </c>
      <c r="F80" s="114" t="s">
        <v>513</v>
      </c>
      <c r="G80" s="114">
        <v>7</v>
      </c>
      <c r="H80" s="114">
        <v>3</v>
      </c>
      <c r="I80" s="140" t="s">
        <v>513</v>
      </c>
      <c r="J80" s="115" t="s">
        <v>513</v>
      </c>
      <c r="K80" s="116" t="s">
        <v>513</v>
      </c>
    </row>
    <row r="81" spans="1:11" ht="14.1" customHeight="1" x14ac:dyDescent="0.2">
      <c r="A81" s="310" t="s">
        <v>321</v>
      </c>
      <c r="B81" s="311" t="s">
        <v>333</v>
      </c>
      <c r="C81" s="312"/>
      <c r="D81" s="125">
        <v>0.16941973739940702</v>
      </c>
      <c r="E81" s="143">
        <v>4</v>
      </c>
      <c r="F81" s="144" t="s">
        <v>513</v>
      </c>
      <c r="G81" s="144">
        <v>13</v>
      </c>
      <c r="H81" s="144">
        <v>5</v>
      </c>
      <c r="I81" s="145" t="s">
        <v>513</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2789</v>
      </c>
      <c r="E11" s="114">
        <v>2381</v>
      </c>
      <c r="F11" s="114">
        <v>2782</v>
      </c>
      <c r="G11" s="114">
        <v>2047</v>
      </c>
      <c r="H11" s="140">
        <v>2538</v>
      </c>
      <c r="I11" s="115">
        <v>251</v>
      </c>
      <c r="J11" s="116">
        <v>9.8896769109535061</v>
      </c>
    </row>
    <row r="12" spans="1:15" s="110" customFormat="1" ht="24.95" customHeight="1" x14ac:dyDescent="0.2">
      <c r="A12" s="193" t="s">
        <v>132</v>
      </c>
      <c r="B12" s="194" t="s">
        <v>133</v>
      </c>
      <c r="C12" s="113">
        <v>0.43026174256005739</v>
      </c>
      <c r="D12" s="115">
        <v>12</v>
      </c>
      <c r="E12" s="114">
        <v>73</v>
      </c>
      <c r="F12" s="114">
        <v>87</v>
      </c>
      <c r="G12" s="114">
        <v>14</v>
      </c>
      <c r="H12" s="140">
        <v>9</v>
      </c>
      <c r="I12" s="115">
        <v>3</v>
      </c>
      <c r="J12" s="116">
        <v>33.333333333333336</v>
      </c>
    </row>
    <row r="13" spans="1:15" s="110" customFormat="1" ht="24.95" customHeight="1" x14ac:dyDescent="0.2">
      <c r="A13" s="193" t="s">
        <v>134</v>
      </c>
      <c r="B13" s="199" t="s">
        <v>214</v>
      </c>
      <c r="C13" s="113">
        <v>1.9361778415202582</v>
      </c>
      <c r="D13" s="115">
        <v>54</v>
      </c>
      <c r="E13" s="114">
        <v>96</v>
      </c>
      <c r="F13" s="114">
        <v>44</v>
      </c>
      <c r="G13" s="114">
        <v>31</v>
      </c>
      <c r="H13" s="140">
        <v>39</v>
      </c>
      <c r="I13" s="115">
        <v>15</v>
      </c>
      <c r="J13" s="116">
        <v>38.46153846153846</v>
      </c>
    </row>
    <row r="14" spans="1:15" s="287" customFormat="1" ht="24.95" customHeight="1" x14ac:dyDescent="0.2">
      <c r="A14" s="193" t="s">
        <v>215</v>
      </c>
      <c r="B14" s="199" t="s">
        <v>137</v>
      </c>
      <c r="C14" s="113">
        <v>22.158479741842953</v>
      </c>
      <c r="D14" s="115">
        <v>618</v>
      </c>
      <c r="E14" s="114">
        <v>455</v>
      </c>
      <c r="F14" s="114">
        <v>548</v>
      </c>
      <c r="G14" s="114">
        <v>470</v>
      </c>
      <c r="H14" s="140">
        <v>766</v>
      </c>
      <c r="I14" s="115">
        <v>-148</v>
      </c>
      <c r="J14" s="116">
        <v>-19.321148825065276</v>
      </c>
      <c r="K14" s="110"/>
      <c r="L14" s="110"/>
      <c r="M14" s="110"/>
      <c r="N14" s="110"/>
      <c r="O14" s="110"/>
    </row>
    <row r="15" spans="1:15" s="110" customFormat="1" ht="24.95" customHeight="1" x14ac:dyDescent="0.2">
      <c r="A15" s="193" t="s">
        <v>216</v>
      </c>
      <c r="B15" s="199" t="s">
        <v>217</v>
      </c>
      <c r="C15" s="113">
        <v>1.0397992111868053</v>
      </c>
      <c r="D15" s="115">
        <v>29</v>
      </c>
      <c r="E15" s="114">
        <v>23</v>
      </c>
      <c r="F15" s="114">
        <v>22</v>
      </c>
      <c r="G15" s="114">
        <v>30</v>
      </c>
      <c r="H15" s="140">
        <v>32</v>
      </c>
      <c r="I15" s="115">
        <v>-3</v>
      </c>
      <c r="J15" s="116">
        <v>-9.375</v>
      </c>
    </row>
    <row r="16" spans="1:15" s="287" customFormat="1" ht="24.95" customHeight="1" x14ac:dyDescent="0.2">
      <c r="A16" s="193" t="s">
        <v>218</v>
      </c>
      <c r="B16" s="199" t="s">
        <v>141</v>
      </c>
      <c r="C16" s="113">
        <v>20.580853352456078</v>
      </c>
      <c r="D16" s="115">
        <v>574</v>
      </c>
      <c r="E16" s="114">
        <v>422</v>
      </c>
      <c r="F16" s="114">
        <v>514</v>
      </c>
      <c r="G16" s="114">
        <v>426</v>
      </c>
      <c r="H16" s="140">
        <v>721</v>
      </c>
      <c r="I16" s="115">
        <v>-147</v>
      </c>
      <c r="J16" s="116">
        <v>-20.388349514563107</v>
      </c>
      <c r="K16" s="110"/>
      <c r="L16" s="110"/>
      <c r="M16" s="110"/>
      <c r="N16" s="110"/>
      <c r="O16" s="110"/>
    </row>
    <row r="17" spans="1:15" s="110" customFormat="1" ht="24.95" customHeight="1" x14ac:dyDescent="0.2">
      <c r="A17" s="193" t="s">
        <v>142</v>
      </c>
      <c r="B17" s="199" t="s">
        <v>220</v>
      </c>
      <c r="C17" s="113">
        <v>0.53782717820007175</v>
      </c>
      <c r="D17" s="115">
        <v>15</v>
      </c>
      <c r="E17" s="114">
        <v>10</v>
      </c>
      <c r="F17" s="114">
        <v>12</v>
      </c>
      <c r="G17" s="114">
        <v>14</v>
      </c>
      <c r="H17" s="140">
        <v>13</v>
      </c>
      <c r="I17" s="115">
        <v>2</v>
      </c>
      <c r="J17" s="116">
        <v>15.384615384615385</v>
      </c>
    </row>
    <row r="18" spans="1:15" s="287" customFormat="1" ht="24.95" customHeight="1" x14ac:dyDescent="0.2">
      <c r="A18" s="201" t="s">
        <v>144</v>
      </c>
      <c r="B18" s="202" t="s">
        <v>145</v>
      </c>
      <c r="C18" s="113">
        <v>5.6292577984940841</v>
      </c>
      <c r="D18" s="115">
        <v>157</v>
      </c>
      <c r="E18" s="114">
        <v>151</v>
      </c>
      <c r="F18" s="114">
        <v>180</v>
      </c>
      <c r="G18" s="114">
        <v>120</v>
      </c>
      <c r="H18" s="140">
        <v>153</v>
      </c>
      <c r="I18" s="115">
        <v>4</v>
      </c>
      <c r="J18" s="116">
        <v>2.6143790849673203</v>
      </c>
      <c r="K18" s="110"/>
      <c r="L18" s="110"/>
      <c r="M18" s="110"/>
      <c r="N18" s="110"/>
      <c r="O18" s="110"/>
    </row>
    <row r="19" spans="1:15" s="110" customFormat="1" ht="24.95" customHeight="1" x14ac:dyDescent="0.2">
      <c r="A19" s="193" t="s">
        <v>146</v>
      </c>
      <c r="B19" s="199" t="s">
        <v>147</v>
      </c>
      <c r="C19" s="113">
        <v>10.684833273574759</v>
      </c>
      <c r="D19" s="115">
        <v>298</v>
      </c>
      <c r="E19" s="114">
        <v>289</v>
      </c>
      <c r="F19" s="114">
        <v>270</v>
      </c>
      <c r="G19" s="114">
        <v>232</v>
      </c>
      <c r="H19" s="140">
        <v>312</v>
      </c>
      <c r="I19" s="115">
        <v>-14</v>
      </c>
      <c r="J19" s="116">
        <v>-4.4871794871794872</v>
      </c>
    </row>
    <row r="20" spans="1:15" s="287" customFormat="1" ht="24.95" customHeight="1" x14ac:dyDescent="0.2">
      <c r="A20" s="193" t="s">
        <v>148</v>
      </c>
      <c r="B20" s="199" t="s">
        <v>149</v>
      </c>
      <c r="C20" s="113">
        <v>6.2387952671208318</v>
      </c>
      <c r="D20" s="115">
        <v>174</v>
      </c>
      <c r="E20" s="114">
        <v>136</v>
      </c>
      <c r="F20" s="114">
        <v>174</v>
      </c>
      <c r="G20" s="114">
        <v>125</v>
      </c>
      <c r="H20" s="140">
        <v>120</v>
      </c>
      <c r="I20" s="115">
        <v>54</v>
      </c>
      <c r="J20" s="116">
        <v>45</v>
      </c>
      <c r="K20" s="110"/>
      <c r="L20" s="110"/>
      <c r="M20" s="110"/>
      <c r="N20" s="110"/>
      <c r="O20" s="110"/>
    </row>
    <row r="21" spans="1:15" s="110" customFormat="1" ht="24.95" customHeight="1" x14ac:dyDescent="0.2">
      <c r="A21" s="201" t="s">
        <v>150</v>
      </c>
      <c r="B21" s="202" t="s">
        <v>151</v>
      </c>
      <c r="C21" s="113">
        <v>4.8762997490139837</v>
      </c>
      <c r="D21" s="115">
        <v>136</v>
      </c>
      <c r="E21" s="114">
        <v>84</v>
      </c>
      <c r="F21" s="114">
        <v>95</v>
      </c>
      <c r="G21" s="114">
        <v>81</v>
      </c>
      <c r="H21" s="140">
        <v>138</v>
      </c>
      <c r="I21" s="115">
        <v>-2</v>
      </c>
      <c r="J21" s="116">
        <v>-1.4492753623188406</v>
      </c>
    </row>
    <row r="22" spans="1:15" s="110" customFormat="1" ht="24.95" customHeight="1" x14ac:dyDescent="0.2">
      <c r="A22" s="201" t="s">
        <v>152</v>
      </c>
      <c r="B22" s="199" t="s">
        <v>153</v>
      </c>
      <c r="C22" s="113">
        <v>0.82466833990677657</v>
      </c>
      <c r="D22" s="115">
        <v>23</v>
      </c>
      <c r="E22" s="114">
        <v>16</v>
      </c>
      <c r="F22" s="114">
        <v>12</v>
      </c>
      <c r="G22" s="114">
        <v>15</v>
      </c>
      <c r="H22" s="140">
        <v>20</v>
      </c>
      <c r="I22" s="115">
        <v>3</v>
      </c>
      <c r="J22" s="116">
        <v>15</v>
      </c>
    </row>
    <row r="23" spans="1:15" s="110" customFormat="1" ht="24.95" customHeight="1" x14ac:dyDescent="0.2">
      <c r="A23" s="193" t="s">
        <v>154</v>
      </c>
      <c r="B23" s="199" t="s">
        <v>155</v>
      </c>
      <c r="C23" s="113">
        <v>0.68124775905342416</v>
      </c>
      <c r="D23" s="115">
        <v>19</v>
      </c>
      <c r="E23" s="114">
        <v>7</v>
      </c>
      <c r="F23" s="114">
        <v>6</v>
      </c>
      <c r="G23" s="114">
        <v>12</v>
      </c>
      <c r="H23" s="140">
        <v>19</v>
      </c>
      <c r="I23" s="115">
        <v>0</v>
      </c>
      <c r="J23" s="116">
        <v>0</v>
      </c>
    </row>
    <row r="24" spans="1:15" s="110" customFormat="1" ht="24.95" customHeight="1" x14ac:dyDescent="0.2">
      <c r="A24" s="193" t="s">
        <v>156</v>
      </c>
      <c r="B24" s="199" t="s">
        <v>221</v>
      </c>
      <c r="C24" s="113">
        <v>3.0476873431337399</v>
      </c>
      <c r="D24" s="115">
        <v>85</v>
      </c>
      <c r="E24" s="114">
        <v>69</v>
      </c>
      <c r="F24" s="114">
        <v>86</v>
      </c>
      <c r="G24" s="114">
        <v>69</v>
      </c>
      <c r="H24" s="140">
        <v>59</v>
      </c>
      <c r="I24" s="115">
        <v>26</v>
      </c>
      <c r="J24" s="116">
        <v>44.067796610169495</v>
      </c>
    </row>
    <row r="25" spans="1:15" s="110" customFormat="1" ht="24.95" customHeight="1" x14ac:dyDescent="0.2">
      <c r="A25" s="193" t="s">
        <v>222</v>
      </c>
      <c r="B25" s="204" t="s">
        <v>159</v>
      </c>
      <c r="C25" s="113">
        <v>3.8365005378271784</v>
      </c>
      <c r="D25" s="115">
        <v>107</v>
      </c>
      <c r="E25" s="114">
        <v>115</v>
      </c>
      <c r="F25" s="114">
        <v>126</v>
      </c>
      <c r="G25" s="114">
        <v>107</v>
      </c>
      <c r="H25" s="140">
        <v>129</v>
      </c>
      <c r="I25" s="115">
        <v>-22</v>
      </c>
      <c r="J25" s="116">
        <v>-17.054263565891471</v>
      </c>
    </row>
    <row r="26" spans="1:15" s="110" customFormat="1" ht="24.95" customHeight="1" x14ac:dyDescent="0.2">
      <c r="A26" s="201">
        <v>782.78300000000002</v>
      </c>
      <c r="B26" s="203" t="s">
        <v>160</v>
      </c>
      <c r="C26" s="113">
        <v>8.7486554320545</v>
      </c>
      <c r="D26" s="115">
        <v>244</v>
      </c>
      <c r="E26" s="114">
        <v>379</v>
      </c>
      <c r="F26" s="114">
        <v>338</v>
      </c>
      <c r="G26" s="114">
        <v>219</v>
      </c>
      <c r="H26" s="140">
        <v>199</v>
      </c>
      <c r="I26" s="115">
        <v>45</v>
      </c>
      <c r="J26" s="116">
        <v>22.613065326633166</v>
      </c>
    </row>
    <row r="27" spans="1:15" s="110" customFormat="1" ht="24.95" customHeight="1" x14ac:dyDescent="0.2">
      <c r="A27" s="193" t="s">
        <v>161</v>
      </c>
      <c r="B27" s="199" t="s">
        <v>162</v>
      </c>
      <c r="C27" s="113">
        <v>2.0437432771602726</v>
      </c>
      <c r="D27" s="115">
        <v>57</v>
      </c>
      <c r="E27" s="114">
        <v>41</v>
      </c>
      <c r="F27" s="114">
        <v>57</v>
      </c>
      <c r="G27" s="114">
        <v>51</v>
      </c>
      <c r="H27" s="140">
        <v>62</v>
      </c>
      <c r="I27" s="115">
        <v>-5</v>
      </c>
      <c r="J27" s="116">
        <v>-8.064516129032258</v>
      </c>
    </row>
    <row r="28" spans="1:15" s="110" customFormat="1" ht="24.95" customHeight="1" x14ac:dyDescent="0.2">
      <c r="A28" s="193" t="s">
        <v>163</v>
      </c>
      <c r="B28" s="199" t="s">
        <v>164</v>
      </c>
      <c r="C28" s="113">
        <v>13.947651487988526</v>
      </c>
      <c r="D28" s="115">
        <v>389</v>
      </c>
      <c r="E28" s="114">
        <v>123</v>
      </c>
      <c r="F28" s="114">
        <v>222</v>
      </c>
      <c r="G28" s="114">
        <v>103</v>
      </c>
      <c r="H28" s="140">
        <v>145</v>
      </c>
      <c r="I28" s="115">
        <v>244</v>
      </c>
      <c r="J28" s="116">
        <v>168.27586206896552</v>
      </c>
    </row>
    <row r="29" spans="1:15" s="110" customFormat="1" ht="24.95" customHeight="1" x14ac:dyDescent="0.2">
      <c r="A29" s="193">
        <v>86</v>
      </c>
      <c r="B29" s="199" t="s">
        <v>165</v>
      </c>
      <c r="C29" s="113">
        <v>6.3822158479741846</v>
      </c>
      <c r="D29" s="115">
        <v>178</v>
      </c>
      <c r="E29" s="114">
        <v>106</v>
      </c>
      <c r="F29" s="114">
        <v>198</v>
      </c>
      <c r="G29" s="114">
        <v>170</v>
      </c>
      <c r="H29" s="140">
        <v>116</v>
      </c>
      <c r="I29" s="115">
        <v>62</v>
      </c>
      <c r="J29" s="116">
        <v>53.448275862068968</v>
      </c>
    </row>
    <row r="30" spans="1:15" s="110" customFormat="1" ht="24.95" customHeight="1" x14ac:dyDescent="0.2">
      <c r="A30" s="193">
        <v>87.88</v>
      </c>
      <c r="B30" s="204" t="s">
        <v>166</v>
      </c>
      <c r="C30" s="113">
        <v>5.844388669774113</v>
      </c>
      <c r="D30" s="115">
        <v>163</v>
      </c>
      <c r="E30" s="114">
        <v>157</v>
      </c>
      <c r="F30" s="114">
        <v>257</v>
      </c>
      <c r="G30" s="114">
        <v>148</v>
      </c>
      <c r="H30" s="140">
        <v>177</v>
      </c>
      <c r="I30" s="115">
        <v>-14</v>
      </c>
      <c r="J30" s="116">
        <v>-7.9096045197740112</v>
      </c>
    </row>
    <row r="31" spans="1:15" s="110" customFormat="1" ht="24.95" customHeight="1" x14ac:dyDescent="0.2">
      <c r="A31" s="193" t="s">
        <v>167</v>
      </c>
      <c r="B31" s="199" t="s">
        <v>168</v>
      </c>
      <c r="C31" s="113">
        <v>2.6891358910003587</v>
      </c>
      <c r="D31" s="115">
        <v>75</v>
      </c>
      <c r="E31" s="114">
        <v>84</v>
      </c>
      <c r="F31" s="114">
        <v>82</v>
      </c>
      <c r="G31" s="114">
        <v>80</v>
      </c>
      <c r="H31" s="140">
        <v>75</v>
      </c>
      <c r="I31" s="115">
        <v>0</v>
      </c>
      <c r="J31" s="116">
        <v>0</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0.43026174256005739</v>
      </c>
      <c r="D34" s="115">
        <v>12</v>
      </c>
      <c r="E34" s="114">
        <v>73</v>
      </c>
      <c r="F34" s="114">
        <v>87</v>
      </c>
      <c r="G34" s="114">
        <v>14</v>
      </c>
      <c r="H34" s="140">
        <v>9</v>
      </c>
      <c r="I34" s="115">
        <v>3</v>
      </c>
      <c r="J34" s="116">
        <v>33.333333333333336</v>
      </c>
    </row>
    <row r="35" spans="1:10" s="110" customFormat="1" ht="24.95" customHeight="1" x14ac:dyDescent="0.2">
      <c r="A35" s="292" t="s">
        <v>171</v>
      </c>
      <c r="B35" s="293" t="s">
        <v>172</v>
      </c>
      <c r="C35" s="113">
        <v>29.723915381857296</v>
      </c>
      <c r="D35" s="115">
        <v>829</v>
      </c>
      <c r="E35" s="114">
        <v>702</v>
      </c>
      <c r="F35" s="114">
        <v>772</v>
      </c>
      <c r="G35" s="114">
        <v>621</v>
      </c>
      <c r="H35" s="140">
        <v>958</v>
      </c>
      <c r="I35" s="115">
        <v>-129</v>
      </c>
      <c r="J35" s="116">
        <v>-13.465553235908143</v>
      </c>
    </row>
    <row r="36" spans="1:10" s="110" customFormat="1" ht="24.95" customHeight="1" x14ac:dyDescent="0.2">
      <c r="A36" s="294" t="s">
        <v>173</v>
      </c>
      <c r="B36" s="295" t="s">
        <v>174</v>
      </c>
      <c r="C36" s="125">
        <v>69.845822875582641</v>
      </c>
      <c r="D36" s="143">
        <v>1948</v>
      </c>
      <c r="E36" s="144">
        <v>1606</v>
      </c>
      <c r="F36" s="144">
        <v>1923</v>
      </c>
      <c r="G36" s="144">
        <v>1412</v>
      </c>
      <c r="H36" s="145">
        <v>1571</v>
      </c>
      <c r="I36" s="143">
        <v>377</v>
      </c>
      <c r="J36" s="146">
        <v>23.997453851050288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2789</v>
      </c>
      <c r="F11" s="264">
        <v>2381</v>
      </c>
      <c r="G11" s="264">
        <v>2782</v>
      </c>
      <c r="H11" s="264">
        <v>2047</v>
      </c>
      <c r="I11" s="265">
        <v>2538</v>
      </c>
      <c r="J11" s="263">
        <v>251</v>
      </c>
      <c r="K11" s="266">
        <v>9.8896769109535061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27.17820007171029</v>
      </c>
      <c r="E13" s="115">
        <v>758</v>
      </c>
      <c r="F13" s="114">
        <v>862</v>
      </c>
      <c r="G13" s="114">
        <v>916</v>
      </c>
      <c r="H13" s="114">
        <v>555</v>
      </c>
      <c r="I13" s="140">
        <v>659</v>
      </c>
      <c r="J13" s="115">
        <v>99</v>
      </c>
      <c r="K13" s="116">
        <v>15.022761760242792</v>
      </c>
    </row>
    <row r="14" spans="1:17" ht="15.95" customHeight="1" x14ac:dyDescent="0.2">
      <c r="A14" s="306" t="s">
        <v>230</v>
      </c>
      <c r="B14" s="307"/>
      <c r="C14" s="308"/>
      <c r="D14" s="113">
        <v>59.160989602007888</v>
      </c>
      <c r="E14" s="115">
        <v>1650</v>
      </c>
      <c r="F14" s="114">
        <v>1218</v>
      </c>
      <c r="G14" s="114">
        <v>1501</v>
      </c>
      <c r="H14" s="114">
        <v>1204</v>
      </c>
      <c r="I14" s="140">
        <v>1528</v>
      </c>
      <c r="J14" s="115">
        <v>122</v>
      </c>
      <c r="K14" s="116">
        <v>7.9842931937172779</v>
      </c>
    </row>
    <row r="15" spans="1:17" ht="15.95" customHeight="1" x14ac:dyDescent="0.2">
      <c r="A15" s="306" t="s">
        <v>231</v>
      </c>
      <c r="B15" s="307"/>
      <c r="C15" s="308"/>
      <c r="D15" s="113">
        <v>5.6651129437074221</v>
      </c>
      <c r="E15" s="115">
        <v>158</v>
      </c>
      <c r="F15" s="114">
        <v>140</v>
      </c>
      <c r="G15" s="114">
        <v>146</v>
      </c>
      <c r="H15" s="114">
        <v>126</v>
      </c>
      <c r="I15" s="140">
        <v>155</v>
      </c>
      <c r="J15" s="115">
        <v>3</v>
      </c>
      <c r="K15" s="116">
        <v>1.935483870967742</v>
      </c>
    </row>
    <row r="16" spans="1:17" ht="15.95" customHeight="1" x14ac:dyDescent="0.2">
      <c r="A16" s="306" t="s">
        <v>232</v>
      </c>
      <c r="B16" s="307"/>
      <c r="C16" s="308"/>
      <c r="D16" s="113">
        <v>7.8522768017210467</v>
      </c>
      <c r="E16" s="115">
        <v>219</v>
      </c>
      <c r="F16" s="114">
        <v>158</v>
      </c>
      <c r="G16" s="114">
        <v>214</v>
      </c>
      <c r="H16" s="114">
        <v>158</v>
      </c>
      <c r="I16" s="140">
        <v>193</v>
      </c>
      <c r="J16" s="115">
        <v>26</v>
      </c>
      <c r="K16" s="116">
        <v>13.471502590673575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0.32269630692004303</v>
      </c>
      <c r="E18" s="115">
        <v>9</v>
      </c>
      <c r="F18" s="114">
        <v>112</v>
      </c>
      <c r="G18" s="114">
        <v>87</v>
      </c>
      <c r="H18" s="114">
        <v>16</v>
      </c>
      <c r="I18" s="140">
        <v>7</v>
      </c>
      <c r="J18" s="115">
        <v>2</v>
      </c>
      <c r="K18" s="116">
        <v>28.571428571428573</v>
      </c>
    </row>
    <row r="19" spans="1:11" ht="14.1" customHeight="1" x14ac:dyDescent="0.2">
      <c r="A19" s="306" t="s">
        <v>235</v>
      </c>
      <c r="B19" s="307" t="s">
        <v>236</v>
      </c>
      <c r="C19" s="308"/>
      <c r="D19" s="113">
        <v>0.32269630692004303</v>
      </c>
      <c r="E19" s="115">
        <v>9</v>
      </c>
      <c r="F19" s="114">
        <v>112</v>
      </c>
      <c r="G19" s="114">
        <v>86</v>
      </c>
      <c r="H19" s="114">
        <v>12</v>
      </c>
      <c r="I19" s="140">
        <v>7</v>
      </c>
      <c r="J19" s="115">
        <v>2</v>
      </c>
      <c r="K19" s="116">
        <v>28.571428571428573</v>
      </c>
    </row>
    <row r="20" spans="1:11" ht="14.1" customHeight="1" x14ac:dyDescent="0.2">
      <c r="A20" s="306">
        <v>12</v>
      </c>
      <c r="B20" s="307" t="s">
        <v>237</v>
      </c>
      <c r="C20" s="308"/>
      <c r="D20" s="113">
        <v>0.82466833990677657</v>
      </c>
      <c r="E20" s="115">
        <v>23</v>
      </c>
      <c r="F20" s="114">
        <v>55</v>
      </c>
      <c r="G20" s="114">
        <v>34</v>
      </c>
      <c r="H20" s="114">
        <v>27</v>
      </c>
      <c r="I20" s="140">
        <v>18</v>
      </c>
      <c r="J20" s="115">
        <v>5</v>
      </c>
      <c r="K20" s="116">
        <v>27.777777777777779</v>
      </c>
    </row>
    <row r="21" spans="1:11" ht="14.1" customHeight="1" x14ac:dyDescent="0.2">
      <c r="A21" s="306">
        <v>21</v>
      </c>
      <c r="B21" s="307" t="s">
        <v>238</v>
      </c>
      <c r="C21" s="308"/>
      <c r="D21" s="113" t="s">
        <v>513</v>
      </c>
      <c r="E21" s="115" t="s">
        <v>513</v>
      </c>
      <c r="F21" s="114">
        <v>0</v>
      </c>
      <c r="G21" s="114" t="s">
        <v>513</v>
      </c>
      <c r="H21" s="114" t="s">
        <v>513</v>
      </c>
      <c r="I21" s="140" t="s">
        <v>513</v>
      </c>
      <c r="J21" s="115" t="s">
        <v>513</v>
      </c>
      <c r="K21" s="116" t="s">
        <v>513</v>
      </c>
    </row>
    <row r="22" spans="1:11" ht="14.1" customHeight="1" x14ac:dyDescent="0.2">
      <c r="A22" s="306">
        <v>22</v>
      </c>
      <c r="B22" s="307" t="s">
        <v>239</v>
      </c>
      <c r="C22" s="308"/>
      <c r="D22" s="113">
        <v>1.0397992111868053</v>
      </c>
      <c r="E22" s="115">
        <v>29</v>
      </c>
      <c r="F22" s="114">
        <v>39</v>
      </c>
      <c r="G22" s="114">
        <v>47</v>
      </c>
      <c r="H22" s="114">
        <v>30</v>
      </c>
      <c r="I22" s="140">
        <v>41</v>
      </c>
      <c r="J22" s="115">
        <v>-12</v>
      </c>
      <c r="K22" s="116">
        <v>-29.26829268292683</v>
      </c>
    </row>
    <row r="23" spans="1:11" ht="14.1" customHeight="1" x14ac:dyDescent="0.2">
      <c r="A23" s="306">
        <v>23</v>
      </c>
      <c r="B23" s="307" t="s">
        <v>240</v>
      </c>
      <c r="C23" s="308"/>
      <c r="D23" s="113">
        <v>0.25098601649336683</v>
      </c>
      <c r="E23" s="115">
        <v>7</v>
      </c>
      <c r="F23" s="114">
        <v>5</v>
      </c>
      <c r="G23" s="114">
        <v>4</v>
      </c>
      <c r="H23" s="114">
        <v>5</v>
      </c>
      <c r="I23" s="140">
        <v>8</v>
      </c>
      <c r="J23" s="115">
        <v>-1</v>
      </c>
      <c r="K23" s="116">
        <v>-12.5</v>
      </c>
    </row>
    <row r="24" spans="1:11" ht="14.1" customHeight="1" x14ac:dyDescent="0.2">
      <c r="A24" s="306">
        <v>24</v>
      </c>
      <c r="B24" s="307" t="s">
        <v>241</v>
      </c>
      <c r="C24" s="308"/>
      <c r="D24" s="113">
        <v>6.2746504123341698</v>
      </c>
      <c r="E24" s="115">
        <v>175</v>
      </c>
      <c r="F24" s="114">
        <v>286</v>
      </c>
      <c r="G24" s="114">
        <v>314</v>
      </c>
      <c r="H24" s="114">
        <v>139</v>
      </c>
      <c r="I24" s="140">
        <v>157</v>
      </c>
      <c r="J24" s="115">
        <v>18</v>
      </c>
      <c r="K24" s="116">
        <v>11.464968152866241</v>
      </c>
    </row>
    <row r="25" spans="1:11" ht="14.1" customHeight="1" x14ac:dyDescent="0.2">
      <c r="A25" s="306">
        <v>25</v>
      </c>
      <c r="B25" s="307" t="s">
        <v>242</v>
      </c>
      <c r="C25" s="308"/>
      <c r="D25" s="113">
        <v>9.7167443528146293</v>
      </c>
      <c r="E25" s="115">
        <v>271</v>
      </c>
      <c r="F25" s="114">
        <v>197</v>
      </c>
      <c r="G25" s="114">
        <v>159</v>
      </c>
      <c r="H25" s="114">
        <v>167</v>
      </c>
      <c r="I25" s="140">
        <v>263</v>
      </c>
      <c r="J25" s="115">
        <v>8</v>
      </c>
      <c r="K25" s="116">
        <v>3.041825095057034</v>
      </c>
    </row>
    <row r="26" spans="1:11" ht="14.1" customHeight="1" x14ac:dyDescent="0.2">
      <c r="A26" s="306">
        <v>26</v>
      </c>
      <c r="B26" s="307" t="s">
        <v>243</v>
      </c>
      <c r="C26" s="308"/>
      <c r="D26" s="113">
        <v>4.9480100394406596</v>
      </c>
      <c r="E26" s="115">
        <v>138</v>
      </c>
      <c r="F26" s="114">
        <v>73</v>
      </c>
      <c r="G26" s="114">
        <v>132</v>
      </c>
      <c r="H26" s="114">
        <v>79</v>
      </c>
      <c r="I26" s="140">
        <v>156</v>
      </c>
      <c r="J26" s="115">
        <v>-18</v>
      </c>
      <c r="K26" s="116">
        <v>-11.538461538461538</v>
      </c>
    </row>
    <row r="27" spans="1:11" ht="14.1" customHeight="1" x14ac:dyDescent="0.2">
      <c r="A27" s="306">
        <v>27</v>
      </c>
      <c r="B27" s="307" t="s">
        <v>244</v>
      </c>
      <c r="C27" s="308"/>
      <c r="D27" s="113">
        <v>1.90032269630692</v>
      </c>
      <c r="E27" s="115">
        <v>53</v>
      </c>
      <c r="F27" s="114">
        <v>55</v>
      </c>
      <c r="G27" s="114">
        <v>45</v>
      </c>
      <c r="H27" s="114">
        <v>50</v>
      </c>
      <c r="I27" s="140">
        <v>50</v>
      </c>
      <c r="J27" s="115">
        <v>3</v>
      </c>
      <c r="K27" s="116">
        <v>6</v>
      </c>
    </row>
    <row r="28" spans="1:11" ht="14.1" customHeight="1" x14ac:dyDescent="0.2">
      <c r="A28" s="306">
        <v>28</v>
      </c>
      <c r="B28" s="307" t="s">
        <v>245</v>
      </c>
      <c r="C28" s="308"/>
      <c r="D28" s="113" t="s">
        <v>513</v>
      </c>
      <c r="E28" s="115" t="s">
        <v>513</v>
      </c>
      <c r="F28" s="114" t="s">
        <v>513</v>
      </c>
      <c r="G28" s="114">
        <v>0</v>
      </c>
      <c r="H28" s="114" t="s">
        <v>513</v>
      </c>
      <c r="I28" s="140">
        <v>0</v>
      </c>
      <c r="J28" s="115" t="s">
        <v>513</v>
      </c>
      <c r="K28" s="116" t="s">
        <v>513</v>
      </c>
    </row>
    <row r="29" spans="1:11" ht="14.1" customHeight="1" x14ac:dyDescent="0.2">
      <c r="A29" s="306">
        <v>29</v>
      </c>
      <c r="B29" s="307" t="s">
        <v>246</v>
      </c>
      <c r="C29" s="308"/>
      <c r="D29" s="113">
        <v>3.2986733596271063</v>
      </c>
      <c r="E29" s="115">
        <v>92</v>
      </c>
      <c r="F29" s="114">
        <v>58</v>
      </c>
      <c r="G29" s="114">
        <v>47</v>
      </c>
      <c r="H29" s="114">
        <v>49</v>
      </c>
      <c r="I29" s="140">
        <v>84</v>
      </c>
      <c r="J29" s="115">
        <v>8</v>
      </c>
      <c r="K29" s="116">
        <v>9.5238095238095237</v>
      </c>
    </row>
    <row r="30" spans="1:11" ht="14.1" customHeight="1" x14ac:dyDescent="0.2">
      <c r="A30" s="306" t="s">
        <v>247</v>
      </c>
      <c r="B30" s="307" t="s">
        <v>248</v>
      </c>
      <c r="C30" s="308"/>
      <c r="D30" s="113" t="s">
        <v>513</v>
      </c>
      <c r="E30" s="115" t="s">
        <v>513</v>
      </c>
      <c r="F30" s="114">
        <v>12</v>
      </c>
      <c r="G30" s="114">
        <v>13</v>
      </c>
      <c r="H30" s="114">
        <v>8</v>
      </c>
      <c r="I30" s="140">
        <v>14</v>
      </c>
      <c r="J30" s="115" t="s">
        <v>513</v>
      </c>
      <c r="K30" s="116" t="s">
        <v>513</v>
      </c>
    </row>
    <row r="31" spans="1:11" ht="14.1" customHeight="1" x14ac:dyDescent="0.2">
      <c r="A31" s="306" t="s">
        <v>249</v>
      </c>
      <c r="B31" s="307" t="s">
        <v>250</v>
      </c>
      <c r="C31" s="308"/>
      <c r="D31" s="113">
        <v>2.8684116170670491</v>
      </c>
      <c r="E31" s="115">
        <v>80</v>
      </c>
      <c r="F31" s="114">
        <v>46</v>
      </c>
      <c r="G31" s="114">
        <v>34</v>
      </c>
      <c r="H31" s="114">
        <v>41</v>
      </c>
      <c r="I31" s="140">
        <v>70</v>
      </c>
      <c r="J31" s="115">
        <v>10</v>
      </c>
      <c r="K31" s="116">
        <v>14.285714285714286</v>
      </c>
    </row>
    <row r="32" spans="1:11" ht="14.1" customHeight="1" x14ac:dyDescent="0.2">
      <c r="A32" s="306">
        <v>31</v>
      </c>
      <c r="B32" s="307" t="s">
        <v>251</v>
      </c>
      <c r="C32" s="308"/>
      <c r="D32" s="113">
        <v>0.39440659734671923</v>
      </c>
      <c r="E32" s="115">
        <v>11</v>
      </c>
      <c r="F32" s="114">
        <v>9</v>
      </c>
      <c r="G32" s="114">
        <v>12</v>
      </c>
      <c r="H32" s="114">
        <v>3</v>
      </c>
      <c r="I32" s="140">
        <v>10</v>
      </c>
      <c r="J32" s="115">
        <v>1</v>
      </c>
      <c r="K32" s="116">
        <v>10</v>
      </c>
    </row>
    <row r="33" spans="1:11" ht="14.1" customHeight="1" x14ac:dyDescent="0.2">
      <c r="A33" s="306">
        <v>32</v>
      </c>
      <c r="B33" s="307" t="s">
        <v>252</v>
      </c>
      <c r="C33" s="308"/>
      <c r="D33" s="113">
        <v>2.151308712800287</v>
      </c>
      <c r="E33" s="115">
        <v>60</v>
      </c>
      <c r="F33" s="114">
        <v>68</v>
      </c>
      <c r="G33" s="114">
        <v>85</v>
      </c>
      <c r="H33" s="114">
        <v>62</v>
      </c>
      <c r="I33" s="140">
        <v>60</v>
      </c>
      <c r="J33" s="115">
        <v>0</v>
      </c>
      <c r="K33" s="116">
        <v>0</v>
      </c>
    </row>
    <row r="34" spans="1:11" ht="14.1" customHeight="1" x14ac:dyDescent="0.2">
      <c r="A34" s="306">
        <v>33</v>
      </c>
      <c r="B34" s="307" t="s">
        <v>253</v>
      </c>
      <c r="C34" s="308"/>
      <c r="D34" s="113">
        <v>1.3983506633201865</v>
      </c>
      <c r="E34" s="115">
        <v>39</v>
      </c>
      <c r="F34" s="114">
        <v>48</v>
      </c>
      <c r="G34" s="114">
        <v>27</v>
      </c>
      <c r="H34" s="114">
        <v>31</v>
      </c>
      <c r="I34" s="140">
        <v>39</v>
      </c>
      <c r="J34" s="115">
        <v>0</v>
      </c>
      <c r="K34" s="116">
        <v>0</v>
      </c>
    </row>
    <row r="35" spans="1:11" ht="14.1" customHeight="1" x14ac:dyDescent="0.2">
      <c r="A35" s="306">
        <v>34</v>
      </c>
      <c r="B35" s="307" t="s">
        <v>254</v>
      </c>
      <c r="C35" s="308"/>
      <c r="D35" s="113">
        <v>1.6851918250268914</v>
      </c>
      <c r="E35" s="115">
        <v>47</v>
      </c>
      <c r="F35" s="114">
        <v>30</v>
      </c>
      <c r="G35" s="114">
        <v>59</v>
      </c>
      <c r="H35" s="114">
        <v>37</v>
      </c>
      <c r="I35" s="140">
        <v>44</v>
      </c>
      <c r="J35" s="115">
        <v>3</v>
      </c>
      <c r="K35" s="116">
        <v>6.8181818181818183</v>
      </c>
    </row>
    <row r="36" spans="1:11" ht="14.1" customHeight="1" x14ac:dyDescent="0.2">
      <c r="A36" s="306">
        <v>41</v>
      </c>
      <c r="B36" s="307" t="s">
        <v>255</v>
      </c>
      <c r="C36" s="308"/>
      <c r="D36" s="113">
        <v>0.17927572606669057</v>
      </c>
      <c r="E36" s="115">
        <v>5</v>
      </c>
      <c r="F36" s="114">
        <v>7</v>
      </c>
      <c r="G36" s="114">
        <v>6</v>
      </c>
      <c r="H36" s="114">
        <v>13</v>
      </c>
      <c r="I36" s="140">
        <v>7</v>
      </c>
      <c r="J36" s="115">
        <v>-2</v>
      </c>
      <c r="K36" s="116">
        <v>-28.571428571428573</v>
      </c>
    </row>
    <row r="37" spans="1:11" ht="14.1" customHeight="1" x14ac:dyDescent="0.2">
      <c r="A37" s="306">
        <v>42</v>
      </c>
      <c r="B37" s="307" t="s">
        <v>256</v>
      </c>
      <c r="C37" s="308"/>
      <c r="D37" s="113" t="s">
        <v>513</v>
      </c>
      <c r="E37" s="115" t="s">
        <v>513</v>
      </c>
      <c r="F37" s="114" t="s">
        <v>513</v>
      </c>
      <c r="G37" s="114">
        <v>4</v>
      </c>
      <c r="H37" s="114" t="s">
        <v>513</v>
      </c>
      <c r="I37" s="140">
        <v>4</v>
      </c>
      <c r="J37" s="115" t="s">
        <v>513</v>
      </c>
      <c r="K37" s="116" t="s">
        <v>513</v>
      </c>
    </row>
    <row r="38" spans="1:11" ht="14.1" customHeight="1" x14ac:dyDescent="0.2">
      <c r="A38" s="306">
        <v>43</v>
      </c>
      <c r="B38" s="307" t="s">
        <v>257</v>
      </c>
      <c r="C38" s="308"/>
      <c r="D38" s="113">
        <v>0.39440659734671923</v>
      </c>
      <c r="E38" s="115">
        <v>11</v>
      </c>
      <c r="F38" s="114">
        <v>10</v>
      </c>
      <c r="G38" s="114">
        <v>9</v>
      </c>
      <c r="H38" s="114">
        <v>20</v>
      </c>
      <c r="I38" s="140">
        <v>14</v>
      </c>
      <c r="J38" s="115">
        <v>-3</v>
      </c>
      <c r="K38" s="116">
        <v>-21.428571428571427</v>
      </c>
    </row>
    <row r="39" spans="1:11" ht="14.1" customHeight="1" x14ac:dyDescent="0.2">
      <c r="A39" s="306">
        <v>51</v>
      </c>
      <c r="B39" s="307" t="s">
        <v>258</v>
      </c>
      <c r="C39" s="308"/>
      <c r="D39" s="113">
        <v>9.8243097884546433</v>
      </c>
      <c r="E39" s="115">
        <v>274</v>
      </c>
      <c r="F39" s="114">
        <v>170</v>
      </c>
      <c r="G39" s="114">
        <v>240</v>
      </c>
      <c r="H39" s="114">
        <v>210</v>
      </c>
      <c r="I39" s="140">
        <v>331</v>
      </c>
      <c r="J39" s="115">
        <v>-57</v>
      </c>
      <c r="K39" s="116">
        <v>-17.220543806646525</v>
      </c>
    </row>
    <row r="40" spans="1:11" ht="14.1" customHeight="1" x14ac:dyDescent="0.2">
      <c r="A40" s="306" t="s">
        <v>259</v>
      </c>
      <c r="B40" s="307" t="s">
        <v>260</v>
      </c>
      <c r="C40" s="308"/>
      <c r="D40" s="113">
        <v>9.1430620294012197</v>
      </c>
      <c r="E40" s="115">
        <v>255</v>
      </c>
      <c r="F40" s="114">
        <v>152</v>
      </c>
      <c r="G40" s="114">
        <v>222</v>
      </c>
      <c r="H40" s="114">
        <v>190</v>
      </c>
      <c r="I40" s="140">
        <v>320</v>
      </c>
      <c r="J40" s="115">
        <v>-65</v>
      </c>
      <c r="K40" s="116">
        <v>-20.3125</v>
      </c>
    </row>
    <row r="41" spans="1:11" ht="14.1" customHeight="1" x14ac:dyDescent="0.2">
      <c r="A41" s="306"/>
      <c r="B41" s="307" t="s">
        <v>261</v>
      </c>
      <c r="C41" s="308"/>
      <c r="D41" s="113">
        <v>7.9239870921477236</v>
      </c>
      <c r="E41" s="115">
        <v>221</v>
      </c>
      <c r="F41" s="114">
        <v>134</v>
      </c>
      <c r="G41" s="114">
        <v>168</v>
      </c>
      <c r="H41" s="114">
        <v>164</v>
      </c>
      <c r="I41" s="140">
        <v>287</v>
      </c>
      <c r="J41" s="115">
        <v>-66</v>
      </c>
      <c r="K41" s="116">
        <v>-22.99651567944251</v>
      </c>
    </row>
    <row r="42" spans="1:11" ht="14.1" customHeight="1" x14ac:dyDescent="0.2">
      <c r="A42" s="306">
        <v>52</v>
      </c>
      <c r="B42" s="307" t="s">
        <v>262</v>
      </c>
      <c r="C42" s="308"/>
      <c r="D42" s="113">
        <v>5.5934026532807462</v>
      </c>
      <c r="E42" s="115">
        <v>156</v>
      </c>
      <c r="F42" s="114">
        <v>148</v>
      </c>
      <c r="G42" s="114">
        <v>143</v>
      </c>
      <c r="H42" s="114">
        <v>108</v>
      </c>
      <c r="I42" s="140">
        <v>107</v>
      </c>
      <c r="J42" s="115">
        <v>49</v>
      </c>
      <c r="K42" s="116">
        <v>45.794392523364486</v>
      </c>
    </row>
    <row r="43" spans="1:11" ht="14.1" customHeight="1" x14ac:dyDescent="0.2">
      <c r="A43" s="306" t="s">
        <v>263</v>
      </c>
      <c r="B43" s="307" t="s">
        <v>264</v>
      </c>
      <c r="C43" s="308"/>
      <c r="D43" s="113">
        <v>4.2667622803872352</v>
      </c>
      <c r="E43" s="115">
        <v>119</v>
      </c>
      <c r="F43" s="114">
        <v>93</v>
      </c>
      <c r="G43" s="114">
        <v>95</v>
      </c>
      <c r="H43" s="114">
        <v>84</v>
      </c>
      <c r="I43" s="140">
        <v>71</v>
      </c>
      <c r="J43" s="115">
        <v>48</v>
      </c>
      <c r="K43" s="116">
        <v>67.605633802816897</v>
      </c>
    </row>
    <row r="44" spans="1:11" ht="14.1" customHeight="1" x14ac:dyDescent="0.2">
      <c r="A44" s="306">
        <v>53</v>
      </c>
      <c r="B44" s="307" t="s">
        <v>265</v>
      </c>
      <c r="C44" s="308"/>
      <c r="D44" s="113">
        <v>1.0039440659734673</v>
      </c>
      <c r="E44" s="115">
        <v>28</v>
      </c>
      <c r="F44" s="114">
        <v>33</v>
      </c>
      <c r="G44" s="114">
        <v>26</v>
      </c>
      <c r="H44" s="114">
        <v>29</v>
      </c>
      <c r="I44" s="140">
        <v>30</v>
      </c>
      <c r="J44" s="115">
        <v>-2</v>
      </c>
      <c r="K44" s="116">
        <v>-6.666666666666667</v>
      </c>
    </row>
    <row r="45" spans="1:11" ht="14.1" customHeight="1" x14ac:dyDescent="0.2">
      <c r="A45" s="306" t="s">
        <v>266</v>
      </c>
      <c r="B45" s="307" t="s">
        <v>267</v>
      </c>
      <c r="C45" s="308"/>
      <c r="D45" s="113">
        <v>1.0039440659734673</v>
      </c>
      <c r="E45" s="115">
        <v>28</v>
      </c>
      <c r="F45" s="114">
        <v>33</v>
      </c>
      <c r="G45" s="114">
        <v>24</v>
      </c>
      <c r="H45" s="114">
        <v>29</v>
      </c>
      <c r="I45" s="140">
        <v>30</v>
      </c>
      <c r="J45" s="115">
        <v>-2</v>
      </c>
      <c r="K45" s="116">
        <v>-6.666666666666667</v>
      </c>
    </row>
    <row r="46" spans="1:11" ht="14.1" customHeight="1" x14ac:dyDescent="0.2">
      <c r="A46" s="306">
        <v>54</v>
      </c>
      <c r="B46" s="307" t="s">
        <v>268</v>
      </c>
      <c r="C46" s="308"/>
      <c r="D46" s="113">
        <v>4.9480100394406596</v>
      </c>
      <c r="E46" s="115">
        <v>138</v>
      </c>
      <c r="F46" s="114">
        <v>99</v>
      </c>
      <c r="G46" s="114">
        <v>110</v>
      </c>
      <c r="H46" s="114">
        <v>100</v>
      </c>
      <c r="I46" s="140">
        <v>128</v>
      </c>
      <c r="J46" s="115">
        <v>10</v>
      </c>
      <c r="K46" s="116">
        <v>7.8125</v>
      </c>
    </row>
    <row r="47" spans="1:11" ht="14.1" customHeight="1" x14ac:dyDescent="0.2">
      <c r="A47" s="306">
        <v>61</v>
      </c>
      <c r="B47" s="307" t="s">
        <v>269</v>
      </c>
      <c r="C47" s="308"/>
      <c r="D47" s="113">
        <v>0.78881319469343847</v>
      </c>
      <c r="E47" s="115">
        <v>22</v>
      </c>
      <c r="F47" s="114">
        <v>28</v>
      </c>
      <c r="G47" s="114">
        <v>30</v>
      </c>
      <c r="H47" s="114">
        <v>27</v>
      </c>
      <c r="I47" s="140">
        <v>20</v>
      </c>
      <c r="J47" s="115">
        <v>2</v>
      </c>
      <c r="K47" s="116">
        <v>10</v>
      </c>
    </row>
    <row r="48" spans="1:11" ht="14.1" customHeight="1" x14ac:dyDescent="0.2">
      <c r="A48" s="306">
        <v>62</v>
      </c>
      <c r="B48" s="307" t="s">
        <v>270</v>
      </c>
      <c r="C48" s="308"/>
      <c r="D48" s="113">
        <v>6.5614915740408746</v>
      </c>
      <c r="E48" s="115">
        <v>183</v>
      </c>
      <c r="F48" s="114">
        <v>169</v>
      </c>
      <c r="G48" s="114">
        <v>150</v>
      </c>
      <c r="H48" s="114">
        <v>140</v>
      </c>
      <c r="I48" s="140">
        <v>179</v>
      </c>
      <c r="J48" s="115">
        <v>4</v>
      </c>
      <c r="K48" s="116">
        <v>2.2346368715083798</v>
      </c>
    </row>
    <row r="49" spans="1:11" ht="14.1" customHeight="1" x14ac:dyDescent="0.2">
      <c r="A49" s="306">
        <v>63</v>
      </c>
      <c r="B49" s="307" t="s">
        <v>271</v>
      </c>
      <c r="C49" s="308"/>
      <c r="D49" s="113">
        <v>2.4740050197203298</v>
      </c>
      <c r="E49" s="115">
        <v>69</v>
      </c>
      <c r="F49" s="114">
        <v>44</v>
      </c>
      <c r="G49" s="114">
        <v>60</v>
      </c>
      <c r="H49" s="114">
        <v>53</v>
      </c>
      <c r="I49" s="140">
        <v>64</v>
      </c>
      <c r="J49" s="115">
        <v>5</v>
      </c>
      <c r="K49" s="116">
        <v>7.8125</v>
      </c>
    </row>
    <row r="50" spans="1:11" ht="14.1" customHeight="1" x14ac:dyDescent="0.2">
      <c r="A50" s="306" t="s">
        <v>272</v>
      </c>
      <c r="B50" s="307" t="s">
        <v>273</v>
      </c>
      <c r="C50" s="308"/>
      <c r="D50" s="113">
        <v>0.32269630692004303</v>
      </c>
      <c r="E50" s="115">
        <v>9</v>
      </c>
      <c r="F50" s="114">
        <v>4</v>
      </c>
      <c r="G50" s="114">
        <v>11</v>
      </c>
      <c r="H50" s="114">
        <v>7</v>
      </c>
      <c r="I50" s="140">
        <v>5</v>
      </c>
      <c r="J50" s="115">
        <v>4</v>
      </c>
      <c r="K50" s="116">
        <v>80</v>
      </c>
    </row>
    <row r="51" spans="1:11" ht="14.1" customHeight="1" x14ac:dyDescent="0.2">
      <c r="A51" s="306" t="s">
        <v>274</v>
      </c>
      <c r="B51" s="307" t="s">
        <v>275</v>
      </c>
      <c r="C51" s="308"/>
      <c r="D51" s="113">
        <v>1.864467551093582</v>
      </c>
      <c r="E51" s="115">
        <v>52</v>
      </c>
      <c r="F51" s="114">
        <v>36</v>
      </c>
      <c r="G51" s="114">
        <v>43</v>
      </c>
      <c r="H51" s="114">
        <v>42</v>
      </c>
      <c r="I51" s="140">
        <v>57</v>
      </c>
      <c r="J51" s="115">
        <v>-5</v>
      </c>
      <c r="K51" s="116">
        <v>-8.7719298245614041</v>
      </c>
    </row>
    <row r="52" spans="1:11" ht="14.1" customHeight="1" x14ac:dyDescent="0.2">
      <c r="A52" s="306">
        <v>71</v>
      </c>
      <c r="B52" s="307" t="s">
        <v>276</v>
      </c>
      <c r="C52" s="308"/>
      <c r="D52" s="113">
        <v>7.6730010756543567</v>
      </c>
      <c r="E52" s="115">
        <v>214</v>
      </c>
      <c r="F52" s="114">
        <v>168</v>
      </c>
      <c r="G52" s="114">
        <v>217</v>
      </c>
      <c r="H52" s="114">
        <v>178</v>
      </c>
      <c r="I52" s="140">
        <v>217</v>
      </c>
      <c r="J52" s="115">
        <v>-3</v>
      </c>
      <c r="K52" s="116">
        <v>-1.3824884792626728</v>
      </c>
    </row>
    <row r="53" spans="1:11" ht="14.1" customHeight="1" x14ac:dyDescent="0.2">
      <c r="A53" s="306" t="s">
        <v>277</v>
      </c>
      <c r="B53" s="307" t="s">
        <v>278</v>
      </c>
      <c r="C53" s="308"/>
      <c r="D53" s="113">
        <v>3.4420939404804591</v>
      </c>
      <c r="E53" s="115">
        <v>96</v>
      </c>
      <c r="F53" s="114">
        <v>78</v>
      </c>
      <c r="G53" s="114">
        <v>94</v>
      </c>
      <c r="H53" s="114">
        <v>83</v>
      </c>
      <c r="I53" s="140">
        <v>101</v>
      </c>
      <c r="J53" s="115">
        <v>-5</v>
      </c>
      <c r="K53" s="116">
        <v>-4.9504950495049505</v>
      </c>
    </row>
    <row r="54" spans="1:11" ht="14.1" customHeight="1" x14ac:dyDescent="0.2">
      <c r="A54" s="306" t="s">
        <v>279</v>
      </c>
      <c r="B54" s="307" t="s">
        <v>280</v>
      </c>
      <c r="C54" s="308"/>
      <c r="D54" s="113">
        <v>3.8723556830405164</v>
      </c>
      <c r="E54" s="115">
        <v>108</v>
      </c>
      <c r="F54" s="114">
        <v>73</v>
      </c>
      <c r="G54" s="114">
        <v>110</v>
      </c>
      <c r="H54" s="114">
        <v>82</v>
      </c>
      <c r="I54" s="140">
        <v>98</v>
      </c>
      <c r="J54" s="115">
        <v>10</v>
      </c>
      <c r="K54" s="116">
        <v>10.204081632653061</v>
      </c>
    </row>
    <row r="55" spans="1:11" ht="14.1" customHeight="1" x14ac:dyDescent="0.2">
      <c r="A55" s="306">
        <v>72</v>
      </c>
      <c r="B55" s="307" t="s">
        <v>281</v>
      </c>
      <c r="C55" s="308"/>
      <c r="D55" s="113">
        <v>1.1832197920401577</v>
      </c>
      <c r="E55" s="115">
        <v>33</v>
      </c>
      <c r="F55" s="114">
        <v>34</v>
      </c>
      <c r="G55" s="114">
        <v>24</v>
      </c>
      <c r="H55" s="114">
        <v>21</v>
      </c>
      <c r="I55" s="140">
        <v>42</v>
      </c>
      <c r="J55" s="115">
        <v>-9</v>
      </c>
      <c r="K55" s="116">
        <v>-21.428571428571427</v>
      </c>
    </row>
    <row r="56" spans="1:11" ht="14.1" customHeight="1" x14ac:dyDescent="0.2">
      <c r="A56" s="306" t="s">
        <v>282</v>
      </c>
      <c r="B56" s="307" t="s">
        <v>283</v>
      </c>
      <c r="C56" s="308"/>
      <c r="D56" s="113">
        <v>0.57368232341340986</v>
      </c>
      <c r="E56" s="115">
        <v>16</v>
      </c>
      <c r="F56" s="114">
        <v>8</v>
      </c>
      <c r="G56" s="114">
        <v>4</v>
      </c>
      <c r="H56" s="114">
        <v>8</v>
      </c>
      <c r="I56" s="140">
        <v>21</v>
      </c>
      <c r="J56" s="115">
        <v>-5</v>
      </c>
      <c r="K56" s="116">
        <v>-23.80952380952381</v>
      </c>
    </row>
    <row r="57" spans="1:11" ht="14.1" customHeight="1" x14ac:dyDescent="0.2">
      <c r="A57" s="306" t="s">
        <v>284</v>
      </c>
      <c r="B57" s="307" t="s">
        <v>285</v>
      </c>
      <c r="C57" s="308"/>
      <c r="D57" s="113">
        <v>0.43026174256005739</v>
      </c>
      <c r="E57" s="115">
        <v>12</v>
      </c>
      <c r="F57" s="114">
        <v>19</v>
      </c>
      <c r="G57" s="114">
        <v>14</v>
      </c>
      <c r="H57" s="114">
        <v>8</v>
      </c>
      <c r="I57" s="140">
        <v>16</v>
      </c>
      <c r="J57" s="115">
        <v>-4</v>
      </c>
      <c r="K57" s="116">
        <v>-25</v>
      </c>
    </row>
    <row r="58" spans="1:11" ht="14.1" customHeight="1" x14ac:dyDescent="0.2">
      <c r="A58" s="306">
        <v>73</v>
      </c>
      <c r="B58" s="307" t="s">
        <v>286</v>
      </c>
      <c r="C58" s="308"/>
      <c r="D58" s="113">
        <v>1.0039440659734673</v>
      </c>
      <c r="E58" s="115">
        <v>28</v>
      </c>
      <c r="F58" s="114">
        <v>34</v>
      </c>
      <c r="G58" s="114">
        <v>42</v>
      </c>
      <c r="H58" s="114">
        <v>36</v>
      </c>
      <c r="I58" s="140">
        <v>32</v>
      </c>
      <c r="J58" s="115">
        <v>-4</v>
      </c>
      <c r="K58" s="116">
        <v>-12.5</v>
      </c>
    </row>
    <row r="59" spans="1:11" ht="14.1" customHeight="1" x14ac:dyDescent="0.2">
      <c r="A59" s="306" t="s">
        <v>287</v>
      </c>
      <c r="B59" s="307" t="s">
        <v>288</v>
      </c>
      <c r="C59" s="308"/>
      <c r="D59" s="113">
        <v>0.78881319469343847</v>
      </c>
      <c r="E59" s="115">
        <v>22</v>
      </c>
      <c r="F59" s="114">
        <v>26</v>
      </c>
      <c r="G59" s="114">
        <v>20</v>
      </c>
      <c r="H59" s="114">
        <v>29</v>
      </c>
      <c r="I59" s="140">
        <v>27</v>
      </c>
      <c r="J59" s="115">
        <v>-5</v>
      </c>
      <c r="K59" s="116">
        <v>-18.518518518518519</v>
      </c>
    </row>
    <row r="60" spans="1:11" ht="14.1" customHeight="1" x14ac:dyDescent="0.2">
      <c r="A60" s="306">
        <v>81</v>
      </c>
      <c r="B60" s="307" t="s">
        <v>289</v>
      </c>
      <c r="C60" s="308"/>
      <c r="D60" s="113">
        <v>6.8841878809609183</v>
      </c>
      <c r="E60" s="115">
        <v>192</v>
      </c>
      <c r="F60" s="114">
        <v>130</v>
      </c>
      <c r="G60" s="114">
        <v>202</v>
      </c>
      <c r="H60" s="114">
        <v>189</v>
      </c>
      <c r="I60" s="140">
        <v>145</v>
      </c>
      <c r="J60" s="115">
        <v>47</v>
      </c>
      <c r="K60" s="116">
        <v>32.413793103448278</v>
      </c>
    </row>
    <row r="61" spans="1:11" ht="14.1" customHeight="1" x14ac:dyDescent="0.2">
      <c r="A61" s="306" t="s">
        <v>290</v>
      </c>
      <c r="B61" s="307" t="s">
        <v>291</v>
      </c>
      <c r="C61" s="308"/>
      <c r="D61" s="113">
        <v>2.5815704553603442</v>
      </c>
      <c r="E61" s="115">
        <v>72</v>
      </c>
      <c r="F61" s="114">
        <v>45</v>
      </c>
      <c r="G61" s="114">
        <v>81</v>
      </c>
      <c r="H61" s="114">
        <v>83</v>
      </c>
      <c r="I61" s="140">
        <v>52</v>
      </c>
      <c r="J61" s="115">
        <v>20</v>
      </c>
      <c r="K61" s="116">
        <v>38.46153846153846</v>
      </c>
    </row>
    <row r="62" spans="1:11" ht="14.1" customHeight="1" x14ac:dyDescent="0.2">
      <c r="A62" s="306" t="s">
        <v>292</v>
      </c>
      <c r="B62" s="307" t="s">
        <v>293</v>
      </c>
      <c r="C62" s="308"/>
      <c r="D62" s="113">
        <v>2.1154535675869486</v>
      </c>
      <c r="E62" s="115">
        <v>59</v>
      </c>
      <c r="F62" s="114">
        <v>50</v>
      </c>
      <c r="G62" s="114">
        <v>80</v>
      </c>
      <c r="H62" s="114">
        <v>54</v>
      </c>
      <c r="I62" s="140">
        <v>45</v>
      </c>
      <c r="J62" s="115">
        <v>14</v>
      </c>
      <c r="K62" s="116">
        <v>31.111111111111111</v>
      </c>
    </row>
    <row r="63" spans="1:11" ht="14.1" customHeight="1" x14ac:dyDescent="0.2">
      <c r="A63" s="306"/>
      <c r="B63" s="307" t="s">
        <v>294</v>
      </c>
      <c r="C63" s="308"/>
      <c r="D63" s="113">
        <v>1.90032269630692</v>
      </c>
      <c r="E63" s="115">
        <v>53</v>
      </c>
      <c r="F63" s="114">
        <v>48</v>
      </c>
      <c r="G63" s="114">
        <v>78</v>
      </c>
      <c r="H63" s="114">
        <v>48</v>
      </c>
      <c r="I63" s="140">
        <v>40</v>
      </c>
      <c r="J63" s="115">
        <v>13</v>
      </c>
      <c r="K63" s="116">
        <v>32.5</v>
      </c>
    </row>
    <row r="64" spans="1:11" ht="14.1" customHeight="1" x14ac:dyDescent="0.2">
      <c r="A64" s="306" t="s">
        <v>295</v>
      </c>
      <c r="B64" s="307" t="s">
        <v>296</v>
      </c>
      <c r="C64" s="308"/>
      <c r="D64" s="113">
        <v>1.0039440659734673</v>
      </c>
      <c r="E64" s="115">
        <v>28</v>
      </c>
      <c r="F64" s="114">
        <v>17</v>
      </c>
      <c r="G64" s="114">
        <v>17</v>
      </c>
      <c r="H64" s="114">
        <v>18</v>
      </c>
      <c r="I64" s="140">
        <v>19</v>
      </c>
      <c r="J64" s="115">
        <v>9</v>
      </c>
      <c r="K64" s="116">
        <v>47.368421052631582</v>
      </c>
    </row>
    <row r="65" spans="1:11" ht="14.1" customHeight="1" x14ac:dyDescent="0.2">
      <c r="A65" s="306" t="s">
        <v>297</v>
      </c>
      <c r="B65" s="307" t="s">
        <v>298</v>
      </c>
      <c r="C65" s="308"/>
      <c r="D65" s="113">
        <v>0.57368232341340986</v>
      </c>
      <c r="E65" s="115">
        <v>16</v>
      </c>
      <c r="F65" s="114">
        <v>4</v>
      </c>
      <c r="G65" s="114">
        <v>14</v>
      </c>
      <c r="H65" s="114">
        <v>12</v>
      </c>
      <c r="I65" s="140">
        <v>12</v>
      </c>
      <c r="J65" s="115">
        <v>4</v>
      </c>
      <c r="K65" s="116">
        <v>33.333333333333336</v>
      </c>
    </row>
    <row r="66" spans="1:11" ht="14.1" customHeight="1" x14ac:dyDescent="0.2">
      <c r="A66" s="306">
        <v>82</v>
      </c>
      <c r="B66" s="307" t="s">
        <v>299</v>
      </c>
      <c r="C66" s="308"/>
      <c r="D66" s="113">
        <v>3.1911079239870923</v>
      </c>
      <c r="E66" s="115">
        <v>89</v>
      </c>
      <c r="F66" s="114">
        <v>100</v>
      </c>
      <c r="G66" s="114">
        <v>120</v>
      </c>
      <c r="H66" s="114">
        <v>84</v>
      </c>
      <c r="I66" s="140">
        <v>100</v>
      </c>
      <c r="J66" s="115">
        <v>-11</v>
      </c>
      <c r="K66" s="116">
        <v>-11</v>
      </c>
    </row>
    <row r="67" spans="1:11" ht="14.1" customHeight="1" x14ac:dyDescent="0.2">
      <c r="A67" s="306" t="s">
        <v>300</v>
      </c>
      <c r="B67" s="307" t="s">
        <v>301</v>
      </c>
      <c r="C67" s="308"/>
      <c r="D67" s="113">
        <v>2.4022947292936538</v>
      </c>
      <c r="E67" s="115">
        <v>67</v>
      </c>
      <c r="F67" s="114">
        <v>63</v>
      </c>
      <c r="G67" s="114">
        <v>86</v>
      </c>
      <c r="H67" s="114">
        <v>47</v>
      </c>
      <c r="I67" s="140">
        <v>70</v>
      </c>
      <c r="J67" s="115">
        <v>-3</v>
      </c>
      <c r="K67" s="116">
        <v>-4.2857142857142856</v>
      </c>
    </row>
    <row r="68" spans="1:11" ht="14.1" customHeight="1" x14ac:dyDescent="0.2">
      <c r="A68" s="306" t="s">
        <v>302</v>
      </c>
      <c r="B68" s="307" t="s">
        <v>303</v>
      </c>
      <c r="C68" s="308"/>
      <c r="D68" s="113">
        <v>0.35855145213338113</v>
      </c>
      <c r="E68" s="115">
        <v>10</v>
      </c>
      <c r="F68" s="114">
        <v>27</v>
      </c>
      <c r="G68" s="114">
        <v>22</v>
      </c>
      <c r="H68" s="114">
        <v>25</v>
      </c>
      <c r="I68" s="140">
        <v>22</v>
      </c>
      <c r="J68" s="115">
        <v>-12</v>
      </c>
      <c r="K68" s="116">
        <v>-54.545454545454547</v>
      </c>
    </row>
    <row r="69" spans="1:11" ht="14.1" customHeight="1" x14ac:dyDescent="0.2">
      <c r="A69" s="306">
        <v>83</v>
      </c>
      <c r="B69" s="307" t="s">
        <v>304</v>
      </c>
      <c r="C69" s="308"/>
      <c r="D69" s="113">
        <v>11.007529580494801</v>
      </c>
      <c r="E69" s="115">
        <v>307</v>
      </c>
      <c r="F69" s="114">
        <v>113</v>
      </c>
      <c r="G69" s="114">
        <v>244</v>
      </c>
      <c r="H69" s="114">
        <v>105</v>
      </c>
      <c r="I69" s="140">
        <v>107</v>
      </c>
      <c r="J69" s="115">
        <v>200</v>
      </c>
      <c r="K69" s="116">
        <v>186.9158878504673</v>
      </c>
    </row>
    <row r="70" spans="1:11" ht="14.1" customHeight="1" x14ac:dyDescent="0.2">
      <c r="A70" s="306" t="s">
        <v>305</v>
      </c>
      <c r="B70" s="307" t="s">
        <v>306</v>
      </c>
      <c r="C70" s="308"/>
      <c r="D70" s="113">
        <v>10.111150950161349</v>
      </c>
      <c r="E70" s="115">
        <v>282</v>
      </c>
      <c r="F70" s="114">
        <v>105</v>
      </c>
      <c r="G70" s="114">
        <v>233</v>
      </c>
      <c r="H70" s="114">
        <v>90</v>
      </c>
      <c r="I70" s="140">
        <v>98</v>
      </c>
      <c r="J70" s="115">
        <v>184</v>
      </c>
      <c r="K70" s="116">
        <v>187.75510204081633</v>
      </c>
    </row>
    <row r="71" spans="1:11" ht="14.1" customHeight="1" x14ac:dyDescent="0.2">
      <c r="A71" s="306"/>
      <c r="B71" s="307" t="s">
        <v>307</v>
      </c>
      <c r="C71" s="308"/>
      <c r="D71" s="113">
        <v>7.7805665112943707</v>
      </c>
      <c r="E71" s="115">
        <v>217</v>
      </c>
      <c r="F71" s="114">
        <v>53</v>
      </c>
      <c r="G71" s="114">
        <v>110</v>
      </c>
      <c r="H71" s="114">
        <v>34</v>
      </c>
      <c r="I71" s="140">
        <v>32</v>
      </c>
      <c r="J71" s="115">
        <v>185</v>
      </c>
      <c r="K71" s="116" t="s">
        <v>514</v>
      </c>
    </row>
    <row r="72" spans="1:11" ht="14.1" customHeight="1" x14ac:dyDescent="0.2">
      <c r="A72" s="306">
        <v>84</v>
      </c>
      <c r="B72" s="307" t="s">
        <v>308</v>
      </c>
      <c r="C72" s="308"/>
      <c r="D72" s="113">
        <v>1.6134815346002152</v>
      </c>
      <c r="E72" s="115">
        <v>45</v>
      </c>
      <c r="F72" s="114">
        <v>24</v>
      </c>
      <c r="G72" s="114">
        <v>74</v>
      </c>
      <c r="H72" s="114">
        <v>14</v>
      </c>
      <c r="I72" s="140">
        <v>44</v>
      </c>
      <c r="J72" s="115">
        <v>1</v>
      </c>
      <c r="K72" s="116">
        <v>2.2727272727272729</v>
      </c>
    </row>
    <row r="73" spans="1:11" ht="14.1" customHeight="1" x14ac:dyDescent="0.2">
      <c r="A73" s="306" t="s">
        <v>309</v>
      </c>
      <c r="B73" s="307" t="s">
        <v>310</v>
      </c>
      <c r="C73" s="308"/>
      <c r="D73" s="113">
        <v>0.89637863033345289</v>
      </c>
      <c r="E73" s="115">
        <v>25</v>
      </c>
      <c r="F73" s="114">
        <v>6</v>
      </c>
      <c r="G73" s="114">
        <v>37</v>
      </c>
      <c r="H73" s="114" t="s">
        <v>513</v>
      </c>
      <c r="I73" s="140">
        <v>22</v>
      </c>
      <c r="J73" s="115">
        <v>3</v>
      </c>
      <c r="K73" s="116">
        <v>13.636363636363637</v>
      </c>
    </row>
    <row r="74" spans="1:11" ht="14.1" customHeight="1" x14ac:dyDescent="0.2">
      <c r="A74" s="306" t="s">
        <v>311</v>
      </c>
      <c r="B74" s="307" t="s">
        <v>312</v>
      </c>
      <c r="C74" s="308"/>
      <c r="D74" s="113">
        <v>0.2151308712800287</v>
      </c>
      <c r="E74" s="115">
        <v>6</v>
      </c>
      <c r="F74" s="114">
        <v>3</v>
      </c>
      <c r="G74" s="114">
        <v>16</v>
      </c>
      <c r="H74" s="114" t="s">
        <v>513</v>
      </c>
      <c r="I74" s="140">
        <v>7</v>
      </c>
      <c r="J74" s="115">
        <v>-1</v>
      </c>
      <c r="K74" s="116">
        <v>-14.285714285714286</v>
      </c>
    </row>
    <row r="75" spans="1:11" ht="14.1" customHeight="1" x14ac:dyDescent="0.2">
      <c r="A75" s="306" t="s">
        <v>313</v>
      </c>
      <c r="B75" s="307" t="s">
        <v>314</v>
      </c>
      <c r="C75" s="308"/>
      <c r="D75" s="113">
        <v>0.14342058085335246</v>
      </c>
      <c r="E75" s="115">
        <v>4</v>
      </c>
      <c r="F75" s="114">
        <v>5</v>
      </c>
      <c r="G75" s="114">
        <v>6</v>
      </c>
      <c r="H75" s="114" t="s">
        <v>513</v>
      </c>
      <c r="I75" s="140">
        <v>4</v>
      </c>
      <c r="J75" s="115">
        <v>0</v>
      </c>
      <c r="K75" s="116">
        <v>0</v>
      </c>
    </row>
    <row r="76" spans="1:11" ht="14.1" customHeight="1" x14ac:dyDescent="0.2">
      <c r="A76" s="306">
        <v>91</v>
      </c>
      <c r="B76" s="307" t="s">
        <v>315</v>
      </c>
      <c r="C76" s="308"/>
      <c r="D76" s="113">
        <v>0.43026174256005739</v>
      </c>
      <c r="E76" s="115">
        <v>12</v>
      </c>
      <c r="F76" s="114">
        <v>6</v>
      </c>
      <c r="G76" s="114">
        <v>5</v>
      </c>
      <c r="H76" s="114" t="s">
        <v>513</v>
      </c>
      <c r="I76" s="140">
        <v>5</v>
      </c>
      <c r="J76" s="115">
        <v>7</v>
      </c>
      <c r="K76" s="116">
        <v>140</v>
      </c>
    </row>
    <row r="77" spans="1:11" ht="14.1" customHeight="1" x14ac:dyDescent="0.2">
      <c r="A77" s="306">
        <v>92</v>
      </c>
      <c r="B77" s="307" t="s">
        <v>316</v>
      </c>
      <c r="C77" s="308"/>
      <c r="D77" s="113">
        <v>0.28684116170670493</v>
      </c>
      <c r="E77" s="115">
        <v>8</v>
      </c>
      <c r="F77" s="114">
        <v>9</v>
      </c>
      <c r="G77" s="114">
        <v>7</v>
      </c>
      <c r="H77" s="114">
        <v>4</v>
      </c>
      <c r="I77" s="140">
        <v>9</v>
      </c>
      <c r="J77" s="115">
        <v>-1</v>
      </c>
      <c r="K77" s="116">
        <v>-11.111111111111111</v>
      </c>
    </row>
    <row r="78" spans="1:11" ht="14.1" customHeight="1" x14ac:dyDescent="0.2">
      <c r="A78" s="306">
        <v>93</v>
      </c>
      <c r="B78" s="307" t="s">
        <v>317</v>
      </c>
      <c r="C78" s="308"/>
      <c r="D78" s="113" t="s">
        <v>513</v>
      </c>
      <c r="E78" s="115" t="s">
        <v>513</v>
      </c>
      <c r="F78" s="114" t="s">
        <v>513</v>
      </c>
      <c r="G78" s="114" t="s">
        <v>513</v>
      </c>
      <c r="H78" s="114">
        <v>0</v>
      </c>
      <c r="I78" s="140">
        <v>0</v>
      </c>
      <c r="J78" s="115" t="s">
        <v>513</v>
      </c>
      <c r="K78" s="116" t="s">
        <v>513</v>
      </c>
    </row>
    <row r="79" spans="1:11" ht="14.1" customHeight="1" x14ac:dyDescent="0.2">
      <c r="A79" s="306">
        <v>94</v>
      </c>
      <c r="B79" s="307" t="s">
        <v>318</v>
      </c>
      <c r="C79" s="308"/>
      <c r="D79" s="113">
        <v>0.32269630692004303</v>
      </c>
      <c r="E79" s="115">
        <v>9</v>
      </c>
      <c r="F79" s="114">
        <v>13</v>
      </c>
      <c r="G79" s="114">
        <v>8</v>
      </c>
      <c r="H79" s="114">
        <v>12</v>
      </c>
      <c r="I79" s="140">
        <v>11</v>
      </c>
      <c r="J79" s="115">
        <v>-2</v>
      </c>
      <c r="K79" s="116">
        <v>-18.181818181818183</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333</v>
      </c>
      <c r="C81" s="312"/>
      <c r="D81" s="125">
        <v>0.14342058085335246</v>
      </c>
      <c r="E81" s="143">
        <v>4</v>
      </c>
      <c r="F81" s="144">
        <v>3</v>
      </c>
      <c r="G81" s="144">
        <v>5</v>
      </c>
      <c r="H81" s="144">
        <v>4</v>
      </c>
      <c r="I81" s="145" t="s">
        <v>513</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44277</v>
      </c>
      <c r="C10" s="114">
        <v>30486</v>
      </c>
      <c r="D10" s="114">
        <v>13791</v>
      </c>
      <c r="E10" s="114">
        <v>36812</v>
      </c>
      <c r="F10" s="114">
        <v>7099</v>
      </c>
      <c r="G10" s="114">
        <v>4147</v>
      </c>
      <c r="H10" s="114">
        <v>13372</v>
      </c>
      <c r="I10" s="115">
        <v>6547</v>
      </c>
      <c r="J10" s="114">
        <v>5015</v>
      </c>
      <c r="K10" s="114">
        <v>1532</v>
      </c>
      <c r="L10" s="423">
        <v>1916</v>
      </c>
      <c r="M10" s="424">
        <v>2336</v>
      </c>
    </row>
    <row r="11" spans="1:13" ht="11.1" customHeight="1" x14ac:dyDescent="0.2">
      <c r="A11" s="422" t="s">
        <v>387</v>
      </c>
      <c r="B11" s="115">
        <v>44344</v>
      </c>
      <c r="C11" s="114">
        <v>30611</v>
      </c>
      <c r="D11" s="114">
        <v>13733</v>
      </c>
      <c r="E11" s="114">
        <v>36836</v>
      </c>
      <c r="F11" s="114">
        <v>7136</v>
      </c>
      <c r="G11" s="114">
        <v>4004</v>
      </c>
      <c r="H11" s="114">
        <v>13553</v>
      </c>
      <c r="I11" s="115">
        <v>6671</v>
      </c>
      <c r="J11" s="114">
        <v>5086</v>
      </c>
      <c r="K11" s="114">
        <v>1585</v>
      </c>
      <c r="L11" s="423">
        <v>1988</v>
      </c>
      <c r="M11" s="424">
        <v>1964</v>
      </c>
    </row>
    <row r="12" spans="1:13" ht="11.1" customHeight="1" x14ac:dyDescent="0.2">
      <c r="A12" s="422" t="s">
        <v>388</v>
      </c>
      <c r="B12" s="115">
        <v>45005</v>
      </c>
      <c r="C12" s="114">
        <v>30986</v>
      </c>
      <c r="D12" s="114">
        <v>14019</v>
      </c>
      <c r="E12" s="114">
        <v>37388</v>
      </c>
      <c r="F12" s="114">
        <v>7239</v>
      </c>
      <c r="G12" s="114">
        <v>4506</v>
      </c>
      <c r="H12" s="114">
        <v>13727</v>
      </c>
      <c r="I12" s="115">
        <v>6632</v>
      </c>
      <c r="J12" s="114">
        <v>4993</v>
      </c>
      <c r="K12" s="114">
        <v>1639</v>
      </c>
      <c r="L12" s="423">
        <v>2768</v>
      </c>
      <c r="M12" s="424">
        <v>2148</v>
      </c>
    </row>
    <row r="13" spans="1:13" s="110" customFormat="1" ht="11.1" customHeight="1" x14ac:dyDescent="0.2">
      <c r="A13" s="422" t="s">
        <v>389</v>
      </c>
      <c r="B13" s="115">
        <v>44772</v>
      </c>
      <c r="C13" s="114">
        <v>30782</v>
      </c>
      <c r="D13" s="114">
        <v>13990</v>
      </c>
      <c r="E13" s="114">
        <v>37142</v>
      </c>
      <c r="F13" s="114">
        <v>7253</v>
      </c>
      <c r="G13" s="114">
        <v>4330</v>
      </c>
      <c r="H13" s="114">
        <v>13779</v>
      </c>
      <c r="I13" s="115">
        <v>6549</v>
      </c>
      <c r="J13" s="114">
        <v>4951</v>
      </c>
      <c r="K13" s="114">
        <v>1598</v>
      </c>
      <c r="L13" s="423">
        <v>1608</v>
      </c>
      <c r="M13" s="424">
        <v>1943</v>
      </c>
    </row>
    <row r="14" spans="1:13" ht="15" customHeight="1" x14ac:dyDescent="0.2">
      <c r="A14" s="422" t="s">
        <v>390</v>
      </c>
      <c r="B14" s="115">
        <v>44673</v>
      </c>
      <c r="C14" s="114">
        <v>30801</v>
      </c>
      <c r="D14" s="114">
        <v>13872</v>
      </c>
      <c r="E14" s="114">
        <v>36538</v>
      </c>
      <c r="F14" s="114">
        <v>7789</v>
      </c>
      <c r="G14" s="114">
        <v>4181</v>
      </c>
      <c r="H14" s="114">
        <v>13882</v>
      </c>
      <c r="I14" s="115">
        <v>6554</v>
      </c>
      <c r="J14" s="114">
        <v>4963</v>
      </c>
      <c r="K14" s="114">
        <v>1591</v>
      </c>
      <c r="L14" s="423">
        <v>2205</v>
      </c>
      <c r="M14" s="424">
        <v>2333</v>
      </c>
    </row>
    <row r="15" spans="1:13" ht="11.1" customHeight="1" x14ac:dyDescent="0.2">
      <c r="A15" s="422" t="s">
        <v>387</v>
      </c>
      <c r="B15" s="115">
        <v>44773</v>
      </c>
      <c r="C15" s="114">
        <v>30858</v>
      </c>
      <c r="D15" s="114">
        <v>13915</v>
      </c>
      <c r="E15" s="114">
        <v>36525</v>
      </c>
      <c r="F15" s="114">
        <v>7904</v>
      </c>
      <c r="G15" s="114">
        <v>4035</v>
      </c>
      <c r="H15" s="114">
        <v>14091</v>
      </c>
      <c r="I15" s="115">
        <v>6627</v>
      </c>
      <c r="J15" s="114">
        <v>4956</v>
      </c>
      <c r="K15" s="114">
        <v>1671</v>
      </c>
      <c r="L15" s="423">
        <v>1994</v>
      </c>
      <c r="M15" s="424">
        <v>1934</v>
      </c>
    </row>
    <row r="16" spans="1:13" ht="11.1" customHeight="1" x14ac:dyDescent="0.2">
      <c r="A16" s="422" t="s">
        <v>388</v>
      </c>
      <c r="B16" s="115">
        <v>45534</v>
      </c>
      <c r="C16" s="114">
        <v>31311</v>
      </c>
      <c r="D16" s="114">
        <v>14223</v>
      </c>
      <c r="E16" s="114">
        <v>37343</v>
      </c>
      <c r="F16" s="114">
        <v>7878</v>
      </c>
      <c r="G16" s="114">
        <v>4632</v>
      </c>
      <c r="H16" s="114">
        <v>14276</v>
      </c>
      <c r="I16" s="115">
        <v>6670</v>
      </c>
      <c r="J16" s="114">
        <v>4905</v>
      </c>
      <c r="K16" s="114">
        <v>1765</v>
      </c>
      <c r="L16" s="423">
        <v>3034</v>
      </c>
      <c r="M16" s="424">
        <v>2389</v>
      </c>
    </row>
    <row r="17" spans="1:13" s="110" customFormat="1" ht="11.1" customHeight="1" x14ac:dyDescent="0.2">
      <c r="A17" s="422" t="s">
        <v>389</v>
      </c>
      <c r="B17" s="115">
        <v>45334</v>
      </c>
      <c r="C17" s="114">
        <v>31037</v>
      </c>
      <c r="D17" s="114">
        <v>14297</v>
      </c>
      <c r="E17" s="114">
        <v>37427</v>
      </c>
      <c r="F17" s="114">
        <v>7897</v>
      </c>
      <c r="G17" s="114">
        <v>4469</v>
      </c>
      <c r="H17" s="114">
        <v>14379</v>
      </c>
      <c r="I17" s="115">
        <v>6617</v>
      </c>
      <c r="J17" s="114">
        <v>4910</v>
      </c>
      <c r="K17" s="114">
        <v>1707</v>
      </c>
      <c r="L17" s="423">
        <v>1656</v>
      </c>
      <c r="M17" s="424">
        <v>2000</v>
      </c>
    </row>
    <row r="18" spans="1:13" ht="15" customHeight="1" x14ac:dyDescent="0.2">
      <c r="A18" s="422" t="s">
        <v>391</v>
      </c>
      <c r="B18" s="115">
        <v>45323</v>
      </c>
      <c r="C18" s="114">
        <v>31021</v>
      </c>
      <c r="D18" s="114">
        <v>14302</v>
      </c>
      <c r="E18" s="114">
        <v>37301</v>
      </c>
      <c r="F18" s="114">
        <v>7985</v>
      </c>
      <c r="G18" s="114">
        <v>4349</v>
      </c>
      <c r="H18" s="114">
        <v>14551</v>
      </c>
      <c r="I18" s="115">
        <v>6560</v>
      </c>
      <c r="J18" s="114">
        <v>4843</v>
      </c>
      <c r="K18" s="114">
        <v>1717</v>
      </c>
      <c r="L18" s="423">
        <v>2296</v>
      </c>
      <c r="M18" s="424">
        <v>2336</v>
      </c>
    </row>
    <row r="19" spans="1:13" ht="11.1" customHeight="1" x14ac:dyDescent="0.2">
      <c r="A19" s="422" t="s">
        <v>387</v>
      </c>
      <c r="B19" s="115">
        <v>45436</v>
      </c>
      <c r="C19" s="114">
        <v>31060</v>
      </c>
      <c r="D19" s="114">
        <v>14376</v>
      </c>
      <c r="E19" s="114">
        <v>37239</v>
      </c>
      <c r="F19" s="114">
        <v>8151</v>
      </c>
      <c r="G19" s="114">
        <v>4126</v>
      </c>
      <c r="H19" s="114">
        <v>14930</v>
      </c>
      <c r="I19" s="115">
        <v>6635</v>
      </c>
      <c r="J19" s="114">
        <v>4869</v>
      </c>
      <c r="K19" s="114">
        <v>1766</v>
      </c>
      <c r="L19" s="423">
        <v>1776</v>
      </c>
      <c r="M19" s="424">
        <v>1720</v>
      </c>
    </row>
    <row r="20" spans="1:13" ht="11.1" customHeight="1" x14ac:dyDescent="0.2">
      <c r="A20" s="422" t="s">
        <v>388</v>
      </c>
      <c r="B20" s="115">
        <v>46006</v>
      </c>
      <c r="C20" s="114">
        <v>31398</v>
      </c>
      <c r="D20" s="114">
        <v>14608</v>
      </c>
      <c r="E20" s="114">
        <v>37746</v>
      </c>
      <c r="F20" s="114">
        <v>8204</v>
      </c>
      <c r="G20" s="114">
        <v>4637</v>
      </c>
      <c r="H20" s="114">
        <v>15118</v>
      </c>
      <c r="I20" s="115">
        <v>6574</v>
      </c>
      <c r="J20" s="114">
        <v>4744</v>
      </c>
      <c r="K20" s="114">
        <v>1830</v>
      </c>
      <c r="L20" s="423">
        <v>2970</v>
      </c>
      <c r="M20" s="424">
        <v>2488</v>
      </c>
    </row>
    <row r="21" spans="1:13" s="110" customFormat="1" ht="11.1" customHeight="1" x14ac:dyDescent="0.2">
      <c r="A21" s="422" t="s">
        <v>389</v>
      </c>
      <c r="B21" s="115">
        <v>45922</v>
      </c>
      <c r="C21" s="114">
        <v>31168</v>
      </c>
      <c r="D21" s="114">
        <v>14754</v>
      </c>
      <c r="E21" s="114">
        <v>37613</v>
      </c>
      <c r="F21" s="114">
        <v>8297</v>
      </c>
      <c r="G21" s="114">
        <v>4509</v>
      </c>
      <c r="H21" s="114">
        <v>15296</v>
      </c>
      <c r="I21" s="115">
        <v>6584</v>
      </c>
      <c r="J21" s="114">
        <v>4740</v>
      </c>
      <c r="K21" s="114">
        <v>1844</v>
      </c>
      <c r="L21" s="423">
        <v>1573</v>
      </c>
      <c r="M21" s="424">
        <v>2028</v>
      </c>
    </row>
    <row r="22" spans="1:13" ht="15" customHeight="1" x14ac:dyDescent="0.2">
      <c r="A22" s="422" t="s">
        <v>392</v>
      </c>
      <c r="B22" s="115">
        <v>45801</v>
      </c>
      <c r="C22" s="114">
        <v>31109</v>
      </c>
      <c r="D22" s="114">
        <v>14692</v>
      </c>
      <c r="E22" s="114">
        <v>37519</v>
      </c>
      <c r="F22" s="114">
        <v>8217</v>
      </c>
      <c r="G22" s="114">
        <v>4285</v>
      </c>
      <c r="H22" s="114">
        <v>15502</v>
      </c>
      <c r="I22" s="115">
        <v>6529</v>
      </c>
      <c r="J22" s="114">
        <v>4706</v>
      </c>
      <c r="K22" s="114">
        <v>1823</v>
      </c>
      <c r="L22" s="423">
        <v>2051</v>
      </c>
      <c r="M22" s="424">
        <v>2200</v>
      </c>
    </row>
    <row r="23" spans="1:13" ht="11.1" customHeight="1" x14ac:dyDescent="0.2">
      <c r="A23" s="422" t="s">
        <v>387</v>
      </c>
      <c r="B23" s="115">
        <v>46112</v>
      </c>
      <c r="C23" s="114">
        <v>31400</v>
      </c>
      <c r="D23" s="114">
        <v>14712</v>
      </c>
      <c r="E23" s="114">
        <v>37729</v>
      </c>
      <c r="F23" s="114">
        <v>8312</v>
      </c>
      <c r="G23" s="114">
        <v>4157</v>
      </c>
      <c r="H23" s="114">
        <v>15836</v>
      </c>
      <c r="I23" s="115">
        <v>6695</v>
      </c>
      <c r="J23" s="114">
        <v>4863</v>
      </c>
      <c r="K23" s="114">
        <v>1832</v>
      </c>
      <c r="L23" s="423">
        <v>2145</v>
      </c>
      <c r="M23" s="424">
        <v>1881</v>
      </c>
    </row>
    <row r="24" spans="1:13" ht="11.1" customHeight="1" x14ac:dyDescent="0.2">
      <c r="A24" s="422" t="s">
        <v>388</v>
      </c>
      <c r="B24" s="115">
        <v>46699</v>
      </c>
      <c r="C24" s="114">
        <v>31734</v>
      </c>
      <c r="D24" s="114">
        <v>14965</v>
      </c>
      <c r="E24" s="114">
        <v>38044</v>
      </c>
      <c r="F24" s="114">
        <v>8271</v>
      </c>
      <c r="G24" s="114">
        <v>4561</v>
      </c>
      <c r="H24" s="114">
        <v>16032</v>
      </c>
      <c r="I24" s="115">
        <v>6785</v>
      </c>
      <c r="J24" s="114">
        <v>4881</v>
      </c>
      <c r="K24" s="114">
        <v>1904</v>
      </c>
      <c r="L24" s="423">
        <v>2749</v>
      </c>
      <c r="M24" s="424">
        <v>2234</v>
      </c>
    </row>
    <row r="25" spans="1:13" s="110" customFormat="1" ht="11.1" customHeight="1" x14ac:dyDescent="0.2">
      <c r="A25" s="422" t="s">
        <v>389</v>
      </c>
      <c r="B25" s="115">
        <v>46282</v>
      </c>
      <c r="C25" s="114">
        <v>31399</v>
      </c>
      <c r="D25" s="114">
        <v>14883</v>
      </c>
      <c r="E25" s="114">
        <v>37649</v>
      </c>
      <c r="F25" s="114">
        <v>8245</v>
      </c>
      <c r="G25" s="114">
        <v>4376</v>
      </c>
      <c r="H25" s="114">
        <v>16096</v>
      </c>
      <c r="I25" s="115">
        <v>6796</v>
      </c>
      <c r="J25" s="114">
        <v>4919</v>
      </c>
      <c r="K25" s="114">
        <v>1877</v>
      </c>
      <c r="L25" s="423">
        <v>1750</v>
      </c>
      <c r="M25" s="424">
        <v>2113</v>
      </c>
    </row>
    <row r="26" spans="1:13" ht="15" customHeight="1" x14ac:dyDescent="0.2">
      <c r="A26" s="422" t="s">
        <v>393</v>
      </c>
      <c r="B26" s="115">
        <v>47004</v>
      </c>
      <c r="C26" s="114">
        <v>31995</v>
      </c>
      <c r="D26" s="114">
        <v>15009</v>
      </c>
      <c r="E26" s="114">
        <v>38292</v>
      </c>
      <c r="F26" s="114">
        <v>8324</v>
      </c>
      <c r="G26" s="114">
        <v>4362</v>
      </c>
      <c r="H26" s="114">
        <v>16368</v>
      </c>
      <c r="I26" s="115">
        <v>6661</v>
      </c>
      <c r="J26" s="114">
        <v>4833</v>
      </c>
      <c r="K26" s="114">
        <v>1828</v>
      </c>
      <c r="L26" s="423">
        <v>3746</v>
      </c>
      <c r="M26" s="424">
        <v>3066</v>
      </c>
    </row>
    <row r="27" spans="1:13" ht="11.1" customHeight="1" x14ac:dyDescent="0.2">
      <c r="A27" s="422" t="s">
        <v>387</v>
      </c>
      <c r="B27" s="115">
        <v>47082</v>
      </c>
      <c r="C27" s="114">
        <v>32015</v>
      </c>
      <c r="D27" s="114">
        <v>15067</v>
      </c>
      <c r="E27" s="114">
        <v>38209</v>
      </c>
      <c r="F27" s="114">
        <v>8482</v>
      </c>
      <c r="G27" s="114">
        <v>4224</v>
      </c>
      <c r="H27" s="114">
        <v>16625</v>
      </c>
      <c r="I27" s="115">
        <v>6805</v>
      </c>
      <c r="J27" s="114">
        <v>4937</v>
      </c>
      <c r="K27" s="114">
        <v>1868</v>
      </c>
      <c r="L27" s="423">
        <v>3389</v>
      </c>
      <c r="M27" s="424">
        <v>3323</v>
      </c>
    </row>
    <row r="28" spans="1:13" ht="11.1" customHeight="1" x14ac:dyDescent="0.2">
      <c r="A28" s="422" t="s">
        <v>388</v>
      </c>
      <c r="B28" s="115">
        <v>47924</v>
      </c>
      <c r="C28" s="114">
        <v>32535</v>
      </c>
      <c r="D28" s="114">
        <v>15389</v>
      </c>
      <c r="E28" s="114">
        <v>38870</v>
      </c>
      <c r="F28" s="114">
        <v>9024</v>
      </c>
      <c r="G28" s="114">
        <v>4640</v>
      </c>
      <c r="H28" s="114">
        <v>16983</v>
      </c>
      <c r="I28" s="115">
        <v>6782</v>
      </c>
      <c r="J28" s="114">
        <v>4864</v>
      </c>
      <c r="K28" s="114">
        <v>1918</v>
      </c>
      <c r="L28" s="423">
        <v>3578</v>
      </c>
      <c r="M28" s="424">
        <v>2864</v>
      </c>
    </row>
    <row r="29" spans="1:13" s="110" customFormat="1" ht="11.1" customHeight="1" x14ac:dyDescent="0.2">
      <c r="A29" s="422" t="s">
        <v>389</v>
      </c>
      <c r="B29" s="115">
        <v>47313</v>
      </c>
      <c r="C29" s="114">
        <v>32004</v>
      </c>
      <c r="D29" s="114">
        <v>15309</v>
      </c>
      <c r="E29" s="114">
        <v>38296</v>
      </c>
      <c r="F29" s="114">
        <v>9007</v>
      </c>
      <c r="G29" s="114">
        <v>4481</v>
      </c>
      <c r="H29" s="114">
        <v>16912</v>
      </c>
      <c r="I29" s="115">
        <v>6669</v>
      </c>
      <c r="J29" s="114">
        <v>4831</v>
      </c>
      <c r="K29" s="114">
        <v>1838</v>
      </c>
      <c r="L29" s="423">
        <v>1654</v>
      </c>
      <c r="M29" s="424">
        <v>2216</v>
      </c>
    </row>
    <row r="30" spans="1:13" ht="15" customHeight="1" x14ac:dyDescent="0.2">
      <c r="A30" s="422" t="s">
        <v>394</v>
      </c>
      <c r="B30" s="115">
        <v>47273</v>
      </c>
      <c r="C30" s="114">
        <v>31948</v>
      </c>
      <c r="D30" s="114">
        <v>15325</v>
      </c>
      <c r="E30" s="114">
        <v>38099</v>
      </c>
      <c r="F30" s="114">
        <v>9167</v>
      </c>
      <c r="G30" s="114">
        <v>4348</v>
      </c>
      <c r="H30" s="114">
        <v>17053</v>
      </c>
      <c r="I30" s="115">
        <v>6393</v>
      </c>
      <c r="J30" s="114">
        <v>4585</v>
      </c>
      <c r="K30" s="114">
        <v>1808</v>
      </c>
      <c r="L30" s="423">
        <v>2485</v>
      </c>
      <c r="M30" s="424">
        <v>2573</v>
      </c>
    </row>
    <row r="31" spans="1:13" ht="11.1" customHeight="1" x14ac:dyDescent="0.2">
      <c r="A31" s="422" t="s">
        <v>387</v>
      </c>
      <c r="B31" s="115">
        <v>47371</v>
      </c>
      <c r="C31" s="114">
        <v>32007</v>
      </c>
      <c r="D31" s="114">
        <v>15364</v>
      </c>
      <c r="E31" s="114">
        <v>38008</v>
      </c>
      <c r="F31" s="114">
        <v>9356</v>
      </c>
      <c r="G31" s="114">
        <v>4220</v>
      </c>
      <c r="H31" s="114">
        <v>17342</v>
      </c>
      <c r="I31" s="115">
        <v>6655</v>
      </c>
      <c r="J31" s="114">
        <v>4798</v>
      </c>
      <c r="K31" s="114">
        <v>1857</v>
      </c>
      <c r="L31" s="423">
        <v>1924</v>
      </c>
      <c r="M31" s="424">
        <v>1843</v>
      </c>
    </row>
    <row r="32" spans="1:13" ht="11.1" customHeight="1" x14ac:dyDescent="0.2">
      <c r="A32" s="422" t="s">
        <v>388</v>
      </c>
      <c r="B32" s="115">
        <v>48054</v>
      </c>
      <c r="C32" s="114">
        <v>32403</v>
      </c>
      <c r="D32" s="114">
        <v>15651</v>
      </c>
      <c r="E32" s="114">
        <v>39069</v>
      </c>
      <c r="F32" s="114">
        <v>8982</v>
      </c>
      <c r="G32" s="114">
        <v>4734</v>
      </c>
      <c r="H32" s="114">
        <v>17447</v>
      </c>
      <c r="I32" s="115">
        <v>6647</v>
      </c>
      <c r="J32" s="114">
        <v>4735</v>
      </c>
      <c r="K32" s="114">
        <v>1912</v>
      </c>
      <c r="L32" s="423">
        <v>3134</v>
      </c>
      <c r="M32" s="424">
        <v>2532</v>
      </c>
    </row>
    <row r="33" spans="1:13" s="110" customFormat="1" ht="11.1" customHeight="1" x14ac:dyDescent="0.2">
      <c r="A33" s="422" t="s">
        <v>389</v>
      </c>
      <c r="B33" s="115">
        <v>47638</v>
      </c>
      <c r="C33" s="114">
        <v>32054</v>
      </c>
      <c r="D33" s="114">
        <v>15584</v>
      </c>
      <c r="E33" s="114">
        <v>38629</v>
      </c>
      <c r="F33" s="114">
        <v>9006</v>
      </c>
      <c r="G33" s="114">
        <v>4519</v>
      </c>
      <c r="H33" s="114">
        <v>17480</v>
      </c>
      <c r="I33" s="115">
        <v>6523</v>
      </c>
      <c r="J33" s="114">
        <v>4643</v>
      </c>
      <c r="K33" s="114">
        <v>1880</v>
      </c>
      <c r="L33" s="423">
        <v>1731</v>
      </c>
      <c r="M33" s="424">
        <v>2211</v>
      </c>
    </row>
    <row r="34" spans="1:13" ht="15" customHeight="1" x14ac:dyDescent="0.2">
      <c r="A34" s="422" t="s">
        <v>395</v>
      </c>
      <c r="B34" s="115">
        <v>47547</v>
      </c>
      <c r="C34" s="114">
        <v>31951</v>
      </c>
      <c r="D34" s="114">
        <v>15596</v>
      </c>
      <c r="E34" s="114">
        <v>38341</v>
      </c>
      <c r="F34" s="114">
        <v>9204</v>
      </c>
      <c r="G34" s="114">
        <v>4358</v>
      </c>
      <c r="H34" s="114">
        <v>17659</v>
      </c>
      <c r="I34" s="115">
        <v>6460</v>
      </c>
      <c r="J34" s="114">
        <v>4603</v>
      </c>
      <c r="K34" s="114">
        <v>1857</v>
      </c>
      <c r="L34" s="423">
        <v>2485</v>
      </c>
      <c r="M34" s="424">
        <v>2654</v>
      </c>
    </row>
    <row r="35" spans="1:13" ht="11.1" customHeight="1" x14ac:dyDescent="0.2">
      <c r="A35" s="422" t="s">
        <v>387</v>
      </c>
      <c r="B35" s="115">
        <v>47399</v>
      </c>
      <c r="C35" s="114">
        <v>31877</v>
      </c>
      <c r="D35" s="114">
        <v>15522</v>
      </c>
      <c r="E35" s="114">
        <v>38093</v>
      </c>
      <c r="F35" s="114">
        <v>9306</v>
      </c>
      <c r="G35" s="114">
        <v>4180</v>
      </c>
      <c r="H35" s="114">
        <v>17828</v>
      </c>
      <c r="I35" s="115">
        <v>6563</v>
      </c>
      <c r="J35" s="114">
        <v>4641</v>
      </c>
      <c r="K35" s="114">
        <v>1922</v>
      </c>
      <c r="L35" s="423">
        <v>2162</v>
      </c>
      <c r="M35" s="424">
        <v>2234</v>
      </c>
    </row>
    <row r="36" spans="1:13" ht="11.1" customHeight="1" x14ac:dyDescent="0.2">
      <c r="A36" s="422" t="s">
        <v>388</v>
      </c>
      <c r="B36" s="115">
        <v>47874</v>
      </c>
      <c r="C36" s="114">
        <v>32133</v>
      </c>
      <c r="D36" s="114">
        <v>15741</v>
      </c>
      <c r="E36" s="114">
        <v>38485</v>
      </c>
      <c r="F36" s="114">
        <v>9389</v>
      </c>
      <c r="G36" s="114">
        <v>4563</v>
      </c>
      <c r="H36" s="114">
        <v>18013</v>
      </c>
      <c r="I36" s="115">
        <v>6503</v>
      </c>
      <c r="J36" s="114">
        <v>4550</v>
      </c>
      <c r="K36" s="114">
        <v>1953</v>
      </c>
      <c r="L36" s="423">
        <v>3438</v>
      </c>
      <c r="M36" s="424">
        <v>3063</v>
      </c>
    </row>
    <row r="37" spans="1:13" s="110" customFormat="1" ht="11.1" customHeight="1" x14ac:dyDescent="0.2">
      <c r="A37" s="422" t="s">
        <v>389</v>
      </c>
      <c r="B37" s="115">
        <v>47519</v>
      </c>
      <c r="C37" s="114">
        <v>31856</v>
      </c>
      <c r="D37" s="114">
        <v>15663</v>
      </c>
      <c r="E37" s="114">
        <v>38111</v>
      </c>
      <c r="F37" s="114">
        <v>9408</v>
      </c>
      <c r="G37" s="114">
        <v>4419</v>
      </c>
      <c r="H37" s="114">
        <v>18075</v>
      </c>
      <c r="I37" s="115">
        <v>6471</v>
      </c>
      <c r="J37" s="114">
        <v>4526</v>
      </c>
      <c r="K37" s="114">
        <v>1945</v>
      </c>
      <c r="L37" s="423">
        <v>1687</v>
      </c>
      <c r="M37" s="424">
        <v>2084</v>
      </c>
    </row>
    <row r="38" spans="1:13" ht="15" customHeight="1" x14ac:dyDescent="0.2">
      <c r="A38" s="425" t="s">
        <v>396</v>
      </c>
      <c r="B38" s="115">
        <v>47326</v>
      </c>
      <c r="C38" s="114">
        <v>31639</v>
      </c>
      <c r="D38" s="114">
        <v>15687</v>
      </c>
      <c r="E38" s="114">
        <v>37858</v>
      </c>
      <c r="F38" s="114">
        <v>9468</v>
      </c>
      <c r="G38" s="114">
        <v>4238</v>
      </c>
      <c r="H38" s="114">
        <v>18159</v>
      </c>
      <c r="I38" s="115">
        <v>6295</v>
      </c>
      <c r="J38" s="114">
        <v>4428</v>
      </c>
      <c r="K38" s="114">
        <v>1867</v>
      </c>
      <c r="L38" s="423">
        <v>2546</v>
      </c>
      <c r="M38" s="424">
        <v>2773</v>
      </c>
    </row>
    <row r="39" spans="1:13" ht="11.1" customHeight="1" x14ac:dyDescent="0.2">
      <c r="A39" s="422" t="s">
        <v>387</v>
      </c>
      <c r="B39" s="115">
        <v>47405</v>
      </c>
      <c r="C39" s="114">
        <v>31768</v>
      </c>
      <c r="D39" s="114">
        <v>15637</v>
      </c>
      <c r="E39" s="114">
        <v>37783</v>
      </c>
      <c r="F39" s="114">
        <v>9622</v>
      </c>
      <c r="G39" s="114">
        <v>4113</v>
      </c>
      <c r="H39" s="114">
        <v>18398</v>
      </c>
      <c r="I39" s="115">
        <v>6367</v>
      </c>
      <c r="J39" s="114">
        <v>4477</v>
      </c>
      <c r="K39" s="114">
        <v>1890</v>
      </c>
      <c r="L39" s="423">
        <v>2231</v>
      </c>
      <c r="M39" s="424">
        <v>2147</v>
      </c>
    </row>
    <row r="40" spans="1:13" ht="11.1" customHeight="1" x14ac:dyDescent="0.2">
      <c r="A40" s="425" t="s">
        <v>388</v>
      </c>
      <c r="B40" s="115">
        <v>48028</v>
      </c>
      <c r="C40" s="114">
        <v>32100</v>
      </c>
      <c r="D40" s="114">
        <v>15928</v>
      </c>
      <c r="E40" s="114">
        <v>38442</v>
      </c>
      <c r="F40" s="114">
        <v>9586</v>
      </c>
      <c r="G40" s="114">
        <v>4526</v>
      </c>
      <c r="H40" s="114">
        <v>18528</v>
      </c>
      <c r="I40" s="115">
        <v>6407</v>
      </c>
      <c r="J40" s="114">
        <v>4462</v>
      </c>
      <c r="K40" s="114">
        <v>1945</v>
      </c>
      <c r="L40" s="423">
        <v>3466</v>
      </c>
      <c r="M40" s="424">
        <v>2911</v>
      </c>
    </row>
    <row r="41" spans="1:13" s="110" customFormat="1" ht="11.1" customHeight="1" x14ac:dyDescent="0.2">
      <c r="A41" s="422" t="s">
        <v>389</v>
      </c>
      <c r="B41" s="115">
        <v>47808</v>
      </c>
      <c r="C41" s="114">
        <v>31925</v>
      </c>
      <c r="D41" s="114">
        <v>15883</v>
      </c>
      <c r="E41" s="114">
        <v>38208</v>
      </c>
      <c r="F41" s="114">
        <v>9600</v>
      </c>
      <c r="G41" s="114">
        <v>4397</v>
      </c>
      <c r="H41" s="114">
        <v>18611</v>
      </c>
      <c r="I41" s="115">
        <v>6339</v>
      </c>
      <c r="J41" s="114">
        <v>4418</v>
      </c>
      <c r="K41" s="114">
        <v>1921</v>
      </c>
      <c r="L41" s="423">
        <v>1705</v>
      </c>
      <c r="M41" s="424">
        <v>1980</v>
      </c>
    </row>
    <row r="42" spans="1:13" ht="15" customHeight="1" x14ac:dyDescent="0.2">
      <c r="A42" s="422" t="s">
        <v>397</v>
      </c>
      <c r="B42" s="115">
        <v>47751</v>
      </c>
      <c r="C42" s="114">
        <v>31906</v>
      </c>
      <c r="D42" s="114">
        <v>15845</v>
      </c>
      <c r="E42" s="114">
        <v>38067</v>
      </c>
      <c r="F42" s="114">
        <v>9684</v>
      </c>
      <c r="G42" s="114">
        <v>4229</v>
      </c>
      <c r="H42" s="114">
        <v>18744</v>
      </c>
      <c r="I42" s="115">
        <v>6337</v>
      </c>
      <c r="J42" s="114">
        <v>4357</v>
      </c>
      <c r="K42" s="114">
        <v>1980</v>
      </c>
      <c r="L42" s="423">
        <v>2457</v>
      </c>
      <c r="M42" s="424">
        <v>2597</v>
      </c>
    </row>
    <row r="43" spans="1:13" ht="11.1" customHeight="1" x14ac:dyDescent="0.2">
      <c r="A43" s="422" t="s">
        <v>387</v>
      </c>
      <c r="B43" s="115">
        <v>47975</v>
      </c>
      <c r="C43" s="114">
        <v>32138</v>
      </c>
      <c r="D43" s="114">
        <v>15837</v>
      </c>
      <c r="E43" s="114">
        <v>38148</v>
      </c>
      <c r="F43" s="114">
        <v>9827</v>
      </c>
      <c r="G43" s="114">
        <v>4147</v>
      </c>
      <c r="H43" s="114">
        <v>18952</v>
      </c>
      <c r="I43" s="115">
        <v>6428</v>
      </c>
      <c r="J43" s="114">
        <v>4388</v>
      </c>
      <c r="K43" s="114">
        <v>2040</v>
      </c>
      <c r="L43" s="423">
        <v>2492</v>
      </c>
      <c r="M43" s="424">
        <v>2267</v>
      </c>
    </row>
    <row r="44" spans="1:13" ht="11.1" customHeight="1" x14ac:dyDescent="0.2">
      <c r="A44" s="422" t="s">
        <v>388</v>
      </c>
      <c r="B44" s="115">
        <v>48721</v>
      </c>
      <c r="C44" s="114">
        <v>32498</v>
      </c>
      <c r="D44" s="114">
        <v>16223</v>
      </c>
      <c r="E44" s="114">
        <v>38768</v>
      </c>
      <c r="F44" s="114">
        <v>9953</v>
      </c>
      <c r="G44" s="114">
        <v>4575</v>
      </c>
      <c r="H44" s="114">
        <v>19168</v>
      </c>
      <c r="I44" s="115">
        <v>6380</v>
      </c>
      <c r="J44" s="114">
        <v>4303</v>
      </c>
      <c r="K44" s="114">
        <v>2077</v>
      </c>
      <c r="L44" s="423">
        <v>3285</v>
      </c>
      <c r="M44" s="424">
        <v>2805</v>
      </c>
    </row>
    <row r="45" spans="1:13" s="110" customFormat="1" ht="11.1" customHeight="1" x14ac:dyDescent="0.2">
      <c r="A45" s="422" t="s">
        <v>389</v>
      </c>
      <c r="B45" s="115">
        <v>48459</v>
      </c>
      <c r="C45" s="114">
        <v>32250</v>
      </c>
      <c r="D45" s="114">
        <v>16209</v>
      </c>
      <c r="E45" s="114">
        <v>38534</v>
      </c>
      <c r="F45" s="114">
        <v>9925</v>
      </c>
      <c r="G45" s="114">
        <v>4450</v>
      </c>
      <c r="H45" s="114">
        <v>19210</v>
      </c>
      <c r="I45" s="115">
        <v>6427</v>
      </c>
      <c r="J45" s="114">
        <v>4335</v>
      </c>
      <c r="K45" s="114">
        <v>2092</v>
      </c>
      <c r="L45" s="423">
        <v>2554</v>
      </c>
      <c r="M45" s="424">
        <v>2866</v>
      </c>
    </row>
    <row r="46" spans="1:13" ht="15" customHeight="1" x14ac:dyDescent="0.2">
      <c r="A46" s="422" t="s">
        <v>398</v>
      </c>
      <c r="B46" s="115">
        <v>48333</v>
      </c>
      <c r="C46" s="114">
        <v>32202</v>
      </c>
      <c r="D46" s="114">
        <v>16131</v>
      </c>
      <c r="E46" s="114">
        <v>38371</v>
      </c>
      <c r="F46" s="114">
        <v>9962</v>
      </c>
      <c r="G46" s="114">
        <v>4333</v>
      </c>
      <c r="H46" s="114">
        <v>19283</v>
      </c>
      <c r="I46" s="115">
        <v>6357</v>
      </c>
      <c r="J46" s="114">
        <v>4291</v>
      </c>
      <c r="K46" s="114">
        <v>2066</v>
      </c>
      <c r="L46" s="423">
        <v>2397</v>
      </c>
      <c r="M46" s="424">
        <v>2538</v>
      </c>
    </row>
    <row r="47" spans="1:13" ht="11.1" customHeight="1" x14ac:dyDescent="0.2">
      <c r="A47" s="422" t="s">
        <v>387</v>
      </c>
      <c r="B47" s="115">
        <v>48611</v>
      </c>
      <c r="C47" s="114">
        <v>32432</v>
      </c>
      <c r="D47" s="114">
        <v>16179</v>
      </c>
      <c r="E47" s="114">
        <v>38434</v>
      </c>
      <c r="F47" s="114">
        <v>10177</v>
      </c>
      <c r="G47" s="114">
        <v>4274</v>
      </c>
      <c r="H47" s="114">
        <v>19433</v>
      </c>
      <c r="I47" s="115">
        <v>6694</v>
      </c>
      <c r="J47" s="114">
        <v>4505</v>
      </c>
      <c r="K47" s="114">
        <v>2189</v>
      </c>
      <c r="L47" s="423">
        <v>2314</v>
      </c>
      <c r="M47" s="424">
        <v>2047</v>
      </c>
    </row>
    <row r="48" spans="1:13" ht="11.1" customHeight="1" x14ac:dyDescent="0.2">
      <c r="A48" s="422" t="s">
        <v>388</v>
      </c>
      <c r="B48" s="115">
        <v>49198</v>
      </c>
      <c r="C48" s="114">
        <v>32771</v>
      </c>
      <c r="D48" s="114">
        <v>16427</v>
      </c>
      <c r="E48" s="114">
        <v>38781</v>
      </c>
      <c r="F48" s="114">
        <v>10417</v>
      </c>
      <c r="G48" s="114">
        <v>4678</v>
      </c>
      <c r="H48" s="114">
        <v>19557</v>
      </c>
      <c r="I48" s="115">
        <v>6669</v>
      </c>
      <c r="J48" s="114">
        <v>4397</v>
      </c>
      <c r="K48" s="114">
        <v>2272</v>
      </c>
      <c r="L48" s="423">
        <v>3346</v>
      </c>
      <c r="M48" s="424">
        <v>2782</v>
      </c>
    </row>
    <row r="49" spans="1:17" s="110" customFormat="1" ht="11.1" customHeight="1" x14ac:dyDescent="0.2">
      <c r="A49" s="422" t="s">
        <v>389</v>
      </c>
      <c r="B49" s="115">
        <v>48696</v>
      </c>
      <c r="C49" s="114">
        <v>32301</v>
      </c>
      <c r="D49" s="114">
        <v>16395</v>
      </c>
      <c r="E49" s="114">
        <v>38393</v>
      </c>
      <c r="F49" s="114">
        <v>10303</v>
      </c>
      <c r="G49" s="114">
        <v>4506</v>
      </c>
      <c r="H49" s="114">
        <v>19461</v>
      </c>
      <c r="I49" s="115">
        <v>6695</v>
      </c>
      <c r="J49" s="114">
        <v>4423</v>
      </c>
      <c r="K49" s="114">
        <v>2272</v>
      </c>
      <c r="L49" s="423">
        <v>1854</v>
      </c>
      <c r="M49" s="424">
        <v>2381</v>
      </c>
    </row>
    <row r="50" spans="1:17" ht="15" customHeight="1" x14ac:dyDescent="0.2">
      <c r="A50" s="422" t="s">
        <v>399</v>
      </c>
      <c r="B50" s="143">
        <v>48349</v>
      </c>
      <c r="C50" s="144">
        <v>32032</v>
      </c>
      <c r="D50" s="144">
        <v>16317</v>
      </c>
      <c r="E50" s="144">
        <v>37982</v>
      </c>
      <c r="F50" s="144">
        <v>10367</v>
      </c>
      <c r="G50" s="144">
        <v>4291</v>
      </c>
      <c r="H50" s="144">
        <v>19470</v>
      </c>
      <c r="I50" s="143">
        <v>6626</v>
      </c>
      <c r="J50" s="144">
        <v>4420</v>
      </c>
      <c r="K50" s="144">
        <v>2206</v>
      </c>
      <c r="L50" s="426">
        <v>2361</v>
      </c>
      <c r="M50" s="427">
        <v>2789</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3.3103676577079841E-2</v>
      </c>
      <c r="C6" s="480">
        <f>'Tabelle 3.3'!J11</f>
        <v>4.2315557652980962</v>
      </c>
      <c r="D6" s="481">
        <f t="shared" ref="D6:E9" si="0">IF(OR(AND(B6&gt;=-50,B6&lt;=50),ISNUMBER(B6)=FALSE),B6,"")</f>
        <v>3.3103676577079841E-2</v>
      </c>
      <c r="E6" s="481">
        <f t="shared" si="0"/>
        <v>4.2315557652980962</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1.4040057212208159</v>
      </c>
      <c r="C7" s="480">
        <f>'Tabelle 3.1'!J23</f>
        <v>-2.8801937126160149</v>
      </c>
      <c r="D7" s="481">
        <f t="shared" si="0"/>
        <v>1.4040057212208159</v>
      </c>
      <c r="E7" s="481">
        <f>IF(OR(AND(C7&gt;=-50,C7&lt;=50),ISNUMBER(C7)=FALSE),C7,"")</f>
        <v>-2.8801937126160149</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3.3103676577079841E-2</v>
      </c>
      <c r="C14" s="480">
        <f>'Tabelle 3.3'!J11</f>
        <v>4.2315557652980962</v>
      </c>
      <c r="D14" s="481">
        <f>IF(OR(AND(B14&gt;=-50,B14&lt;=50),ISNUMBER(B14)=FALSE),B14,"")</f>
        <v>3.3103676577079841E-2</v>
      </c>
      <c r="E14" s="481">
        <f>IF(OR(AND(C14&gt;=-50,C14&lt;=50),ISNUMBER(C14)=FALSE),C14,"")</f>
        <v>4.2315557652980962</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12.987012987012987</v>
      </c>
      <c r="C15" s="480">
        <f>'Tabelle 3.3'!J12</f>
        <v>-2.0833333333333335</v>
      </c>
      <c r="D15" s="481">
        <f t="shared" ref="D15:E45" si="3">IF(OR(AND(B15&gt;=-50,B15&lt;=50),ISNUMBER(B15)=FALSE),B15,"")</f>
        <v>12.987012987012987</v>
      </c>
      <c r="E15" s="481">
        <f t="shared" si="3"/>
        <v>-2.0833333333333335</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4.01673640167364</v>
      </c>
      <c r="C16" s="480">
        <f>'Tabelle 3.3'!J13</f>
        <v>-13.235294117647058</v>
      </c>
      <c r="D16" s="481">
        <f t="shared" si="3"/>
        <v>4.01673640167364</v>
      </c>
      <c r="E16" s="481">
        <f t="shared" si="3"/>
        <v>-13.235294117647058</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-2.3477028941509817</v>
      </c>
      <c r="C17" s="480">
        <f>'Tabelle 3.3'!J14</f>
        <v>0</v>
      </c>
      <c r="D17" s="481">
        <f t="shared" si="3"/>
        <v>-2.3477028941509817</v>
      </c>
      <c r="E17" s="481">
        <f t="shared" si="3"/>
        <v>0</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-2.1961932650073206</v>
      </c>
      <c r="C18" s="480">
        <f>'Tabelle 3.3'!J15</f>
        <v>-4.2857142857142856</v>
      </c>
      <c r="D18" s="481">
        <f t="shared" si="3"/>
        <v>-2.1961932650073206</v>
      </c>
      <c r="E18" s="481">
        <f t="shared" si="3"/>
        <v>-4.2857142857142856</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-2.3910166090260878</v>
      </c>
      <c r="C19" s="480">
        <f>'Tabelle 3.3'!J16</f>
        <v>0</v>
      </c>
      <c r="D19" s="481">
        <f t="shared" si="3"/>
        <v>-2.3910166090260878</v>
      </c>
      <c r="E19" s="481">
        <f t="shared" si="3"/>
        <v>0</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-0.83194675540765395</v>
      </c>
      <c r="C20" s="480">
        <f>'Tabelle 3.3'!J17</f>
        <v>17.647058823529413</v>
      </c>
      <c r="D20" s="481">
        <f t="shared" si="3"/>
        <v>-0.83194675540765395</v>
      </c>
      <c r="E20" s="481">
        <f t="shared" si="3"/>
        <v>17.647058823529413</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8.4241103848946981</v>
      </c>
      <c r="C21" s="480">
        <f>'Tabelle 3.3'!J18</f>
        <v>1.0238907849829351</v>
      </c>
      <c r="D21" s="481">
        <f t="shared" si="3"/>
        <v>8.4241103848946981</v>
      </c>
      <c r="E21" s="481">
        <f t="shared" si="3"/>
        <v>1.0238907849829351</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1.9081094652272157</v>
      </c>
      <c r="C22" s="480">
        <f>'Tabelle 3.3'!J19</f>
        <v>-3.536977491961415</v>
      </c>
      <c r="D22" s="481">
        <f t="shared" si="3"/>
        <v>1.9081094652272157</v>
      </c>
      <c r="E22" s="481">
        <f t="shared" si="3"/>
        <v>-3.536977491961415</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7.1428571428571432</v>
      </c>
      <c r="C23" s="480">
        <f>'Tabelle 3.3'!J20</f>
        <v>-5.1094890510948909</v>
      </c>
      <c r="D23" s="481">
        <f t="shared" si="3"/>
        <v>7.1428571428571432</v>
      </c>
      <c r="E23" s="481">
        <f t="shared" si="3"/>
        <v>-5.1094890510948909</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6.2038404726735594</v>
      </c>
      <c r="C24" s="480">
        <f>'Tabelle 3.3'!J21</f>
        <v>-3.8461538461538463</v>
      </c>
      <c r="D24" s="481">
        <f t="shared" si="3"/>
        <v>6.2038404726735594</v>
      </c>
      <c r="E24" s="481">
        <f t="shared" si="3"/>
        <v>-3.8461538461538463</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0.90090090090090091</v>
      </c>
      <c r="C25" s="480">
        <f>'Tabelle 3.3'!J22</f>
        <v>-31.25</v>
      </c>
      <c r="D25" s="481">
        <f t="shared" si="3"/>
        <v>0.90090090090090091</v>
      </c>
      <c r="E25" s="481">
        <f t="shared" si="3"/>
        <v>-31.25</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-18.597560975609756</v>
      </c>
      <c r="C26" s="480">
        <f>'Tabelle 3.3'!J23</f>
        <v>11.111111111111111</v>
      </c>
      <c r="D26" s="481">
        <f t="shared" si="3"/>
        <v>-18.597560975609756</v>
      </c>
      <c r="E26" s="481">
        <f t="shared" si="3"/>
        <v>11.111111111111111</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0.56850483229107451</v>
      </c>
      <c r="C27" s="480">
        <f>'Tabelle 3.3'!J24</f>
        <v>0.47169811320754718</v>
      </c>
      <c r="D27" s="481">
        <f t="shared" si="3"/>
        <v>0.56850483229107451</v>
      </c>
      <c r="E27" s="481">
        <f t="shared" si="3"/>
        <v>0.47169811320754718</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3.6202185792349728</v>
      </c>
      <c r="C28" s="480">
        <f>'Tabelle 3.3'!J25</f>
        <v>55.368693402328589</v>
      </c>
      <c r="D28" s="481">
        <f t="shared" si="3"/>
        <v>3.6202185792349728</v>
      </c>
      <c r="E28" s="481" t="str">
        <f t="shared" si="3"/>
        <v/>
      </c>
      <c r="F28" s="476" t="str">
        <f t="shared" si="4"/>
        <v/>
      </c>
      <c r="G28" s="476" t="str">
        <f t="shared" si="4"/>
        <v>&gt; 50</v>
      </c>
      <c r="H28" s="482" t="str">
        <f t="shared" si="5"/>
        <v/>
      </c>
      <c r="I28" s="482">
        <f t="shared" si="5"/>
        <v>-0.75</v>
      </c>
      <c r="J28" s="476" t="e">
        <f t="shared" si="6"/>
        <v>#N/A</v>
      </c>
      <c r="K28" s="476" t="e">
        <f t="shared" si="7"/>
        <v>#N/A</v>
      </c>
      <c r="L28" s="476">
        <f t="shared" si="8"/>
        <v>149</v>
      </c>
      <c r="M28" s="476">
        <f t="shared" si="9"/>
        <v>45</v>
      </c>
      <c r="N28" s="476">
        <v>149</v>
      </c>
    </row>
    <row r="29" spans="1:14" s="475" customFormat="1" ht="15" customHeight="1" x14ac:dyDescent="0.2">
      <c r="A29" s="475">
        <v>16</v>
      </c>
      <c r="B29" s="479">
        <f>'Tabelle 2.3'!J26</f>
        <v>-14.514407684098186</v>
      </c>
      <c r="C29" s="480">
        <f>'Tabelle 3.3'!J26</f>
        <v>-70.588235294117652</v>
      </c>
      <c r="D29" s="481">
        <f t="shared" si="3"/>
        <v>-14.514407684098186</v>
      </c>
      <c r="E29" s="481" t="str">
        <f t="shared" si="3"/>
        <v/>
      </c>
      <c r="F29" s="476" t="str">
        <f t="shared" si="4"/>
        <v/>
      </c>
      <c r="G29" s="476" t="str">
        <f t="shared" si="4"/>
        <v>&lt; -50</v>
      </c>
      <c r="H29" s="482" t="str">
        <f t="shared" si="5"/>
        <v/>
      </c>
      <c r="I29" s="482">
        <f t="shared" si="5"/>
        <v>0.75</v>
      </c>
      <c r="J29" s="476" t="e">
        <f t="shared" si="6"/>
        <v>#N/A</v>
      </c>
      <c r="K29" s="476" t="e">
        <f t="shared" si="7"/>
        <v>#N/A</v>
      </c>
      <c r="L29" s="476">
        <f t="shared" si="8"/>
        <v>160</v>
      </c>
      <c r="M29" s="476">
        <f t="shared" si="9"/>
        <v>-45</v>
      </c>
      <c r="N29" s="476">
        <v>160</v>
      </c>
    </row>
    <row r="30" spans="1:14" s="475" customFormat="1" ht="15" customHeight="1" x14ac:dyDescent="0.2">
      <c r="A30" s="475">
        <v>17</v>
      </c>
      <c r="B30" s="479">
        <f>'Tabelle 2.3'!J27</f>
        <v>1.7670157068062826</v>
      </c>
      <c r="C30" s="480">
        <f>'Tabelle 3.3'!J27</f>
        <v>-18</v>
      </c>
      <c r="D30" s="481">
        <f t="shared" si="3"/>
        <v>1.7670157068062826</v>
      </c>
      <c r="E30" s="481">
        <f t="shared" si="3"/>
        <v>-18</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-8.1818181818181817</v>
      </c>
      <c r="C31" s="480">
        <f>'Tabelle 3.3'!J28</f>
        <v>-4.8</v>
      </c>
      <c r="D31" s="481">
        <f t="shared" si="3"/>
        <v>-8.1818181818181817</v>
      </c>
      <c r="E31" s="481">
        <f t="shared" si="3"/>
        <v>-4.8</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4.6841426729694886</v>
      </c>
      <c r="C32" s="480">
        <f>'Tabelle 3.3'!J29</f>
        <v>-3.6876355748373104</v>
      </c>
      <c r="D32" s="481">
        <f t="shared" si="3"/>
        <v>4.6841426729694886</v>
      </c>
      <c r="E32" s="481">
        <f t="shared" si="3"/>
        <v>-3.6876355748373104</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9.3211009174311918</v>
      </c>
      <c r="C33" s="480">
        <f>'Tabelle 3.3'!J30</f>
        <v>0</v>
      </c>
      <c r="D33" s="481">
        <f t="shared" si="3"/>
        <v>9.3211009174311918</v>
      </c>
      <c r="E33" s="481">
        <f t="shared" si="3"/>
        <v>0</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0.11098779134295228</v>
      </c>
      <c r="C34" s="480">
        <f>'Tabelle 3.3'!J31</f>
        <v>-0.11001100110011001</v>
      </c>
      <c r="D34" s="481">
        <f t="shared" si="3"/>
        <v>0.11098779134295228</v>
      </c>
      <c r="E34" s="481">
        <f t="shared" si="3"/>
        <v>-0.11001100110011001</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12.987012987012987</v>
      </c>
      <c r="C37" s="480">
        <f>'Tabelle 3.3'!J34</f>
        <v>-2.0833333333333335</v>
      </c>
      <c r="D37" s="481">
        <f t="shared" si="3"/>
        <v>12.987012987012987</v>
      </c>
      <c r="E37" s="481">
        <f t="shared" si="3"/>
        <v>-2.0833333333333335</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-1.5250944018770394</v>
      </c>
      <c r="C38" s="480">
        <f>'Tabelle 3.3'!J35</f>
        <v>-0.96153846153846156</v>
      </c>
      <c r="D38" s="481">
        <f t="shared" si="3"/>
        <v>-1.5250944018770394</v>
      </c>
      <c r="E38" s="481">
        <f t="shared" si="3"/>
        <v>-0.96153846153846156</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2.0115353448686784</v>
      </c>
      <c r="C39" s="480">
        <f>'Tabelle 3.3'!J36</f>
        <v>4.8548812664907652</v>
      </c>
      <c r="D39" s="481">
        <f t="shared" si="3"/>
        <v>2.0115353448686784</v>
      </c>
      <c r="E39" s="481">
        <f t="shared" si="3"/>
        <v>4.8548812664907652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2.0115353448686784</v>
      </c>
      <c r="C45" s="480">
        <f>'Tabelle 3.3'!J36</f>
        <v>4.8548812664907652</v>
      </c>
      <c r="D45" s="481">
        <f t="shared" si="3"/>
        <v>2.0115353448686784</v>
      </c>
      <c r="E45" s="481">
        <f t="shared" si="3"/>
        <v>4.8548812664907652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47004</v>
      </c>
      <c r="C51" s="487">
        <v>4833</v>
      </c>
      <c r="D51" s="487">
        <v>1828</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47082</v>
      </c>
      <c r="C52" s="487">
        <v>4937</v>
      </c>
      <c r="D52" s="487">
        <v>1868</v>
      </c>
      <c r="E52" s="488">
        <f t="shared" ref="E52:G70" si="11">IF($A$51=37802,IF(COUNTBLANK(B$51:B$70)&gt;0,#N/A,B52/B$51*100),IF(COUNTBLANK(B$51:B$75)&gt;0,#N/A,B52/B$51*100))</f>
        <v>100.16594332397241</v>
      </c>
      <c r="F52" s="488">
        <f t="shared" si="11"/>
        <v>102.15187254293399</v>
      </c>
      <c r="G52" s="488">
        <f t="shared" si="11"/>
        <v>102.18818380743981</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47924</v>
      </c>
      <c r="C53" s="487">
        <v>4864</v>
      </c>
      <c r="D53" s="487">
        <v>1918</v>
      </c>
      <c r="E53" s="488">
        <f t="shared" si="11"/>
        <v>101.95728023146967</v>
      </c>
      <c r="F53" s="488">
        <f t="shared" si="11"/>
        <v>100.64142354645146</v>
      </c>
      <c r="G53" s="488">
        <f t="shared" si="11"/>
        <v>104.9234135667396</v>
      </c>
      <c r="H53" s="489">
        <f>IF(ISERROR(L53)=TRUE,IF(MONTH(A53)=MONTH(MAX(A$51:A$75)),A53,""),"")</f>
        <v>41883</v>
      </c>
      <c r="I53" s="488">
        <f t="shared" si="12"/>
        <v>101.95728023146967</v>
      </c>
      <c r="J53" s="488">
        <f t="shared" si="10"/>
        <v>100.64142354645146</v>
      </c>
      <c r="K53" s="488">
        <f t="shared" si="10"/>
        <v>104.9234135667396</v>
      </c>
      <c r="L53" s="488" t="e">
        <f t="shared" si="13"/>
        <v>#N/A</v>
      </c>
    </row>
    <row r="54" spans="1:14" ht="15" customHeight="1" x14ac:dyDescent="0.2">
      <c r="A54" s="490" t="s">
        <v>462</v>
      </c>
      <c r="B54" s="487">
        <v>47313</v>
      </c>
      <c r="C54" s="487">
        <v>4831</v>
      </c>
      <c r="D54" s="487">
        <v>1838</v>
      </c>
      <c r="E54" s="488">
        <f t="shared" si="11"/>
        <v>100.65739086035231</v>
      </c>
      <c r="F54" s="488">
        <f t="shared" si="11"/>
        <v>99.958617835712801</v>
      </c>
      <c r="G54" s="488">
        <f t="shared" si="11"/>
        <v>100.54704595185994</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47273</v>
      </c>
      <c r="C55" s="487">
        <v>4585</v>
      </c>
      <c r="D55" s="487">
        <v>1808</v>
      </c>
      <c r="E55" s="488">
        <f t="shared" si="11"/>
        <v>100.57229171985362</v>
      </c>
      <c r="F55" s="488">
        <f t="shared" si="11"/>
        <v>94.868611628388166</v>
      </c>
      <c r="G55" s="488">
        <f t="shared" si="11"/>
        <v>98.905908096280086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47371</v>
      </c>
      <c r="C56" s="487">
        <v>4798</v>
      </c>
      <c r="D56" s="487">
        <v>1857</v>
      </c>
      <c r="E56" s="488">
        <f t="shared" si="11"/>
        <v>100.7807846140754</v>
      </c>
      <c r="F56" s="488">
        <f t="shared" si="11"/>
        <v>99.275812124974138</v>
      </c>
      <c r="G56" s="488">
        <f t="shared" si="11"/>
        <v>101.58643326039387</v>
      </c>
      <c r="H56" s="489" t="str">
        <f t="shared" si="14"/>
        <v/>
      </c>
      <c r="I56" s="488" t="str">
        <f t="shared" si="12"/>
        <v/>
      </c>
      <c r="J56" s="488" t="str">
        <f t="shared" si="10"/>
        <v/>
      </c>
      <c r="K56" s="488" t="str">
        <f t="shared" si="10"/>
        <v/>
      </c>
      <c r="L56" s="488" t="e">
        <f t="shared" si="13"/>
        <v>#N/A</v>
      </c>
    </row>
    <row r="57" spans="1:14" ht="15" customHeight="1" x14ac:dyDescent="0.2">
      <c r="A57" s="490">
        <v>42248</v>
      </c>
      <c r="B57" s="487">
        <v>48054</v>
      </c>
      <c r="C57" s="487">
        <v>4735</v>
      </c>
      <c r="D57" s="487">
        <v>1912</v>
      </c>
      <c r="E57" s="488">
        <f t="shared" si="11"/>
        <v>102.23385243809038</v>
      </c>
      <c r="F57" s="488">
        <f t="shared" si="11"/>
        <v>97.972273949927583</v>
      </c>
      <c r="G57" s="488">
        <f t="shared" si="11"/>
        <v>104.59518599562362</v>
      </c>
      <c r="H57" s="489">
        <f t="shared" si="14"/>
        <v>42248</v>
      </c>
      <c r="I57" s="488">
        <f t="shared" si="12"/>
        <v>102.23385243809038</v>
      </c>
      <c r="J57" s="488">
        <f t="shared" si="10"/>
        <v>97.972273949927583</v>
      </c>
      <c r="K57" s="488">
        <f t="shared" si="10"/>
        <v>104.59518599562362</v>
      </c>
      <c r="L57" s="488" t="e">
        <f t="shared" si="13"/>
        <v>#N/A</v>
      </c>
    </row>
    <row r="58" spans="1:14" ht="15" customHeight="1" x14ac:dyDescent="0.2">
      <c r="A58" s="490" t="s">
        <v>465</v>
      </c>
      <c r="B58" s="487">
        <v>47638</v>
      </c>
      <c r="C58" s="487">
        <v>4643</v>
      </c>
      <c r="D58" s="487">
        <v>1880</v>
      </c>
      <c r="E58" s="488">
        <f t="shared" si="11"/>
        <v>101.34882137690408</v>
      </c>
      <c r="F58" s="488">
        <f t="shared" si="11"/>
        <v>96.068694392716736</v>
      </c>
      <c r="G58" s="488">
        <f t="shared" si="11"/>
        <v>102.84463894967178</v>
      </c>
      <c r="H58" s="489" t="str">
        <f t="shared" si="14"/>
        <v/>
      </c>
      <c r="I58" s="488" t="str">
        <f t="shared" si="12"/>
        <v/>
      </c>
      <c r="J58" s="488" t="str">
        <f t="shared" si="10"/>
        <v/>
      </c>
      <c r="K58" s="488" t="str">
        <f t="shared" si="10"/>
        <v/>
      </c>
      <c r="L58" s="488" t="e">
        <f t="shared" si="13"/>
        <v>#N/A</v>
      </c>
    </row>
    <row r="59" spans="1:14" ht="15" customHeight="1" x14ac:dyDescent="0.2">
      <c r="A59" s="490" t="s">
        <v>466</v>
      </c>
      <c r="B59" s="487">
        <v>47547</v>
      </c>
      <c r="C59" s="487">
        <v>4603</v>
      </c>
      <c r="D59" s="487">
        <v>1857</v>
      </c>
      <c r="E59" s="488">
        <f t="shared" si="11"/>
        <v>101.15522083226961</v>
      </c>
      <c r="F59" s="488">
        <f t="shared" si="11"/>
        <v>95.24105110697289</v>
      </c>
      <c r="G59" s="488">
        <f t="shared" si="11"/>
        <v>101.58643326039387</v>
      </c>
      <c r="H59" s="489" t="str">
        <f t="shared" si="14"/>
        <v/>
      </c>
      <c r="I59" s="488" t="str">
        <f t="shared" si="12"/>
        <v/>
      </c>
      <c r="J59" s="488" t="str">
        <f t="shared" si="10"/>
        <v/>
      </c>
      <c r="K59" s="488" t="str">
        <f t="shared" si="10"/>
        <v/>
      </c>
      <c r="L59" s="488" t="e">
        <f t="shared" si="13"/>
        <v>#N/A</v>
      </c>
    </row>
    <row r="60" spans="1:14" ht="15" customHeight="1" x14ac:dyDescent="0.2">
      <c r="A60" s="490" t="s">
        <v>467</v>
      </c>
      <c r="B60" s="487">
        <v>47399</v>
      </c>
      <c r="C60" s="487">
        <v>4641</v>
      </c>
      <c r="D60" s="487">
        <v>1922</v>
      </c>
      <c r="E60" s="488">
        <f t="shared" si="11"/>
        <v>100.84035401242448</v>
      </c>
      <c r="F60" s="488">
        <f t="shared" si="11"/>
        <v>96.027312228429551</v>
      </c>
      <c r="G60" s="488">
        <f t="shared" si="11"/>
        <v>105.14223194748358</v>
      </c>
      <c r="H60" s="489" t="str">
        <f t="shared" si="14"/>
        <v/>
      </c>
      <c r="I60" s="488" t="str">
        <f t="shared" si="12"/>
        <v/>
      </c>
      <c r="J60" s="488" t="str">
        <f t="shared" si="10"/>
        <v/>
      </c>
      <c r="K60" s="488" t="str">
        <f t="shared" si="10"/>
        <v/>
      </c>
      <c r="L60" s="488" t="e">
        <f t="shared" si="13"/>
        <v>#N/A</v>
      </c>
    </row>
    <row r="61" spans="1:14" ht="15" customHeight="1" x14ac:dyDescent="0.2">
      <c r="A61" s="490">
        <v>42614</v>
      </c>
      <c r="B61" s="487">
        <v>47874</v>
      </c>
      <c r="C61" s="487">
        <v>4550</v>
      </c>
      <c r="D61" s="487">
        <v>1953</v>
      </c>
      <c r="E61" s="488">
        <f t="shared" si="11"/>
        <v>101.85090630584629</v>
      </c>
      <c r="F61" s="488">
        <f t="shared" si="11"/>
        <v>94.144423753362304</v>
      </c>
      <c r="G61" s="488">
        <f t="shared" si="11"/>
        <v>106.83807439824946</v>
      </c>
      <c r="H61" s="489">
        <f t="shared" si="14"/>
        <v>42614</v>
      </c>
      <c r="I61" s="488">
        <f t="shared" si="12"/>
        <v>101.85090630584629</v>
      </c>
      <c r="J61" s="488">
        <f t="shared" si="10"/>
        <v>94.144423753362304</v>
      </c>
      <c r="K61" s="488">
        <f t="shared" si="10"/>
        <v>106.83807439824946</v>
      </c>
      <c r="L61" s="488" t="e">
        <f t="shared" si="13"/>
        <v>#N/A</v>
      </c>
    </row>
    <row r="62" spans="1:14" ht="15" customHeight="1" x14ac:dyDescent="0.2">
      <c r="A62" s="490" t="s">
        <v>468</v>
      </c>
      <c r="B62" s="487">
        <v>47519</v>
      </c>
      <c r="C62" s="487">
        <v>4526</v>
      </c>
      <c r="D62" s="487">
        <v>1945</v>
      </c>
      <c r="E62" s="488">
        <f t="shared" si="11"/>
        <v>101.09565143392052</v>
      </c>
      <c r="F62" s="488">
        <f t="shared" si="11"/>
        <v>93.647837781915996</v>
      </c>
      <c r="G62" s="488">
        <f t="shared" si="11"/>
        <v>106.40043763676148</v>
      </c>
      <c r="H62" s="489" t="str">
        <f t="shared" si="14"/>
        <v/>
      </c>
      <c r="I62" s="488" t="str">
        <f t="shared" si="12"/>
        <v/>
      </c>
      <c r="J62" s="488" t="str">
        <f t="shared" si="10"/>
        <v/>
      </c>
      <c r="K62" s="488" t="str">
        <f t="shared" si="10"/>
        <v/>
      </c>
      <c r="L62" s="488" t="e">
        <f t="shared" si="13"/>
        <v>#N/A</v>
      </c>
    </row>
    <row r="63" spans="1:14" ht="15" customHeight="1" x14ac:dyDescent="0.2">
      <c r="A63" s="490" t="s">
        <v>469</v>
      </c>
      <c r="B63" s="487">
        <v>47326</v>
      </c>
      <c r="C63" s="487">
        <v>4428</v>
      </c>
      <c r="D63" s="487">
        <v>1867</v>
      </c>
      <c r="E63" s="488">
        <f t="shared" si="11"/>
        <v>100.68504808101437</v>
      </c>
      <c r="F63" s="488">
        <f t="shared" si="11"/>
        <v>91.620111731843579</v>
      </c>
      <c r="G63" s="488">
        <f t="shared" si="11"/>
        <v>102.13347921225382</v>
      </c>
      <c r="H63" s="489" t="str">
        <f t="shared" si="14"/>
        <v/>
      </c>
      <c r="I63" s="488" t="str">
        <f t="shared" si="12"/>
        <v/>
      </c>
      <c r="J63" s="488" t="str">
        <f t="shared" si="10"/>
        <v/>
      </c>
      <c r="K63" s="488" t="str">
        <f t="shared" si="10"/>
        <v/>
      </c>
      <c r="L63" s="488" t="e">
        <f t="shared" si="13"/>
        <v>#N/A</v>
      </c>
    </row>
    <row r="64" spans="1:14" ht="15" customHeight="1" x14ac:dyDescent="0.2">
      <c r="A64" s="490" t="s">
        <v>470</v>
      </c>
      <c r="B64" s="487">
        <v>47405</v>
      </c>
      <c r="C64" s="487">
        <v>4477</v>
      </c>
      <c r="D64" s="487">
        <v>1890</v>
      </c>
      <c r="E64" s="488">
        <f t="shared" si="11"/>
        <v>100.85311888349928</v>
      </c>
      <c r="F64" s="488">
        <f t="shared" si="11"/>
        <v>92.633974756879795</v>
      </c>
      <c r="G64" s="488">
        <f t="shared" si="11"/>
        <v>103.39168490153172</v>
      </c>
      <c r="H64" s="489" t="str">
        <f t="shared" si="14"/>
        <v/>
      </c>
      <c r="I64" s="488" t="str">
        <f t="shared" si="12"/>
        <v/>
      </c>
      <c r="J64" s="488" t="str">
        <f t="shared" si="10"/>
        <v/>
      </c>
      <c r="K64" s="488" t="str">
        <f t="shared" si="10"/>
        <v/>
      </c>
      <c r="L64" s="488" t="e">
        <f t="shared" si="13"/>
        <v>#N/A</v>
      </c>
    </row>
    <row r="65" spans="1:12" ht="15" customHeight="1" x14ac:dyDescent="0.2">
      <c r="A65" s="490">
        <v>42979</v>
      </c>
      <c r="B65" s="487">
        <v>48028</v>
      </c>
      <c r="C65" s="487">
        <v>4462</v>
      </c>
      <c r="D65" s="487">
        <v>1945</v>
      </c>
      <c r="E65" s="488">
        <f t="shared" si="11"/>
        <v>102.17853799676624</v>
      </c>
      <c r="F65" s="488">
        <f t="shared" si="11"/>
        <v>92.323608524725842</v>
      </c>
      <c r="G65" s="488">
        <f t="shared" si="11"/>
        <v>106.40043763676148</v>
      </c>
      <c r="H65" s="489">
        <f t="shared" si="14"/>
        <v>42979</v>
      </c>
      <c r="I65" s="488">
        <f t="shared" si="12"/>
        <v>102.17853799676624</v>
      </c>
      <c r="J65" s="488">
        <f t="shared" si="10"/>
        <v>92.323608524725842</v>
      </c>
      <c r="K65" s="488">
        <f t="shared" si="10"/>
        <v>106.40043763676148</v>
      </c>
      <c r="L65" s="488" t="e">
        <f t="shared" si="13"/>
        <v>#N/A</v>
      </c>
    </row>
    <row r="66" spans="1:12" ht="15" customHeight="1" x14ac:dyDescent="0.2">
      <c r="A66" s="490" t="s">
        <v>471</v>
      </c>
      <c r="B66" s="487">
        <v>47808</v>
      </c>
      <c r="C66" s="487">
        <v>4418</v>
      </c>
      <c r="D66" s="487">
        <v>1921</v>
      </c>
      <c r="E66" s="488">
        <f t="shared" si="11"/>
        <v>101.71049272402348</v>
      </c>
      <c r="F66" s="488">
        <f t="shared" si="11"/>
        <v>91.41320091040761</v>
      </c>
      <c r="G66" s="488">
        <f t="shared" si="11"/>
        <v>105.08752735229758</v>
      </c>
      <c r="H66" s="489" t="str">
        <f t="shared" si="14"/>
        <v/>
      </c>
      <c r="I66" s="488" t="str">
        <f t="shared" si="12"/>
        <v/>
      </c>
      <c r="J66" s="488" t="str">
        <f t="shared" si="10"/>
        <v/>
      </c>
      <c r="K66" s="488" t="str">
        <f t="shared" si="10"/>
        <v/>
      </c>
      <c r="L66" s="488" t="e">
        <f t="shared" si="13"/>
        <v>#N/A</v>
      </c>
    </row>
    <row r="67" spans="1:12" ht="15" customHeight="1" x14ac:dyDescent="0.2">
      <c r="A67" s="490" t="s">
        <v>472</v>
      </c>
      <c r="B67" s="487">
        <v>47751</v>
      </c>
      <c r="C67" s="487">
        <v>4357</v>
      </c>
      <c r="D67" s="487">
        <v>1980</v>
      </c>
      <c r="E67" s="488">
        <f t="shared" si="11"/>
        <v>101.58922644881288</v>
      </c>
      <c r="F67" s="488">
        <f t="shared" si="11"/>
        <v>90.151044899648241</v>
      </c>
      <c r="G67" s="488">
        <f t="shared" si="11"/>
        <v>108.31509846827134</v>
      </c>
      <c r="H67" s="489" t="str">
        <f t="shared" si="14"/>
        <v/>
      </c>
      <c r="I67" s="488" t="str">
        <f t="shared" si="12"/>
        <v/>
      </c>
      <c r="J67" s="488" t="str">
        <f t="shared" si="12"/>
        <v/>
      </c>
      <c r="K67" s="488" t="str">
        <f t="shared" si="12"/>
        <v/>
      </c>
      <c r="L67" s="488" t="e">
        <f t="shared" si="13"/>
        <v>#N/A</v>
      </c>
    </row>
    <row r="68" spans="1:12" ht="15" customHeight="1" x14ac:dyDescent="0.2">
      <c r="A68" s="490" t="s">
        <v>473</v>
      </c>
      <c r="B68" s="487">
        <v>47975</v>
      </c>
      <c r="C68" s="487">
        <v>4388</v>
      </c>
      <c r="D68" s="487">
        <v>2040</v>
      </c>
      <c r="E68" s="488">
        <f t="shared" si="11"/>
        <v>102.06578163560549</v>
      </c>
      <c r="F68" s="488">
        <f t="shared" si="11"/>
        <v>90.792468446099733</v>
      </c>
      <c r="G68" s="488">
        <f t="shared" si="11"/>
        <v>111.59737417943107</v>
      </c>
      <c r="H68" s="489" t="str">
        <f t="shared" si="14"/>
        <v/>
      </c>
      <c r="I68" s="488" t="str">
        <f t="shared" si="12"/>
        <v/>
      </c>
      <c r="J68" s="488" t="str">
        <f t="shared" si="12"/>
        <v/>
      </c>
      <c r="K68" s="488" t="str">
        <f t="shared" si="12"/>
        <v/>
      </c>
      <c r="L68" s="488" t="e">
        <f t="shared" si="13"/>
        <v>#N/A</v>
      </c>
    </row>
    <row r="69" spans="1:12" ht="15" customHeight="1" x14ac:dyDescent="0.2">
      <c r="A69" s="490">
        <v>43344</v>
      </c>
      <c r="B69" s="487">
        <v>48721</v>
      </c>
      <c r="C69" s="487">
        <v>4303</v>
      </c>
      <c r="D69" s="487">
        <v>2077</v>
      </c>
      <c r="E69" s="488">
        <f t="shared" si="11"/>
        <v>103.65288060590588</v>
      </c>
      <c r="F69" s="488">
        <f t="shared" si="11"/>
        <v>89.033726463894055</v>
      </c>
      <c r="G69" s="488">
        <f t="shared" si="11"/>
        <v>113.6214442013129</v>
      </c>
      <c r="H69" s="489">
        <f t="shared" si="14"/>
        <v>43344</v>
      </c>
      <c r="I69" s="488">
        <f t="shared" si="12"/>
        <v>103.65288060590588</v>
      </c>
      <c r="J69" s="488">
        <f t="shared" si="12"/>
        <v>89.033726463894055</v>
      </c>
      <c r="K69" s="488">
        <f t="shared" si="12"/>
        <v>113.6214442013129</v>
      </c>
      <c r="L69" s="488" t="e">
        <f t="shared" si="13"/>
        <v>#N/A</v>
      </c>
    </row>
    <row r="70" spans="1:12" ht="15" customHeight="1" x14ac:dyDescent="0.2">
      <c r="A70" s="490" t="s">
        <v>474</v>
      </c>
      <c r="B70" s="487">
        <v>48459</v>
      </c>
      <c r="C70" s="487">
        <v>4335</v>
      </c>
      <c r="D70" s="487">
        <v>2092</v>
      </c>
      <c r="E70" s="488">
        <f t="shared" si="11"/>
        <v>103.09548123563953</v>
      </c>
      <c r="F70" s="488">
        <f t="shared" si="11"/>
        <v>89.695841092489133</v>
      </c>
      <c r="G70" s="488">
        <f t="shared" si="11"/>
        <v>114.44201312910285</v>
      </c>
      <c r="H70" s="489" t="str">
        <f t="shared" si="14"/>
        <v/>
      </c>
      <c r="I70" s="488" t="str">
        <f t="shared" si="12"/>
        <v/>
      </c>
      <c r="J70" s="488" t="str">
        <f t="shared" si="12"/>
        <v/>
      </c>
      <c r="K70" s="488" t="str">
        <f t="shared" si="12"/>
        <v/>
      </c>
      <c r="L70" s="488" t="e">
        <f t="shared" si="13"/>
        <v>#N/A</v>
      </c>
    </row>
    <row r="71" spans="1:12" ht="15" customHeight="1" x14ac:dyDescent="0.2">
      <c r="A71" s="490" t="s">
        <v>475</v>
      </c>
      <c r="B71" s="487">
        <v>48333</v>
      </c>
      <c r="C71" s="487">
        <v>4291</v>
      </c>
      <c r="D71" s="487">
        <v>2066</v>
      </c>
      <c r="E71" s="491">
        <f t="shared" ref="E71:G75" si="15">IF($A$51=37802,IF(COUNTBLANK(B$51:B$70)&gt;0,#N/A,IF(ISBLANK(B71)=FALSE,B71/B$51*100,#N/A)),IF(COUNTBLANK(B$51:B$75)&gt;0,#N/A,B71/B$51*100))</f>
        <v>102.82741894306868</v>
      </c>
      <c r="F71" s="491">
        <f t="shared" si="15"/>
        <v>88.785433478170901</v>
      </c>
      <c r="G71" s="491">
        <f t="shared" si="15"/>
        <v>113.01969365426696</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48611</v>
      </c>
      <c r="C72" s="487">
        <v>4505</v>
      </c>
      <c r="D72" s="487">
        <v>2189</v>
      </c>
      <c r="E72" s="491">
        <f t="shared" si="15"/>
        <v>103.41885796953451</v>
      </c>
      <c r="F72" s="491">
        <f t="shared" si="15"/>
        <v>93.213325056900473</v>
      </c>
      <c r="G72" s="491">
        <f t="shared" si="15"/>
        <v>119.74835886214441</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49198</v>
      </c>
      <c r="C73" s="487">
        <v>4397</v>
      </c>
      <c r="D73" s="487">
        <v>2272</v>
      </c>
      <c r="E73" s="491">
        <f t="shared" si="15"/>
        <v>104.66768785635266</v>
      </c>
      <c r="F73" s="491">
        <f t="shared" si="15"/>
        <v>90.978688185392102</v>
      </c>
      <c r="G73" s="491">
        <f t="shared" si="15"/>
        <v>124.28884026258207</v>
      </c>
      <c r="H73" s="492">
        <f>IF(A$51=37802,IF(ISERROR(L73)=TRUE,IF(ISBLANK(A73)=FALSE,IF(MONTH(A73)=MONTH(MAX(A$51:A$75)),A73,""),""),""),IF(ISERROR(L73)=TRUE,IF(MONTH(A73)=MONTH(MAX(A$51:A$75)),A73,""),""))</f>
        <v>43709</v>
      </c>
      <c r="I73" s="488">
        <f t="shared" si="12"/>
        <v>104.66768785635266</v>
      </c>
      <c r="J73" s="488">
        <f t="shared" si="12"/>
        <v>90.978688185392102</v>
      </c>
      <c r="K73" s="488">
        <f t="shared" si="12"/>
        <v>124.28884026258207</v>
      </c>
      <c r="L73" s="488" t="e">
        <f t="shared" si="13"/>
        <v>#N/A</v>
      </c>
    </row>
    <row r="74" spans="1:12" ht="15" customHeight="1" x14ac:dyDescent="0.2">
      <c r="A74" s="490" t="s">
        <v>477</v>
      </c>
      <c r="B74" s="487">
        <v>48696</v>
      </c>
      <c r="C74" s="487">
        <v>4423</v>
      </c>
      <c r="D74" s="487">
        <v>2272</v>
      </c>
      <c r="E74" s="491">
        <f t="shared" si="15"/>
        <v>103.5996936430942</v>
      </c>
      <c r="F74" s="491">
        <f t="shared" si="15"/>
        <v>91.516656321125595</v>
      </c>
      <c r="G74" s="491">
        <f t="shared" si="15"/>
        <v>124.28884026258207</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48349</v>
      </c>
      <c r="C75" s="493">
        <v>4420</v>
      </c>
      <c r="D75" s="493">
        <v>2206</v>
      </c>
      <c r="E75" s="491">
        <f t="shared" si="15"/>
        <v>102.86145859926815</v>
      </c>
      <c r="F75" s="491">
        <f t="shared" si="15"/>
        <v>91.45458307469481</v>
      </c>
      <c r="G75" s="491">
        <f t="shared" si="15"/>
        <v>120.67833698030634</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104.66768785635266</v>
      </c>
      <c r="J77" s="488">
        <f>IF(J75&lt;&gt;"",J75,IF(J74&lt;&gt;"",J74,IF(J73&lt;&gt;"",J73,IF(J72&lt;&gt;"",J72,IF(J71&lt;&gt;"",J71,IF(J70&lt;&gt;"",J70,""))))))</f>
        <v>90.978688185392102</v>
      </c>
      <c r="K77" s="488">
        <f>IF(K75&lt;&gt;"",K75,IF(K74&lt;&gt;"",K74,IF(K73&lt;&gt;"",K73,IF(K72&lt;&gt;"",K72,IF(K71&lt;&gt;"",K71,IF(K70&lt;&gt;"",K70,""))))))</f>
        <v>124.28884026258207</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+4,7%</v>
      </c>
      <c r="J79" s="488" t="str">
        <f>"GeB - ausschließlich: "&amp;IF(J77&gt;100,"+","")&amp;TEXT(J77-100,"0,0")&amp;"%"</f>
        <v>GeB - ausschließlich: -9,0%</v>
      </c>
      <c r="K79" s="488" t="str">
        <f>"GeB - im Nebenjob: "&amp;IF(K77&gt;100,"+","")&amp;TEXT(K77-100,"0,0")&amp;"%"</f>
        <v>GeB - im Nebenjob: +24,3%</v>
      </c>
    </row>
    <row r="81" spans="9:9" ht="15" customHeight="1" x14ac:dyDescent="0.2">
      <c r="I81" s="488" t="str">
        <f>IF(ISERROR(HLOOKUP(1,I$78:K$79,2,FALSE)),"",HLOOKUP(1,I$78:K$79,2,FALSE))</f>
        <v>GeB - im Nebenjob: +24,3%</v>
      </c>
    </row>
    <row r="82" spans="9:9" ht="15" customHeight="1" x14ac:dyDescent="0.2">
      <c r="I82" s="488" t="str">
        <f>IF(ISERROR(HLOOKUP(2,I$78:K$79,2,FALSE)),"",HLOOKUP(2,I$78:K$79,2,FALSE))</f>
        <v>SvB: +4,7%</v>
      </c>
    </row>
    <row r="83" spans="9:9" ht="15" customHeight="1" x14ac:dyDescent="0.2">
      <c r="I83" s="488" t="str">
        <f>IF(ISERROR(HLOOKUP(3,I$78:K$79,2,FALSE)),"",HLOOKUP(3,I$78:K$79,2,FALSE))</f>
        <v>GeB - ausschließlich: -9,0%</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48349</v>
      </c>
      <c r="E12" s="114">
        <v>48696</v>
      </c>
      <c r="F12" s="114">
        <v>49198</v>
      </c>
      <c r="G12" s="114">
        <v>48611</v>
      </c>
      <c r="H12" s="114">
        <v>48333</v>
      </c>
      <c r="I12" s="115">
        <v>16</v>
      </c>
      <c r="J12" s="116">
        <v>3.3103676577079841E-2</v>
      </c>
      <c r="N12" s="117"/>
    </row>
    <row r="13" spans="1:15" s="110" customFormat="1" ht="13.5" customHeight="1" x14ac:dyDescent="0.2">
      <c r="A13" s="118" t="s">
        <v>105</v>
      </c>
      <c r="B13" s="119" t="s">
        <v>106</v>
      </c>
      <c r="C13" s="113">
        <v>66.251628782394675</v>
      </c>
      <c r="D13" s="114">
        <v>32032</v>
      </c>
      <c r="E13" s="114">
        <v>32301</v>
      </c>
      <c r="F13" s="114">
        <v>32771</v>
      </c>
      <c r="G13" s="114">
        <v>32432</v>
      </c>
      <c r="H13" s="114">
        <v>32202</v>
      </c>
      <c r="I13" s="115">
        <v>-170</v>
      </c>
      <c r="J13" s="116">
        <v>-0.52791752065089126</v>
      </c>
    </row>
    <row r="14" spans="1:15" s="110" customFormat="1" ht="13.5" customHeight="1" x14ac:dyDescent="0.2">
      <c r="A14" s="120"/>
      <c r="B14" s="119" t="s">
        <v>107</v>
      </c>
      <c r="C14" s="113">
        <v>33.748371217605325</v>
      </c>
      <c r="D14" s="114">
        <v>16317</v>
      </c>
      <c r="E14" s="114">
        <v>16395</v>
      </c>
      <c r="F14" s="114">
        <v>16427</v>
      </c>
      <c r="G14" s="114">
        <v>16179</v>
      </c>
      <c r="H14" s="114">
        <v>16131</v>
      </c>
      <c r="I14" s="115">
        <v>186</v>
      </c>
      <c r="J14" s="116">
        <v>1.153059326762135</v>
      </c>
    </row>
    <row r="15" spans="1:15" s="110" customFormat="1" ht="13.5" customHeight="1" x14ac:dyDescent="0.2">
      <c r="A15" s="118" t="s">
        <v>105</v>
      </c>
      <c r="B15" s="121" t="s">
        <v>108</v>
      </c>
      <c r="C15" s="113">
        <v>8.8750542927464888</v>
      </c>
      <c r="D15" s="114">
        <v>4291</v>
      </c>
      <c r="E15" s="114">
        <v>4506</v>
      </c>
      <c r="F15" s="114">
        <v>4678</v>
      </c>
      <c r="G15" s="114">
        <v>4274</v>
      </c>
      <c r="H15" s="114">
        <v>4333</v>
      </c>
      <c r="I15" s="115">
        <v>-42</v>
      </c>
      <c r="J15" s="116">
        <v>-0.96930533117932149</v>
      </c>
    </row>
    <row r="16" spans="1:15" s="110" customFormat="1" ht="13.5" customHeight="1" x14ac:dyDescent="0.2">
      <c r="A16" s="118"/>
      <c r="B16" s="121" t="s">
        <v>109</v>
      </c>
      <c r="C16" s="113">
        <v>65.614593890256259</v>
      </c>
      <c r="D16" s="114">
        <v>31724</v>
      </c>
      <c r="E16" s="114">
        <v>32001</v>
      </c>
      <c r="F16" s="114">
        <v>32368</v>
      </c>
      <c r="G16" s="114">
        <v>32385</v>
      </c>
      <c r="H16" s="114">
        <v>32238</v>
      </c>
      <c r="I16" s="115">
        <v>-514</v>
      </c>
      <c r="J16" s="116">
        <v>-1.5943917116446429</v>
      </c>
    </row>
    <row r="17" spans="1:10" s="110" customFormat="1" ht="13.5" customHeight="1" x14ac:dyDescent="0.2">
      <c r="A17" s="118"/>
      <c r="B17" s="121" t="s">
        <v>110</v>
      </c>
      <c r="C17" s="113">
        <v>24.730604562659</v>
      </c>
      <c r="D17" s="114">
        <v>11957</v>
      </c>
      <c r="E17" s="114">
        <v>11817</v>
      </c>
      <c r="F17" s="114">
        <v>11784</v>
      </c>
      <c r="G17" s="114">
        <v>11597</v>
      </c>
      <c r="H17" s="114">
        <v>11425</v>
      </c>
      <c r="I17" s="115">
        <v>532</v>
      </c>
      <c r="J17" s="116">
        <v>4.6564551422319473</v>
      </c>
    </row>
    <row r="18" spans="1:10" s="110" customFormat="1" ht="13.5" customHeight="1" x14ac:dyDescent="0.2">
      <c r="A18" s="120"/>
      <c r="B18" s="121" t="s">
        <v>111</v>
      </c>
      <c r="C18" s="113">
        <v>0.77974725433824899</v>
      </c>
      <c r="D18" s="114">
        <v>377</v>
      </c>
      <c r="E18" s="114">
        <v>372</v>
      </c>
      <c r="F18" s="114">
        <v>368</v>
      </c>
      <c r="G18" s="114">
        <v>355</v>
      </c>
      <c r="H18" s="114">
        <v>337</v>
      </c>
      <c r="I18" s="115">
        <v>40</v>
      </c>
      <c r="J18" s="116">
        <v>11.869436201780415</v>
      </c>
    </row>
    <row r="19" spans="1:10" s="110" customFormat="1" ht="13.5" customHeight="1" x14ac:dyDescent="0.2">
      <c r="A19" s="120"/>
      <c r="B19" s="121" t="s">
        <v>112</v>
      </c>
      <c r="C19" s="113">
        <v>0.25440029783449503</v>
      </c>
      <c r="D19" s="114">
        <v>123</v>
      </c>
      <c r="E19" s="114">
        <v>125</v>
      </c>
      <c r="F19" s="114">
        <v>139</v>
      </c>
      <c r="G19" s="114">
        <v>127</v>
      </c>
      <c r="H19" s="114">
        <v>135</v>
      </c>
      <c r="I19" s="115">
        <v>-12</v>
      </c>
      <c r="J19" s="116">
        <v>-8.8888888888888893</v>
      </c>
    </row>
    <row r="20" spans="1:10" s="110" customFormat="1" ht="13.5" customHeight="1" x14ac:dyDescent="0.2">
      <c r="A20" s="118" t="s">
        <v>113</v>
      </c>
      <c r="B20" s="122" t="s">
        <v>114</v>
      </c>
      <c r="C20" s="113">
        <v>78.55798465325033</v>
      </c>
      <c r="D20" s="114">
        <v>37982</v>
      </c>
      <c r="E20" s="114">
        <v>38393</v>
      </c>
      <c r="F20" s="114">
        <v>38781</v>
      </c>
      <c r="G20" s="114">
        <v>38434</v>
      </c>
      <c r="H20" s="114">
        <v>38371</v>
      </c>
      <c r="I20" s="115">
        <v>-389</v>
      </c>
      <c r="J20" s="116">
        <v>-1.0137864533110943</v>
      </c>
    </row>
    <row r="21" spans="1:10" s="110" customFormat="1" ht="13.5" customHeight="1" x14ac:dyDescent="0.2">
      <c r="A21" s="120"/>
      <c r="B21" s="122" t="s">
        <v>115</v>
      </c>
      <c r="C21" s="113">
        <v>21.442015346749674</v>
      </c>
      <c r="D21" s="114">
        <v>10367</v>
      </c>
      <c r="E21" s="114">
        <v>10303</v>
      </c>
      <c r="F21" s="114">
        <v>10417</v>
      </c>
      <c r="G21" s="114">
        <v>10177</v>
      </c>
      <c r="H21" s="114">
        <v>9962</v>
      </c>
      <c r="I21" s="115">
        <v>405</v>
      </c>
      <c r="J21" s="116">
        <v>4.0654487050793016</v>
      </c>
    </row>
    <row r="22" spans="1:10" s="110" customFormat="1" ht="13.5" customHeight="1" x14ac:dyDescent="0.2">
      <c r="A22" s="118" t="s">
        <v>113</v>
      </c>
      <c r="B22" s="122" t="s">
        <v>116</v>
      </c>
      <c r="C22" s="113">
        <v>89.941880907567892</v>
      </c>
      <c r="D22" s="114">
        <v>43486</v>
      </c>
      <c r="E22" s="114">
        <v>43929</v>
      </c>
      <c r="F22" s="114">
        <v>44318</v>
      </c>
      <c r="G22" s="114">
        <v>43847</v>
      </c>
      <c r="H22" s="114">
        <v>43785</v>
      </c>
      <c r="I22" s="115">
        <v>-299</v>
      </c>
      <c r="J22" s="116">
        <v>-0.68288226561607857</v>
      </c>
    </row>
    <row r="23" spans="1:10" s="110" customFormat="1" ht="13.5" customHeight="1" x14ac:dyDescent="0.2">
      <c r="A23" s="123"/>
      <c r="B23" s="124" t="s">
        <v>117</v>
      </c>
      <c r="C23" s="125">
        <v>10.006411714823471</v>
      </c>
      <c r="D23" s="114">
        <v>4838</v>
      </c>
      <c r="E23" s="114">
        <v>4745</v>
      </c>
      <c r="F23" s="114">
        <v>4858</v>
      </c>
      <c r="G23" s="114">
        <v>4747</v>
      </c>
      <c r="H23" s="114">
        <v>4532</v>
      </c>
      <c r="I23" s="115">
        <v>306</v>
      </c>
      <c r="J23" s="116">
        <v>6.7519858781994708</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6626</v>
      </c>
      <c r="E26" s="114">
        <v>6695</v>
      </c>
      <c r="F26" s="114">
        <v>6669</v>
      </c>
      <c r="G26" s="114">
        <v>6694</v>
      </c>
      <c r="H26" s="140">
        <v>6357</v>
      </c>
      <c r="I26" s="115">
        <v>269</v>
      </c>
      <c r="J26" s="116">
        <v>4.2315557652980962</v>
      </c>
    </row>
    <row r="27" spans="1:10" s="110" customFormat="1" ht="13.5" customHeight="1" x14ac:dyDescent="0.2">
      <c r="A27" s="118" t="s">
        <v>105</v>
      </c>
      <c r="B27" s="119" t="s">
        <v>106</v>
      </c>
      <c r="C27" s="113">
        <v>42.076667672804106</v>
      </c>
      <c r="D27" s="115">
        <v>2788</v>
      </c>
      <c r="E27" s="114">
        <v>2786</v>
      </c>
      <c r="F27" s="114">
        <v>2751</v>
      </c>
      <c r="G27" s="114">
        <v>2709</v>
      </c>
      <c r="H27" s="140">
        <v>2517</v>
      </c>
      <c r="I27" s="115">
        <v>271</v>
      </c>
      <c r="J27" s="116">
        <v>10.766785856177989</v>
      </c>
    </row>
    <row r="28" spans="1:10" s="110" customFormat="1" ht="13.5" customHeight="1" x14ac:dyDescent="0.2">
      <c r="A28" s="120"/>
      <c r="B28" s="119" t="s">
        <v>107</v>
      </c>
      <c r="C28" s="113">
        <v>57.923332327195894</v>
      </c>
      <c r="D28" s="115">
        <v>3838</v>
      </c>
      <c r="E28" s="114">
        <v>3909</v>
      </c>
      <c r="F28" s="114">
        <v>3918</v>
      </c>
      <c r="G28" s="114">
        <v>3985</v>
      </c>
      <c r="H28" s="140">
        <v>3840</v>
      </c>
      <c r="I28" s="115">
        <v>-2</v>
      </c>
      <c r="J28" s="116">
        <v>-5.2083333333333336E-2</v>
      </c>
    </row>
    <row r="29" spans="1:10" s="110" customFormat="1" ht="13.5" customHeight="1" x14ac:dyDescent="0.2">
      <c r="A29" s="118" t="s">
        <v>105</v>
      </c>
      <c r="B29" s="121" t="s">
        <v>108</v>
      </c>
      <c r="C29" s="113">
        <v>17.310594627226077</v>
      </c>
      <c r="D29" s="115">
        <v>1147</v>
      </c>
      <c r="E29" s="114">
        <v>1140</v>
      </c>
      <c r="F29" s="114">
        <v>1084</v>
      </c>
      <c r="G29" s="114">
        <v>1077</v>
      </c>
      <c r="H29" s="140">
        <v>922</v>
      </c>
      <c r="I29" s="115">
        <v>225</v>
      </c>
      <c r="J29" s="116">
        <v>24.403470715835141</v>
      </c>
    </row>
    <row r="30" spans="1:10" s="110" customFormat="1" ht="13.5" customHeight="1" x14ac:dyDescent="0.2">
      <c r="A30" s="118"/>
      <c r="B30" s="121" t="s">
        <v>109</v>
      </c>
      <c r="C30" s="113">
        <v>48.822819197102326</v>
      </c>
      <c r="D30" s="115">
        <v>3235</v>
      </c>
      <c r="E30" s="114">
        <v>3292</v>
      </c>
      <c r="F30" s="114">
        <v>3309</v>
      </c>
      <c r="G30" s="114">
        <v>3331</v>
      </c>
      <c r="H30" s="140">
        <v>3199</v>
      </c>
      <c r="I30" s="115">
        <v>36</v>
      </c>
      <c r="J30" s="116">
        <v>1.1253516723976242</v>
      </c>
    </row>
    <row r="31" spans="1:10" s="110" customFormat="1" ht="13.5" customHeight="1" x14ac:dyDescent="0.2">
      <c r="A31" s="118"/>
      <c r="B31" s="121" t="s">
        <v>110</v>
      </c>
      <c r="C31" s="113">
        <v>18.321762752792033</v>
      </c>
      <c r="D31" s="115">
        <v>1214</v>
      </c>
      <c r="E31" s="114">
        <v>1237</v>
      </c>
      <c r="F31" s="114">
        <v>1250</v>
      </c>
      <c r="G31" s="114">
        <v>1267</v>
      </c>
      <c r="H31" s="140">
        <v>1225</v>
      </c>
      <c r="I31" s="115">
        <v>-11</v>
      </c>
      <c r="J31" s="116">
        <v>-0.89795918367346939</v>
      </c>
    </row>
    <row r="32" spans="1:10" s="110" customFormat="1" ht="13.5" customHeight="1" x14ac:dyDescent="0.2">
      <c r="A32" s="120"/>
      <c r="B32" s="121" t="s">
        <v>111</v>
      </c>
      <c r="C32" s="113">
        <v>15.544823422879565</v>
      </c>
      <c r="D32" s="115">
        <v>1030</v>
      </c>
      <c r="E32" s="114">
        <v>1026</v>
      </c>
      <c r="F32" s="114">
        <v>1026</v>
      </c>
      <c r="G32" s="114">
        <v>1019</v>
      </c>
      <c r="H32" s="140">
        <v>1011</v>
      </c>
      <c r="I32" s="115">
        <v>19</v>
      </c>
      <c r="J32" s="116">
        <v>1.8793273986152323</v>
      </c>
    </row>
    <row r="33" spans="1:10" s="110" customFormat="1" ht="13.5" customHeight="1" x14ac:dyDescent="0.2">
      <c r="A33" s="120"/>
      <c r="B33" s="121" t="s">
        <v>112</v>
      </c>
      <c r="C33" s="113">
        <v>1.72049501961968</v>
      </c>
      <c r="D33" s="115">
        <v>114</v>
      </c>
      <c r="E33" s="114">
        <v>102</v>
      </c>
      <c r="F33" s="114">
        <v>112</v>
      </c>
      <c r="G33" s="114">
        <v>93</v>
      </c>
      <c r="H33" s="140">
        <v>96</v>
      </c>
      <c r="I33" s="115">
        <v>18</v>
      </c>
      <c r="J33" s="116">
        <v>18.75</v>
      </c>
    </row>
    <row r="34" spans="1:10" s="110" customFormat="1" ht="13.5" customHeight="1" x14ac:dyDescent="0.2">
      <c r="A34" s="118" t="s">
        <v>113</v>
      </c>
      <c r="B34" s="122" t="s">
        <v>116</v>
      </c>
      <c r="C34" s="113">
        <v>83.564744944159372</v>
      </c>
      <c r="D34" s="115">
        <v>5537</v>
      </c>
      <c r="E34" s="114">
        <v>5629</v>
      </c>
      <c r="F34" s="114">
        <v>5575</v>
      </c>
      <c r="G34" s="114">
        <v>5620</v>
      </c>
      <c r="H34" s="140">
        <v>5405</v>
      </c>
      <c r="I34" s="115">
        <v>132</v>
      </c>
      <c r="J34" s="116">
        <v>2.4421831637372802</v>
      </c>
    </row>
    <row r="35" spans="1:10" s="110" customFormat="1" ht="13.5" customHeight="1" x14ac:dyDescent="0.2">
      <c r="A35" s="118"/>
      <c r="B35" s="119" t="s">
        <v>117</v>
      </c>
      <c r="C35" s="113">
        <v>16.103229701177181</v>
      </c>
      <c r="D35" s="115">
        <v>1067</v>
      </c>
      <c r="E35" s="114">
        <v>1045</v>
      </c>
      <c r="F35" s="114">
        <v>1073</v>
      </c>
      <c r="G35" s="114">
        <v>1055</v>
      </c>
      <c r="H35" s="140">
        <v>935</v>
      </c>
      <c r="I35" s="115">
        <v>132</v>
      </c>
      <c r="J35" s="116">
        <v>14.117647058823529</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4420</v>
      </c>
      <c r="E37" s="114">
        <v>4423</v>
      </c>
      <c r="F37" s="114">
        <v>4397</v>
      </c>
      <c r="G37" s="114">
        <v>4505</v>
      </c>
      <c r="H37" s="140">
        <v>4291</v>
      </c>
      <c r="I37" s="115">
        <v>129</v>
      </c>
      <c r="J37" s="116">
        <v>3.0062922395711955</v>
      </c>
    </row>
    <row r="38" spans="1:10" s="110" customFormat="1" ht="13.5" customHeight="1" x14ac:dyDescent="0.2">
      <c r="A38" s="118" t="s">
        <v>105</v>
      </c>
      <c r="B38" s="119" t="s">
        <v>106</v>
      </c>
      <c r="C38" s="113">
        <v>38.687782805429862</v>
      </c>
      <c r="D38" s="115">
        <v>1710</v>
      </c>
      <c r="E38" s="114">
        <v>1671</v>
      </c>
      <c r="F38" s="114">
        <v>1629</v>
      </c>
      <c r="G38" s="114">
        <v>1648</v>
      </c>
      <c r="H38" s="140">
        <v>1533</v>
      </c>
      <c r="I38" s="115">
        <v>177</v>
      </c>
      <c r="J38" s="116">
        <v>11.545988258317026</v>
      </c>
    </row>
    <row r="39" spans="1:10" s="110" customFormat="1" ht="13.5" customHeight="1" x14ac:dyDescent="0.2">
      <c r="A39" s="120"/>
      <c r="B39" s="119" t="s">
        <v>107</v>
      </c>
      <c r="C39" s="113">
        <v>61.312217194570138</v>
      </c>
      <c r="D39" s="115">
        <v>2710</v>
      </c>
      <c r="E39" s="114">
        <v>2752</v>
      </c>
      <c r="F39" s="114">
        <v>2768</v>
      </c>
      <c r="G39" s="114">
        <v>2857</v>
      </c>
      <c r="H39" s="140">
        <v>2758</v>
      </c>
      <c r="I39" s="115">
        <v>-48</v>
      </c>
      <c r="J39" s="116">
        <v>-1.7403915881073242</v>
      </c>
    </row>
    <row r="40" spans="1:10" s="110" customFormat="1" ht="13.5" customHeight="1" x14ac:dyDescent="0.2">
      <c r="A40" s="118" t="s">
        <v>105</v>
      </c>
      <c r="B40" s="121" t="s">
        <v>108</v>
      </c>
      <c r="C40" s="113">
        <v>19.23076923076923</v>
      </c>
      <c r="D40" s="115">
        <v>850</v>
      </c>
      <c r="E40" s="114">
        <v>813</v>
      </c>
      <c r="F40" s="114">
        <v>767</v>
      </c>
      <c r="G40" s="114">
        <v>807</v>
      </c>
      <c r="H40" s="140">
        <v>683</v>
      </c>
      <c r="I40" s="115">
        <v>167</v>
      </c>
      <c r="J40" s="116">
        <v>24.450951683748169</v>
      </c>
    </row>
    <row r="41" spans="1:10" s="110" customFormat="1" ht="13.5" customHeight="1" x14ac:dyDescent="0.2">
      <c r="A41" s="118"/>
      <c r="B41" s="121" t="s">
        <v>109</v>
      </c>
      <c r="C41" s="113">
        <v>39.185520361990953</v>
      </c>
      <c r="D41" s="115">
        <v>1732</v>
      </c>
      <c r="E41" s="114">
        <v>1738</v>
      </c>
      <c r="F41" s="114">
        <v>1750</v>
      </c>
      <c r="G41" s="114">
        <v>1811</v>
      </c>
      <c r="H41" s="140">
        <v>1760</v>
      </c>
      <c r="I41" s="115">
        <v>-28</v>
      </c>
      <c r="J41" s="116">
        <v>-1.5909090909090908</v>
      </c>
    </row>
    <row r="42" spans="1:10" s="110" customFormat="1" ht="13.5" customHeight="1" x14ac:dyDescent="0.2">
      <c r="A42" s="118"/>
      <c r="B42" s="121" t="s">
        <v>110</v>
      </c>
      <c r="C42" s="113">
        <v>18.914027149321267</v>
      </c>
      <c r="D42" s="115">
        <v>836</v>
      </c>
      <c r="E42" s="114">
        <v>870</v>
      </c>
      <c r="F42" s="114">
        <v>879</v>
      </c>
      <c r="G42" s="114">
        <v>894</v>
      </c>
      <c r="H42" s="140">
        <v>863</v>
      </c>
      <c r="I42" s="115">
        <v>-27</v>
      </c>
      <c r="J42" s="116">
        <v>-3.1286210892236386</v>
      </c>
    </row>
    <row r="43" spans="1:10" s="110" customFormat="1" ht="13.5" customHeight="1" x14ac:dyDescent="0.2">
      <c r="A43" s="120"/>
      <c r="B43" s="121" t="s">
        <v>111</v>
      </c>
      <c r="C43" s="113">
        <v>22.669683257918553</v>
      </c>
      <c r="D43" s="115">
        <v>1002</v>
      </c>
      <c r="E43" s="114">
        <v>1002</v>
      </c>
      <c r="F43" s="114">
        <v>1001</v>
      </c>
      <c r="G43" s="114">
        <v>993</v>
      </c>
      <c r="H43" s="140">
        <v>985</v>
      </c>
      <c r="I43" s="115">
        <v>17</v>
      </c>
      <c r="J43" s="116">
        <v>1.7258883248730965</v>
      </c>
    </row>
    <row r="44" spans="1:10" s="110" customFormat="1" ht="13.5" customHeight="1" x14ac:dyDescent="0.2">
      <c r="A44" s="120"/>
      <c r="B44" s="121" t="s">
        <v>112</v>
      </c>
      <c r="C44" s="113">
        <v>2.4660633484162897</v>
      </c>
      <c r="D44" s="115">
        <v>109</v>
      </c>
      <c r="E44" s="114">
        <v>97</v>
      </c>
      <c r="F44" s="114">
        <v>106</v>
      </c>
      <c r="G44" s="114">
        <v>86</v>
      </c>
      <c r="H44" s="140">
        <v>85</v>
      </c>
      <c r="I44" s="115">
        <v>24</v>
      </c>
      <c r="J44" s="116">
        <v>28.235294117647058</v>
      </c>
    </row>
    <row r="45" spans="1:10" s="110" customFormat="1" ht="13.5" customHeight="1" x14ac:dyDescent="0.2">
      <c r="A45" s="118" t="s">
        <v>113</v>
      </c>
      <c r="B45" s="122" t="s">
        <v>116</v>
      </c>
      <c r="C45" s="113">
        <v>82.941176470588232</v>
      </c>
      <c r="D45" s="115">
        <v>3666</v>
      </c>
      <c r="E45" s="114">
        <v>3694</v>
      </c>
      <c r="F45" s="114">
        <v>3647</v>
      </c>
      <c r="G45" s="114">
        <v>3748</v>
      </c>
      <c r="H45" s="140">
        <v>3621</v>
      </c>
      <c r="I45" s="115">
        <v>45</v>
      </c>
      <c r="J45" s="116">
        <v>1.2427506213753108</v>
      </c>
    </row>
    <row r="46" spans="1:10" s="110" customFormat="1" ht="13.5" customHeight="1" x14ac:dyDescent="0.2">
      <c r="A46" s="118"/>
      <c r="B46" s="119" t="s">
        <v>117</v>
      </c>
      <c r="C46" s="113">
        <v>16.58371040723982</v>
      </c>
      <c r="D46" s="115">
        <v>733</v>
      </c>
      <c r="E46" s="114">
        <v>708</v>
      </c>
      <c r="F46" s="114">
        <v>730</v>
      </c>
      <c r="G46" s="114">
        <v>739</v>
      </c>
      <c r="H46" s="140">
        <v>653</v>
      </c>
      <c r="I46" s="115">
        <v>80</v>
      </c>
      <c r="J46" s="116">
        <v>12.251148545176111</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2206</v>
      </c>
      <c r="E48" s="114">
        <v>2272</v>
      </c>
      <c r="F48" s="114">
        <v>2272</v>
      </c>
      <c r="G48" s="114">
        <v>2189</v>
      </c>
      <c r="H48" s="140">
        <v>2066</v>
      </c>
      <c r="I48" s="115">
        <v>140</v>
      </c>
      <c r="J48" s="116">
        <v>6.7763794772507264</v>
      </c>
    </row>
    <row r="49" spans="1:12" s="110" customFormat="1" ht="13.5" customHeight="1" x14ac:dyDescent="0.2">
      <c r="A49" s="118" t="s">
        <v>105</v>
      </c>
      <c r="B49" s="119" t="s">
        <v>106</v>
      </c>
      <c r="C49" s="113">
        <v>48.866727107887577</v>
      </c>
      <c r="D49" s="115">
        <v>1078</v>
      </c>
      <c r="E49" s="114">
        <v>1115</v>
      </c>
      <c r="F49" s="114">
        <v>1122</v>
      </c>
      <c r="G49" s="114">
        <v>1061</v>
      </c>
      <c r="H49" s="140">
        <v>984</v>
      </c>
      <c r="I49" s="115">
        <v>94</v>
      </c>
      <c r="J49" s="116">
        <v>9.5528455284552845</v>
      </c>
    </row>
    <row r="50" spans="1:12" s="110" customFormat="1" ht="13.5" customHeight="1" x14ac:dyDescent="0.2">
      <c r="A50" s="120"/>
      <c r="B50" s="119" t="s">
        <v>107</v>
      </c>
      <c r="C50" s="113">
        <v>51.133272892112423</v>
      </c>
      <c r="D50" s="115">
        <v>1128</v>
      </c>
      <c r="E50" s="114">
        <v>1157</v>
      </c>
      <c r="F50" s="114">
        <v>1150</v>
      </c>
      <c r="G50" s="114">
        <v>1128</v>
      </c>
      <c r="H50" s="140">
        <v>1082</v>
      </c>
      <c r="I50" s="115">
        <v>46</v>
      </c>
      <c r="J50" s="116">
        <v>4.251386321626617</v>
      </c>
    </row>
    <row r="51" spans="1:12" s="110" customFormat="1" ht="13.5" customHeight="1" x14ac:dyDescent="0.2">
      <c r="A51" s="118" t="s">
        <v>105</v>
      </c>
      <c r="B51" s="121" t="s">
        <v>108</v>
      </c>
      <c r="C51" s="113">
        <v>13.463281958295557</v>
      </c>
      <c r="D51" s="115">
        <v>297</v>
      </c>
      <c r="E51" s="114">
        <v>327</v>
      </c>
      <c r="F51" s="114">
        <v>317</v>
      </c>
      <c r="G51" s="114">
        <v>270</v>
      </c>
      <c r="H51" s="140">
        <v>239</v>
      </c>
      <c r="I51" s="115">
        <v>58</v>
      </c>
      <c r="J51" s="116">
        <v>24.267782426778243</v>
      </c>
    </row>
    <row r="52" spans="1:12" s="110" customFormat="1" ht="13.5" customHeight="1" x14ac:dyDescent="0.2">
      <c r="A52" s="118"/>
      <c r="B52" s="121" t="s">
        <v>109</v>
      </c>
      <c r="C52" s="113">
        <v>68.132366273798738</v>
      </c>
      <c r="D52" s="115">
        <v>1503</v>
      </c>
      <c r="E52" s="114">
        <v>1554</v>
      </c>
      <c r="F52" s="114">
        <v>1559</v>
      </c>
      <c r="G52" s="114">
        <v>1520</v>
      </c>
      <c r="H52" s="140">
        <v>1439</v>
      </c>
      <c r="I52" s="115">
        <v>64</v>
      </c>
      <c r="J52" s="116">
        <v>4.4475330090340517</v>
      </c>
    </row>
    <row r="53" spans="1:12" s="110" customFormat="1" ht="13.5" customHeight="1" x14ac:dyDescent="0.2">
      <c r="A53" s="118"/>
      <c r="B53" s="121" t="s">
        <v>110</v>
      </c>
      <c r="C53" s="113">
        <v>17.1350861287398</v>
      </c>
      <c r="D53" s="115">
        <v>378</v>
      </c>
      <c r="E53" s="114">
        <v>367</v>
      </c>
      <c r="F53" s="114">
        <v>371</v>
      </c>
      <c r="G53" s="114">
        <v>373</v>
      </c>
      <c r="H53" s="140">
        <v>362</v>
      </c>
      <c r="I53" s="115">
        <v>16</v>
      </c>
      <c r="J53" s="116">
        <v>4.4198895027624312</v>
      </c>
    </row>
    <row r="54" spans="1:12" s="110" customFormat="1" ht="13.5" customHeight="1" x14ac:dyDescent="0.2">
      <c r="A54" s="120"/>
      <c r="B54" s="121" t="s">
        <v>111</v>
      </c>
      <c r="C54" s="113">
        <v>1.2692656391659112</v>
      </c>
      <c r="D54" s="115">
        <v>28</v>
      </c>
      <c r="E54" s="114">
        <v>24</v>
      </c>
      <c r="F54" s="114">
        <v>25</v>
      </c>
      <c r="G54" s="114">
        <v>26</v>
      </c>
      <c r="H54" s="140">
        <v>26</v>
      </c>
      <c r="I54" s="115">
        <v>2</v>
      </c>
      <c r="J54" s="116">
        <v>7.6923076923076925</v>
      </c>
    </row>
    <row r="55" spans="1:12" s="110" customFormat="1" ht="13.5" customHeight="1" x14ac:dyDescent="0.2">
      <c r="A55" s="120"/>
      <c r="B55" s="121" t="s">
        <v>112</v>
      </c>
      <c r="C55" s="113">
        <v>0.22665457842248413</v>
      </c>
      <c r="D55" s="115">
        <v>5</v>
      </c>
      <c r="E55" s="114">
        <v>5</v>
      </c>
      <c r="F55" s="114">
        <v>6</v>
      </c>
      <c r="G55" s="114">
        <v>7</v>
      </c>
      <c r="H55" s="140">
        <v>11</v>
      </c>
      <c r="I55" s="115">
        <v>-6</v>
      </c>
      <c r="J55" s="116">
        <v>-54.545454545454547</v>
      </c>
    </row>
    <row r="56" spans="1:12" s="110" customFormat="1" ht="13.5" customHeight="1" x14ac:dyDescent="0.2">
      <c r="A56" s="118" t="s">
        <v>113</v>
      </c>
      <c r="B56" s="122" t="s">
        <v>116</v>
      </c>
      <c r="C56" s="113">
        <v>84.814143245693558</v>
      </c>
      <c r="D56" s="115">
        <v>1871</v>
      </c>
      <c r="E56" s="114">
        <v>1935</v>
      </c>
      <c r="F56" s="114">
        <v>1928</v>
      </c>
      <c r="G56" s="114">
        <v>1872</v>
      </c>
      <c r="H56" s="140">
        <v>1784</v>
      </c>
      <c r="I56" s="115">
        <v>87</v>
      </c>
      <c r="J56" s="116">
        <v>4.876681614349776</v>
      </c>
    </row>
    <row r="57" spans="1:12" s="110" customFormat="1" ht="13.5" customHeight="1" x14ac:dyDescent="0.2">
      <c r="A57" s="142"/>
      <c r="B57" s="124" t="s">
        <v>117</v>
      </c>
      <c r="C57" s="125">
        <v>15.14052583862194</v>
      </c>
      <c r="D57" s="143">
        <v>334</v>
      </c>
      <c r="E57" s="144">
        <v>337</v>
      </c>
      <c r="F57" s="144">
        <v>343</v>
      </c>
      <c r="G57" s="144">
        <v>316</v>
      </c>
      <c r="H57" s="145">
        <v>282</v>
      </c>
      <c r="I57" s="143">
        <v>52</v>
      </c>
      <c r="J57" s="146">
        <v>18.439716312056738</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48349</v>
      </c>
      <c r="E12" s="236">
        <v>48696</v>
      </c>
      <c r="F12" s="114">
        <v>49198</v>
      </c>
      <c r="G12" s="114">
        <v>48611</v>
      </c>
      <c r="H12" s="140">
        <v>48333</v>
      </c>
      <c r="I12" s="115">
        <v>16</v>
      </c>
      <c r="J12" s="116">
        <v>3.3103676577079841E-2</v>
      </c>
    </row>
    <row r="13" spans="1:15" s="110" customFormat="1" ht="12" customHeight="1" x14ac:dyDescent="0.2">
      <c r="A13" s="118" t="s">
        <v>105</v>
      </c>
      <c r="B13" s="119" t="s">
        <v>106</v>
      </c>
      <c r="C13" s="113">
        <v>66.251628782394675</v>
      </c>
      <c r="D13" s="115">
        <v>32032</v>
      </c>
      <c r="E13" s="114">
        <v>32301</v>
      </c>
      <c r="F13" s="114">
        <v>32771</v>
      </c>
      <c r="G13" s="114">
        <v>32432</v>
      </c>
      <c r="H13" s="140">
        <v>32202</v>
      </c>
      <c r="I13" s="115">
        <v>-170</v>
      </c>
      <c r="J13" s="116">
        <v>-0.52791752065089126</v>
      </c>
    </row>
    <row r="14" spans="1:15" s="110" customFormat="1" ht="12" customHeight="1" x14ac:dyDescent="0.2">
      <c r="A14" s="118"/>
      <c r="B14" s="119" t="s">
        <v>107</v>
      </c>
      <c r="C14" s="113">
        <v>33.748371217605325</v>
      </c>
      <c r="D14" s="115">
        <v>16317</v>
      </c>
      <c r="E14" s="114">
        <v>16395</v>
      </c>
      <c r="F14" s="114">
        <v>16427</v>
      </c>
      <c r="G14" s="114">
        <v>16179</v>
      </c>
      <c r="H14" s="140">
        <v>16131</v>
      </c>
      <c r="I14" s="115">
        <v>186</v>
      </c>
      <c r="J14" s="116">
        <v>1.153059326762135</v>
      </c>
    </row>
    <row r="15" spans="1:15" s="110" customFormat="1" ht="12" customHeight="1" x14ac:dyDescent="0.2">
      <c r="A15" s="118" t="s">
        <v>105</v>
      </c>
      <c r="B15" s="121" t="s">
        <v>108</v>
      </c>
      <c r="C15" s="113">
        <v>8.8750542927464888</v>
      </c>
      <c r="D15" s="115">
        <v>4291</v>
      </c>
      <c r="E15" s="114">
        <v>4506</v>
      </c>
      <c r="F15" s="114">
        <v>4678</v>
      </c>
      <c r="G15" s="114">
        <v>4274</v>
      </c>
      <c r="H15" s="140">
        <v>4333</v>
      </c>
      <c r="I15" s="115">
        <v>-42</v>
      </c>
      <c r="J15" s="116">
        <v>-0.96930533117932149</v>
      </c>
    </row>
    <row r="16" spans="1:15" s="110" customFormat="1" ht="12" customHeight="1" x14ac:dyDescent="0.2">
      <c r="A16" s="118"/>
      <c r="B16" s="121" t="s">
        <v>109</v>
      </c>
      <c r="C16" s="113">
        <v>65.614593890256259</v>
      </c>
      <c r="D16" s="115">
        <v>31724</v>
      </c>
      <c r="E16" s="114">
        <v>32001</v>
      </c>
      <c r="F16" s="114">
        <v>32368</v>
      </c>
      <c r="G16" s="114">
        <v>32385</v>
      </c>
      <c r="H16" s="140">
        <v>32238</v>
      </c>
      <c r="I16" s="115">
        <v>-514</v>
      </c>
      <c r="J16" s="116">
        <v>-1.5943917116446429</v>
      </c>
    </row>
    <row r="17" spans="1:10" s="110" customFormat="1" ht="12" customHeight="1" x14ac:dyDescent="0.2">
      <c r="A17" s="118"/>
      <c r="B17" s="121" t="s">
        <v>110</v>
      </c>
      <c r="C17" s="113">
        <v>24.730604562659</v>
      </c>
      <c r="D17" s="115">
        <v>11957</v>
      </c>
      <c r="E17" s="114">
        <v>11817</v>
      </c>
      <c r="F17" s="114">
        <v>11784</v>
      </c>
      <c r="G17" s="114">
        <v>11597</v>
      </c>
      <c r="H17" s="140">
        <v>11425</v>
      </c>
      <c r="I17" s="115">
        <v>532</v>
      </c>
      <c r="J17" s="116">
        <v>4.6564551422319473</v>
      </c>
    </row>
    <row r="18" spans="1:10" s="110" customFormat="1" ht="12" customHeight="1" x14ac:dyDescent="0.2">
      <c r="A18" s="120"/>
      <c r="B18" s="121" t="s">
        <v>111</v>
      </c>
      <c r="C18" s="113">
        <v>0.77974725433824899</v>
      </c>
      <c r="D18" s="115">
        <v>377</v>
      </c>
      <c r="E18" s="114">
        <v>372</v>
      </c>
      <c r="F18" s="114">
        <v>368</v>
      </c>
      <c r="G18" s="114">
        <v>355</v>
      </c>
      <c r="H18" s="140">
        <v>337</v>
      </c>
      <c r="I18" s="115">
        <v>40</v>
      </c>
      <c r="J18" s="116">
        <v>11.869436201780415</v>
      </c>
    </row>
    <row r="19" spans="1:10" s="110" customFormat="1" ht="12" customHeight="1" x14ac:dyDescent="0.2">
      <c r="A19" s="120"/>
      <c r="B19" s="121" t="s">
        <v>112</v>
      </c>
      <c r="C19" s="113">
        <v>0.25440029783449503</v>
      </c>
      <c r="D19" s="115">
        <v>123</v>
      </c>
      <c r="E19" s="114">
        <v>125</v>
      </c>
      <c r="F19" s="114">
        <v>139</v>
      </c>
      <c r="G19" s="114">
        <v>127</v>
      </c>
      <c r="H19" s="140">
        <v>135</v>
      </c>
      <c r="I19" s="115">
        <v>-12</v>
      </c>
      <c r="J19" s="116">
        <v>-8.8888888888888893</v>
      </c>
    </row>
    <row r="20" spans="1:10" s="110" customFormat="1" ht="12" customHeight="1" x14ac:dyDescent="0.2">
      <c r="A20" s="118" t="s">
        <v>113</v>
      </c>
      <c r="B20" s="119" t="s">
        <v>181</v>
      </c>
      <c r="C20" s="113">
        <v>78.55798465325033</v>
      </c>
      <c r="D20" s="115">
        <v>37982</v>
      </c>
      <c r="E20" s="114">
        <v>38393</v>
      </c>
      <c r="F20" s="114">
        <v>38781</v>
      </c>
      <c r="G20" s="114">
        <v>38434</v>
      </c>
      <c r="H20" s="140">
        <v>38371</v>
      </c>
      <c r="I20" s="115">
        <v>-389</v>
      </c>
      <c r="J20" s="116">
        <v>-1.0137864533110943</v>
      </c>
    </row>
    <row r="21" spans="1:10" s="110" customFormat="1" ht="12" customHeight="1" x14ac:dyDescent="0.2">
      <c r="A21" s="118"/>
      <c r="B21" s="119" t="s">
        <v>182</v>
      </c>
      <c r="C21" s="113">
        <v>21.442015346749674</v>
      </c>
      <c r="D21" s="115">
        <v>10367</v>
      </c>
      <c r="E21" s="114">
        <v>10303</v>
      </c>
      <c r="F21" s="114">
        <v>10417</v>
      </c>
      <c r="G21" s="114">
        <v>10177</v>
      </c>
      <c r="H21" s="140">
        <v>9962</v>
      </c>
      <c r="I21" s="115">
        <v>405</v>
      </c>
      <c r="J21" s="116">
        <v>4.0654487050793016</v>
      </c>
    </row>
    <row r="22" spans="1:10" s="110" customFormat="1" ht="12" customHeight="1" x14ac:dyDescent="0.2">
      <c r="A22" s="118" t="s">
        <v>113</v>
      </c>
      <c r="B22" s="119" t="s">
        <v>116</v>
      </c>
      <c r="C22" s="113">
        <v>89.941880907567892</v>
      </c>
      <c r="D22" s="115">
        <v>43486</v>
      </c>
      <c r="E22" s="114">
        <v>43929</v>
      </c>
      <c r="F22" s="114">
        <v>44318</v>
      </c>
      <c r="G22" s="114">
        <v>43847</v>
      </c>
      <c r="H22" s="140">
        <v>43785</v>
      </c>
      <c r="I22" s="115">
        <v>-299</v>
      </c>
      <c r="J22" s="116">
        <v>-0.68288226561607857</v>
      </c>
    </row>
    <row r="23" spans="1:10" s="110" customFormat="1" ht="12" customHeight="1" x14ac:dyDescent="0.2">
      <c r="A23" s="118"/>
      <c r="B23" s="119" t="s">
        <v>117</v>
      </c>
      <c r="C23" s="113">
        <v>10.006411714823471</v>
      </c>
      <c r="D23" s="115">
        <v>4838</v>
      </c>
      <c r="E23" s="114">
        <v>4745</v>
      </c>
      <c r="F23" s="114">
        <v>4858</v>
      </c>
      <c r="G23" s="114">
        <v>4747</v>
      </c>
      <c r="H23" s="140">
        <v>4532</v>
      </c>
      <c r="I23" s="115">
        <v>306</v>
      </c>
      <c r="J23" s="116">
        <v>6.7519858781994708</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3042180</v>
      </c>
      <c r="E25" s="236">
        <v>3047365</v>
      </c>
      <c r="F25" s="236">
        <v>3071798</v>
      </c>
      <c r="G25" s="236">
        <v>3007560</v>
      </c>
      <c r="H25" s="241">
        <v>3000059</v>
      </c>
      <c r="I25" s="235">
        <v>42121</v>
      </c>
      <c r="J25" s="116">
        <v>1.4040057212208159</v>
      </c>
    </row>
    <row r="26" spans="1:10" s="110" customFormat="1" ht="12" customHeight="1" x14ac:dyDescent="0.2">
      <c r="A26" s="118" t="s">
        <v>105</v>
      </c>
      <c r="B26" s="119" t="s">
        <v>106</v>
      </c>
      <c r="C26" s="113">
        <v>53.944178188009914</v>
      </c>
      <c r="D26" s="115">
        <v>1641079</v>
      </c>
      <c r="E26" s="114">
        <v>1644126</v>
      </c>
      <c r="F26" s="114">
        <v>1664193</v>
      </c>
      <c r="G26" s="114">
        <v>1629317</v>
      </c>
      <c r="H26" s="140">
        <v>1623095</v>
      </c>
      <c r="I26" s="115">
        <v>17984</v>
      </c>
      <c r="J26" s="116">
        <v>1.108006616987915</v>
      </c>
    </row>
    <row r="27" spans="1:10" s="110" customFormat="1" ht="12" customHeight="1" x14ac:dyDescent="0.2">
      <c r="A27" s="118"/>
      <c r="B27" s="119" t="s">
        <v>107</v>
      </c>
      <c r="C27" s="113">
        <v>46.055821811990086</v>
      </c>
      <c r="D27" s="115">
        <v>1401101</v>
      </c>
      <c r="E27" s="114">
        <v>1403239</v>
      </c>
      <c r="F27" s="114">
        <v>1407605</v>
      </c>
      <c r="G27" s="114">
        <v>1378243</v>
      </c>
      <c r="H27" s="140">
        <v>1376964</v>
      </c>
      <c r="I27" s="115">
        <v>24137</v>
      </c>
      <c r="J27" s="116">
        <v>1.7529143826563367</v>
      </c>
    </row>
    <row r="28" spans="1:10" s="110" customFormat="1" ht="12" customHeight="1" x14ac:dyDescent="0.2">
      <c r="A28" s="118" t="s">
        <v>105</v>
      </c>
      <c r="B28" s="121" t="s">
        <v>108</v>
      </c>
      <c r="C28" s="113">
        <v>10.871809031681229</v>
      </c>
      <c r="D28" s="115">
        <v>330740</v>
      </c>
      <c r="E28" s="114">
        <v>342915</v>
      </c>
      <c r="F28" s="114">
        <v>354809</v>
      </c>
      <c r="G28" s="114">
        <v>315767</v>
      </c>
      <c r="H28" s="140">
        <v>327828</v>
      </c>
      <c r="I28" s="115">
        <v>2912</v>
      </c>
      <c r="J28" s="116">
        <v>0.8882706785265444</v>
      </c>
    </row>
    <row r="29" spans="1:10" s="110" customFormat="1" ht="12" customHeight="1" x14ac:dyDescent="0.2">
      <c r="A29" s="118"/>
      <c r="B29" s="121" t="s">
        <v>109</v>
      </c>
      <c r="C29" s="113">
        <v>67.383060831377506</v>
      </c>
      <c r="D29" s="115">
        <v>2049914</v>
      </c>
      <c r="E29" s="114">
        <v>2050390</v>
      </c>
      <c r="F29" s="114">
        <v>2067171</v>
      </c>
      <c r="G29" s="114">
        <v>2054726</v>
      </c>
      <c r="H29" s="140">
        <v>2047631</v>
      </c>
      <c r="I29" s="115">
        <v>2283</v>
      </c>
      <c r="J29" s="116">
        <v>0.11149469801932087</v>
      </c>
    </row>
    <row r="30" spans="1:10" s="110" customFormat="1" ht="12" customHeight="1" x14ac:dyDescent="0.2">
      <c r="A30" s="118"/>
      <c r="B30" s="121" t="s">
        <v>110</v>
      </c>
      <c r="C30" s="113">
        <v>20.534353654287386</v>
      </c>
      <c r="D30" s="115">
        <v>624692</v>
      </c>
      <c r="E30" s="114">
        <v>617350</v>
      </c>
      <c r="F30" s="114">
        <v>613535</v>
      </c>
      <c r="G30" s="114">
        <v>602020</v>
      </c>
      <c r="H30" s="140">
        <v>591082</v>
      </c>
      <c r="I30" s="115">
        <v>33610</v>
      </c>
      <c r="J30" s="116">
        <v>5.6861822894285394</v>
      </c>
    </row>
    <row r="31" spans="1:10" s="110" customFormat="1" ht="12" customHeight="1" x14ac:dyDescent="0.2">
      <c r="A31" s="120"/>
      <c r="B31" s="121" t="s">
        <v>111</v>
      </c>
      <c r="C31" s="113">
        <v>1.2107764826538863</v>
      </c>
      <c r="D31" s="115">
        <v>36834</v>
      </c>
      <c r="E31" s="114">
        <v>36710</v>
      </c>
      <c r="F31" s="114">
        <v>36283</v>
      </c>
      <c r="G31" s="114">
        <v>35047</v>
      </c>
      <c r="H31" s="140">
        <v>33518</v>
      </c>
      <c r="I31" s="115">
        <v>3316</v>
      </c>
      <c r="J31" s="116">
        <v>9.8931917178829281</v>
      </c>
    </row>
    <row r="32" spans="1:10" s="110" customFormat="1" ht="12" customHeight="1" x14ac:dyDescent="0.2">
      <c r="A32" s="120"/>
      <c r="B32" s="121" t="s">
        <v>112</v>
      </c>
      <c r="C32" s="113">
        <v>0.33807992952422278</v>
      </c>
      <c r="D32" s="115">
        <v>10285</v>
      </c>
      <c r="E32" s="114">
        <v>10055</v>
      </c>
      <c r="F32" s="114">
        <v>10321</v>
      </c>
      <c r="G32" s="114">
        <v>8982</v>
      </c>
      <c r="H32" s="140">
        <v>8476</v>
      </c>
      <c r="I32" s="115">
        <v>1809</v>
      </c>
      <c r="J32" s="116">
        <v>21.34261444077395</v>
      </c>
    </row>
    <row r="33" spans="1:10" s="110" customFormat="1" ht="12" customHeight="1" x14ac:dyDescent="0.2">
      <c r="A33" s="118" t="s">
        <v>113</v>
      </c>
      <c r="B33" s="119" t="s">
        <v>181</v>
      </c>
      <c r="C33" s="113">
        <v>70.020150023995953</v>
      </c>
      <c r="D33" s="115">
        <v>2130139</v>
      </c>
      <c r="E33" s="114">
        <v>2136733</v>
      </c>
      <c r="F33" s="114">
        <v>2165076</v>
      </c>
      <c r="G33" s="114">
        <v>2114966</v>
      </c>
      <c r="H33" s="140">
        <v>2118588</v>
      </c>
      <c r="I33" s="115">
        <v>11551</v>
      </c>
      <c r="J33" s="116">
        <v>0.5452216287451831</v>
      </c>
    </row>
    <row r="34" spans="1:10" s="110" customFormat="1" ht="12" customHeight="1" x14ac:dyDescent="0.2">
      <c r="A34" s="118"/>
      <c r="B34" s="119" t="s">
        <v>182</v>
      </c>
      <c r="C34" s="113">
        <v>29.979849976004051</v>
      </c>
      <c r="D34" s="115">
        <v>912041</v>
      </c>
      <c r="E34" s="114">
        <v>910632</v>
      </c>
      <c r="F34" s="114">
        <v>906722</v>
      </c>
      <c r="G34" s="114">
        <v>892594</v>
      </c>
      <c r="H34" s="140">
        <v>881471</v>
      </c>
      <c r="I34" s="115">
        <v>30570</v>
      </c>
      <c r="J34" s="116">
        <v>3.4680664480170078</v>
      </c>
    </row>
    <row r="35" spans="1:10" s="110" customFormat="1" ht="12" customHeight="1" x14ac:dyDescent="0.2">
      <c r="A35" s="118" t="s">
        <v>113</v>
      </c>
      <c r="B35" s="119" t="s">
        <v>116</v>
      </c>
      <c r="C35" s="113">
        <v>90.306523611357647</v>
      </c>
      <c r="D35" s="115">
        <v>2747287</v>
      </c>
      <c r="E35" s="114">
        <v>2759892</v>
      </c>
      <c r="F35" s="114">
        <v>2777866</v>
      </c>
      <c r="G35" s="114">
        <v>2725630</v>
      </c>
      <c r="H35" s="140">
        <v>2726580</v>
      </c>
      <c r="I35" s="115">
        <v>20707</v>
      </c>
      <c r="J35" s="116">
        <v>0.75944956685664822</v>
      </c>
    </row>
    <row r="36" spans="1:10" s="110" customFormat="1" ht="12" customHeight="1" x14ac:dyDescent="0.2">
      <c r="A36" s="118"/>
      <c r="B36" s="119" t="s">
        <v>117</v>
      </c>
      <c r="C36" s="113">
        <v>9.6545569295702425</v>
      </c>
      <c r="D36" s="115">
        <v>293709</v>
      </c>
      <c r="E36" s="114">
        <v>286294</v>
      </c>
      <c r="F36" s="114">
        <v>292731</v>
      </c>
      <c r="G36" s="114">
        <v>280719</v>
      </c>
      <c r="H36" s="140">
        <v>272279</v>
      </c>
      <c r="I36" s="115">
        <v>21430</v>
      </c>
      <c r="J36" s="116">
        <v>7.8706033149820591</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39143</v>
      </c>
      <c r="E64" s="236">
        <v>39461</v>
      </c>
      <c r="F64" s="236">
        <v>39810</v>
      </c>
      <c r="G64" s="236">
        <v>39019</v>
      </c>
      <c r="H64" s="140">
        <v>38867</v>
      </c>
      <c r="I64" s="115">
        <v>276</v>
      </c>
      <c r="J64" s="116">
        <v>0.71011397843929303</v>
      </c>
    </row>
    <row r="65" spans="1:12" s="110" customFormat="1" ht="12" customHeight="1" x14ac:dyDescent="0.2">
      <c r="A65" s="118" t="s">
        <v>105</v>
      </c>
      <c r="B65" s="119" t="s">
        <v>106</v>
      </c>
      <c r="C65" s="113">
        <v>59.014383159185549</v>
      </c>
      <c r="D65" s="235">
        <v>23100</v>
      </c>
      <c r="E65" s="236">
        <v>23285</v>
      </c>
      <c r="F65" s="236">
        <v>23600</v>
      </c>
      <c r="G65" s="236">
        <v>23130</v>
      </c>
      <c r="H65" s="140">
        <v>22938</v>
      </c>
      <c r="I65" s="115">
        <v>162</v>
      </c>
      <c r="J65" s="116">
        <v>0.70625163484174736</v>
      </c>
    </row>
    <row r="66" spans="1:12" s="110" customFormat="1" ht="12" customHeight="1" x14ac:dyDescent="0.2">
      <c r="A66" s="118"/>
      <c r="B66" s="119" t="s">
        <v>107</v>
      </c>
      <c r="C66" s="113">
        <v>40.985616840814451</v>
      </c>
      <c r="D66" s="235">
        <v>16043</v>
      </c>
      <c r="E66" s="236">
        <v>16176</v>
      </c>
      <c r="F66" s="236">
        <v>16210</v>
      </c>
      <c r="G66" s="236">
        <v>15889</v>
      </c>
      <c r="H66" s="140">
        <v>15929</v>
      </c>
      <c r="I66" s="115">
        <v>114</v>
      </c>
      <c r="J66" s="116">
        <v>0.71567581141314585</v>
      </c>
    </row>
    <row r="67" spans="1:12" s="110" customFormat="1" ht="12" customHeight="1" x14ac:dyDescent="0.2">
      <c r="A67" s="118" t="s">
        <v>105</v>
      </c>
      <c r="B67" s="121" t="s">
        <v>108</v>
      </c>
      <c r="C67" s="113">
        <v>11.187185448228291</v>
      </c>
      <c r="D67" s="235">
        <v>4379</v>
      </c>
      <c r="E67" s="236">
        <v>4599</v>
      </c>
      <c r="F67" s="236">
        <v>4800</v>
      </c>
      <c r="G67" s="236">
        <v>4341</v>
      </c>
      <c r="H67" s="140">
        <v>4510</v>
      </c>
      <c r="I67" s="115">
        <v>-131</v>
      </c>
      <c r="J67" s="116">
        <v>-2.9046563192904657</v>
      </c>
    </row>
    <row r="68" spans="1:12" s="110" customFormat="1" ht="12" customHeight="1" x14ac:dyDescent="0.2">
      <c r="A68" s="118"/>
      <c r="B68" s="121" t="s">
        <v>109</v>
      </c>
      <c r="C68" s="113">
        <v>66.532968857777888</v>
      </c>
      <c r="D68" s="235">
        <v>26043</v>
      </c>
      <c r="E68" s="236">
        <v>26198</v>
      </c>
      <c r="F68" s="236">
        <v>26375</v>
      </c>
      <c r="G68" s="236">
        <v>26177</v>
      </c>
      <c r="H68" s="140">
        <v>25970</v>
      </c>
      <c r="I68" s="115">
        <v>73</v>
      </c>
      <c r="J68" s="116">
        <v>0.28109356950327302</v>
      </c>
    </row>
    <row r="69" spans="1:12" s="110" customFormat="1" ht="12" customHeight="1" x14ac:dyDescent="0.2">
      <c r="A69" s="118"/>
      <c r="B69" s="121" t="s">
        <v>110</v>
      </c>
      <c r="C69" s="113">
        <v>21.365250491786526</v>
      </c>
      <c r="D69" s="235">
        <v>8363</v>
      </c>
      <c r="E69" s="236">
        <v>8307</v>
      </c>
      <c r="F69" s="236">
        <v>8283</v>
      </c>
      <c r="G69" s="236">
        <v>8162</v>
      </c>
      <c r="H69" s="140">
        <v>8058</v>
      </c>
      <c r="I69" s="115">
        <v>305</v>
      </c>
      <c r="J69" s="116">
        <v>3.7850583271283198</v>
      </c>
    </row>
    <row r="70" spans="1:12" s="110" customFormat="1" ht="12" customHeight="1" x14ac:dyDescent="0.2">
      <c r="A70" s="120"/>
      <c r="B70" s="121" t="s">
        <v>111</v>
      </c>
      <c r="C70" s="113">
        <v>0.91459520220729118</v>
      </c>
      <c r="D70" s="235">
        <v>358</v>
      </c>
      <c r="E70" s="236">
        <v>357</v>
      </c>
      <c r="F70" s="236">
        <v>352</v>
      </c>
      <c r="G70" s="236">
        <v>339</v>
      </c>
      <c r="H70" s="140">
        <v>329</v>
      </c>
      <c r="I70" s="115">
        <v>29</v>
      </c>
      <c r="J70" s="116">
        <v>8.8145896656534948</v>
      </c>
    </row>
    <row r="71" spans="1:12" s="110" customFormat="1" ht="12" customHeight="1" x14ac:dyDescent="0.2">
      <c r="A71" s="120"/>
      <c r="B71" s="121" t="s">
        <v>112</v>
      </c>
      <c r="C71" s="113">
        <v>0.28102087218659788</v>
      </c>
      <c r="D71" s="235">
        <v>110</v>
      </c>
      <c r="E71" s="236">
        <v>115</v>
      </c>
      <c r="F71" s="236">
        <v>128</v>
      </c>
      <c r="G71" s="236">
        <v>121</v>
      </c>
      <c r="H71" s="140">
        <v>123</v>
      </c>
      <c r="I71" s="115">
        <v>-13</v>
      </c>
      <c r="J71" s="116">
        <v>-10.56910569105691</v>
      </c>
    </row>
    <row r="72" spans="1:12" s="110" customFormat="1" ht="12" customHeight="1" x14ac:dyDescent="0.2">
      <c r="A72" s="118" t="s">
        <v>113</v>
      </c>
      <c r="B72" s="119" t="s">
        <v>181</v>
      </c>
      <c r="C72" s="113">
        <v>72.947908949237416</v>
      </c>
      <c r="D72" s="235">
        <v>28554</v>
      </c>
      <c r="E72" s="236">
        <v>28922</v>
      </c>
      <c r="F72" s="236">
        <v>29236</v>
      </c>
      <c r="G72" s="236">
        <v>28736</v>
      </c>
      <c r="H72" s="140">
        <v>28707</v>
      </c>
      <c r="I72" s="115">
        <v>-153</v>
      </c>
      <c r="J72" s="116">
        <v>-0.53297105235656805</v>
      </c>
    </row>
    <row r="73" spans="1:12" s="110" customFormat="1" ht="12" customHeight="1" x14ac:dyDescent="0.2">
      <c r="A73" s="118"/>
      <c r="B73" s="119" t="s">
        <v>182</v>
      </c>
      <c r="C73" s="113">
        <v>27.052091050762588</v>
      </c>
      <c r="D73" s="115">
        <v>10589</v>
      </c>
      <c r="E73" s="114">
        <v>10539</v>
      </c>
      <c r="F73" s="114">
        <v>10574</v>
      </c>
      <c r="G73" s="114">
        <v>10283</v>
      </c>
      <c r="H73" s="140">
        <v>10160</v>
      </c>
      <c r="I73" s="115">
        <v>429</v>
      </c>
      <c r="J73" s="116">
        <v>4.2224409448818898</v>
      </c>
    </row>
    <row r="74" spans="1:12" s="110" customFormat="1" ht="12" customHeight="1" x14ac:dyDescent="0.2">
      <c r="A74" s="118" t="s">
        <v>113</v>
      </c>
      <c r="B74" s="119" t="s">
        <v>116</v>
      </c>
      <c r="C74" s="113">
        <v>84.513195207316755</v>
      </c>
      <c r="D74" s="115">
        <v>33081</v>
      </c>
      <c r="E74" s="114">
        <v>33460</v>
      </c>
      <c r="F74" s="114">
        <v>33732</v>
      </c>
      <c r="G74" s="114">
        <v>33158</v>
      </c>
      <c r="H74" s="140">
        <v>33278</v>
      </c>
      <c r="I74" s="115">
        <v>-197</v>
      </c>
      <c r="J74" s="116">
        <v>-0.59198269126750402</v>
      </c>
    </row>
    <row r="75" spans="1:12" s="110" customFormat="1" ht="12" customHeight="1" x14ac:dyDescent="0.2">
      <c r="A75" s="142"/>
      <c r="B75" s="124" t="s">
        <v>117</v>
      </c>
      <c r="C75" s="125">
        <v>15.39483432542217</v>
      </c>
      <c r="D75" s="143">
        <v>6026</v>
      </c>
      <c r="E75" s="144">
        <v>5967</v>
      </c>
      <c r="F75" s="144">
        <v>6042</v>
      </c>
      <c r="G75" s="144">
        <v>5833</v>
      </c>
      <c r="H75" s="145">
        <v>5564</v>
      </c>
      <c r="I75" s="143">
        <v>462</v>
      </c>
      <c r="J75" s="146">
        <v>8.3033788641265271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48349</v>
      </c>
      <c r="G11" s="114">
        <v>48696</v>
      </c>
      <c r="H11" s="114">
        <v>49198</v>
      </c>
      <c r="I11" s="114">
        <v>48611</v>
      </c>
      <c r="J11" s="140">
        <v>48333</v>
      </c>
      <c r="K11" s="114">
        <v>16</v>
      </c>
      <c r="L11" s="116">
        <v>3.3103676577079841E-2</v>
      </c>
    </row>
    <row r="12" spans="1:17" s="110" customFormat="1" ht="24.95" customHeight="1" x14ac:dyDescent="0.2">
      <c r="A12" s="604" t="s">
        <v>185</v>
      </c>
      <c r="B12" s="605"/>
      <c r="C12" s="605"/>
      <c r="D12" s="606"/>
      <c r="E12" s="113">
        <v>66.251628782394675</v>
      </c>
      <c r="F12" s="115">
        <v>32032</v>
      </c>
      <c r="G12" s="114">
        <v>32301</v>
      </c>
      <c r="H12" s="114">
        <v>32771</v>
      </c>
      <c r="I12" s="114">
        <v>32432</v>
      </c>
      <c r="J12" s="140">
        <v>32202</v>
      </c>
      <c r="K12" s="114">
        <v>-170</v>
      </c>
      <c r="L12" s="116">
        <v>-0.52791752065089126</v>
      </c>
    </row>
    <row r="13" spans="1:17" s="110" customFormat="1" ht="15" customHeight="1" x14ac:dyDescent="0.2">
      <c r="A13" s="120"/>
      <c r="B13" s="612" t="s">
        <v>107</v>
      </c>
      <c r="C13" s="612"/>
      <c r="E13" s="113">
        <v>33.748371217605325</v>
      </c>
      <c r="F13" s="115">
        <v>16317</v>
      </c>
      <c r="G13" s="114">
        <v>16395</v>
      </c>
      <c r="H13" s="114">
        <v>16427</v>
      </c>
      <c r="I13" s="114">
        <v>16179</v>
      </c>
      <c r="J13" s="140">
        <v>16131</v>
      </c>
      <c r="K13" s="114">
        <v>186</v>
      </c>
      <c r="L13" s="116">
        <v>1.153059326762135</v>
      </c>
    </row>
    <row r="14" spans="1:17" s="110" customFormat="1" ht="24.95" customHeight="1" x14ac:dyDescent="0.2">
      <c r="A14" s="604" t="s">
        <v>186</v>
      </c>
      <c r="B14" s="605"/>
      <c r="C14" s="605"/>
      <c r="D14" s="606"/>
      <c r="E14" s="113">
        <v>8.8750542927464888</v>
      </c>
      <c r="F14" s="115">
        <v>4291</v>
      </c>
      <c r="G14" s="114">
        <v>4506</v>
      </c>
      <c r="H14" s="114">
        <v>4678</v>
      </c>
      <c r="I14" s="114">
        <v>4274</v>
      </c>
      <c r="J14" s="140">
        <v>4333</v>
      </c>
      <c r="K14" s="114">
        <v>-42</v>
      </c>
      <c r="L14" s="116">
        <v>-0.96930533117932149</v>
      </c>
    </row>
    <row r="15" spans="1:17" s="110" customFormat="1" ht="15" customHeight="1" x14ac:dyDescent="0.2">
      <c r="A15" s="120"/>
      <c r="B15" s="119"/>
      <c r="C15" s="258" t="s">
        <v>106</v>
      </c>
      <c r="E15" s="113">
        <v>62.85248193894197</v>
      </c>
      <c r="F15" s="115">
        <v>2697</v>
      </c>
      <c r="G15" s="114">
        <v>2843</v>
      </c>
      <c r="H15" s="114">
        <v>3003</v>
      </c>
      <c r="I15" s="114">
        <v>2728</v>
      </c>
      <c r="J15" s="140">
        <v>2766</v>
      </c>
      <c r="K15" s="114">
        <v>-69</v>
      </c>
      <c r="L15" s="116">
        <v>-2.4945770065075923</v>
      </c>
    </row>
    <row r="16" spans="1:17" s="110" customFormat="1" ht="15" customHeight="1" x14ac:dyDescent="0.2">
      <c r="A16" s="120"/>
      <c r="B16" s="119"/>
      <c r="C16" s="258" t="s">
        <v>107</v>
      </c>
      <c r="E16" s="113">
        <v>37.14751806105803</v>
      </c>
      <c r="F16" s="115">
        <v>1594</v>
      </c>
      <c r="G16" s="114">
        <v>1663</v>
      </c>
      <c r="H16" s="114">
        <v>1675</v>
      </c>
      <c r="I16" s="114">
        <v>1546</v>
      </c>
      <c r="J16" s="140">
        <v>1567</v>
      </c>
      <c r="K16" s="114">
        <v>27</v>
      </c>
      <c r="L16" s="116">
        <v>1.7230376515634971</v>
      </c>
    </row>
    <row r="17" spans="1:12" s="110" customFormat="1" ht="15" customHeight="1" x14ac:dyDescent="0.2">
      <c r="A17" s="120"/>
      <c r="B17" s="121" t="s">
        <v>109</v>
      </c>
      <c r="C17" s="258"/>
      <c r="E17" s="113">
        <v>65.614593890256259</v>
      </c>
      <c r="F17" s="115">
        <v>31724</v>
      </c>
      <c r="G17" s="114">
        <v>32001</v>
      </c>
      <c r="H17" s="114">
        <v>32368</v>
      </c>
      <c r="I17" s="114">
        <v>32385</v>
      </c>
      <c r="J17" s="140">
        <v>32238</v>
      </c>
      <c r="K17" s="114">
        <v>-514</v>
      </c>
      <c r="L17" s="116">
        <v>-1.5943917116446429</v>
      </c>
    </row>
    <row r="18" spans="1:12" s="110" customFormat="1" ht="15" customHeight="1" x14ac:dyDescent="0.2">
      <c r="A18" s="120"/>
      <c r="B18" s="119"/>
      <c r="C18" s="258" t="s">
        <v>106</v>
      </c>
      <c r="E18" s="113">
        <v>65.338544950195441</v>
      </c>
      <c r="F18" s="115">
        <v>20728</v>
      </c>
      <c r="G18" s="114">
        <v>20953</v>
      </c>
      <c r="H18" s="114">
        <v>21289</v>
      </c>
      <c r="I18" s="114">
        <v>21377</v>
      </c>
      <c r="J18" s="140">
        <v>21228</v>
      </c>
      <c r="K18" s="114">
        <v>-500</v>
      </c>
      <c r="L18" s="116">
        <v>-2.3553796872055774</v>
      </c>
    </row>
    <row r="19" spans="1:12" s="110" customFormat="1" ht="15" customHeight="1" x14ac:dyDescent="0.2">
      <c r="A19" s="120"/>
      <c r="B19" s="119"/>
      <c r="C19" s="258" t="s">
        <v>107</v>
      </c>
      <c r="E19" s="113">
        <v>34.661455049804566</v>
      </c>
      <c r="F19" s="115">
        <v>10996</v>
      </c>
      <c r="G19" s="114">
        <v>11048</v>
      </c>
      <c r="H19" s="114">
        <v>11079</v>
      </c>
      <c r="I19" s="114">
        <v>11008</v>
      </c>
      <c r="J19" s="140">
        <v>11010</v>
      </c>
      <c r="K19" s="114">
        <v>-14</v>
      </c>
      <c r="L19" s="116">
        <v>-0.12715712988192551</v>
      </c>
    </row>
    <row r="20" spans="1:12" s="110" customFormat="1" ht="15" customHeight="1" x14ac:dyDescent="0.2">
      <c r="A20" s="120"/>
      <c r="B20" s="121" t="s">
        <v>110</v>
      </c>
      <c r="C20" s="258"/>
      <c r="E20" s="113">
        <v>24.730604562659</v>
      </c>
      <c r="F20" s="115">
        <v>11957</v>
      </c>
      <c r="G20" s="114">
        <v>11817</v>
      </c>
      <c r="H20" s="114">
        <v>11784</v>
      </c>
      <c r="I20" s="114">
        <v>11597</v>
      </c>
      <c r="J20" s="140">
        <v>11425</v>
      </c>
      <c r="K20" s="114">
        <v>532</v>
      </c>
      <c r="L20" s="116">
        <v>4.6564551422319473</v>
      </c>
    </row>
    <row r="21" spans="1:12" s="110" customFormat="1" ht="15" customHeight="1" x14ac:dyDescent="0.2">
      <c r="A21" s="120"/>
      <c r="B21" s="119"/>
      <c r="C21" s="258" t="s">
        <v>106</v>
      </c>
      <c r="E21" s="113">
        <v>69.875386802709713</v>
      </c>
      <c r="F21" s="115">
        <v>8355</v>
      </c>
      <c r="G21" s="114">
        <v>8250</v>
      </c>
      <c r="H21" s="114">
        <v>8227</v>
      </c>
      <c r="I21" s="114">
        <v>8085</v>
      </c>
      <c r="J21" s="140">
        <v>7979</v>
      </c>
      <c r="K21" s="114">
        <v>376</v>
      </c>
      <c r="L21" s="116">
        <v>4.7123699711743328</v>
      </c>
    </row>
    <row r="22" spans="1:12" s="110" customFormat="1" ht="15" customHeight="1" x14ac:dyDescent="0.2">
      <c r="A22" s="120"/>
      <c r="B22" s="119"/>
      <c r="C22" s="258" t="s">
        <v>107</v>
      </c>
      <c r="E22" s="113">
        <v>30.124613197290291</v>
      </c>
      <c r="F22" s="115">
        <v>3602</v>
      </c>
      <c r="G22" s="114">
        <v>3567</v>
      </c>
      <c r="H22" s="114">
        <v>3557</v>
      </c>
      <c r="I22" s="114">
        <v>3512</v>
      </c>
      <c r="J22" s="140">
        <v>3446</v>
      </c>
      <c r="K22" s="114">
        <v>156</v>
      </c>
      <c r="L22" s="116">
        <v>4.5269878119558911</v>
      </c>
    </row>
    <row r="23" spans="1:12" s="110" customFormat="1" ht="15" customHeight="1" x14ac:dyDescent="0.2">
      <c r="A23" s="120"/>
      <c r="B23" s="121" t="s">
        <v>111</v>
      </c>
      <c r="C23" s="258"/>
      <c r="E23" s="113">
        <v>0.77974725433824899</v>
      </c>
      <c r="F23" s="115">
        <v>377</v>
      </c>
      <c r="G23" s="114">
        <v>372</v>
      </c>
      <c r="H23" s="114">
        <v>368</v>
      </c>
      <c r="I23" s="114">
        <v>355</v>
      </c>
      <c r="J23" s="140">
        <v>337</v>
      </c>
      <c r="K23" s="114">
        <v>40</v>
      </c>
      <c r="L23" s="116">
        <v>11.869436201780415</v>
      </c>
    </row>
    <row r="24" spans="1:12" s="110" customFormat="1" ht="15" customHeight="1" x14ac:dyDescent="0.2">
      <c r="A24" s="120"/>
      <c r="B24" s="119"/>
      <c r="C24" s="258" t="s">
        <v>106</v>
      </c>
      <c r="E24" s="113">
        <v>66.843501326259954</v>
      </c>
      <c r="F24" s="115">
        <v>252</v>
      </c>
      <c r="G24" s="114">
        <v>255</v>
      </c>
      <c r="H24" s="114">
        <v>252</v>
      </c>
      <c r="I24" s="114">
        <v>242</v>
      </c>
      <c r="J24" s="140">
        <v>229</v>
      </c>
      <c r="K24" s="114">
        <v>23</v>
      </c>
      <c r="L24" s="116">
        <v>10.043668122270743</v>
      </c>
    </row>
    <row r="25" spans="1:12" s="110" customFormat="1" ht="15" customHeight="1" x14ac:dyDescent="0.2">
      <c r="A25" s="120"/>
      <c r="B25" s="119"/>
      <c r="C25" s="258" t="s">
        <v>107</v>
      </c>
      <c r="E25" s="113">
        <v>33.156498673740053</v>
      </c>
      <c r="F25" s="115">
        <v>125</v>
      </c>
      <c r="G25" s="114">
        <v>117</v>
      </c>
      <c r="H25" s="114">
        <v>116</v>
      </c>
      <c r="I25" s="114">
        <v>113</v>
      </c>
      <c r="J25" s="140">
        <v>108</v>
      </c>
      <c r="K25" s="114">
        <v>17</v>
      </c>
      <c r="L25" s="116">
        <v>15.74074074074074</v>
      </c>
    </row>
    <row r="26" spans="1:12" s="110" customFormat="1" ht="15" customHeight="1" x14ac:dyDescent="0.2">
      <c r="A26" s="120"/>
      <c r="C26" s="121" t="s">
        <v>187</v>
      </c>
      <c r="D26" s="110" t="s">
        <v>188</v>
      </c>
      <c r="E26" s="113">
        <v>0.25440029783449503</v>
      </c>
      <c r="F26" s="115">
        <v>123</v>
      </c>
      <c r="G26" s="114">
        <v>125</v>
      </c>
      <c r="H26" s="114">
        <v>139</v>
      </c>
      <c r="I26" s="114">
        <v>127</v>
      </c>
      <c r="J26" s="140">
        <v>135</v>
      </c>
      <c r="K26" s="114">
        <v>-12</v>
      </c>
      <c r="L26" s="116">
        <v>-8.8888888888888893</v>
      </c>
    </row>
    <row r="27" spans="1:12" s="110" customFormat="1" ht="15" customHeight="1" x14ac:dyDescent="0.2">
      <c r="A27" s="120"/>
      <c r="B27" s="119"/>
      <c r="D27" s="259" t="s">
        <v>106</v>
      </c>
      <c r="E27" s="113">
        <v>66.666666666666671</v>
      </c>
      <c r="F27" s="115">
        <v>82</v>
      </c>
      <c r="G27" s="114">
        <v>90</v>
      </c>
      <c r="H27" s="114">
        <v>95</v>
      </c>
      <c r="I27" s="114">
        <v>83</v>
      </c>
      <c r="J27" s="140">
        <v>85</v>
      </c>
      <c r="K27" s="114">
        <v>-3</v>
      </c>
      <c r="L27" s="116">
        <v>-3.5294117647058822</v>
      </c>
    </row>
    <row r="28" spans="1:12" s="110" customFormat="1" ht="15" customHeight="1" x14ac:dyDescent="0.2">
      <c r="A28" s="120"/>
      <c r="B28" s="119"/>
      <c r="D28" s="259" t="s">
        <v>107</v>
      </c>
      <c r="E28" s="113">
        <v>33.333333333333336</v>
      </c>
      <c r="F28" s="115">
        <v>41</v>
      </c>
      <c r="G28" s="114">
        <v>35</v>
      </c>
      <c r="H28" s="114">
        <v>44</v>
      </c>
      <c r="I28" s="114">
        <v>44</v>
      </c>
      <c r="J28" s="140">
        <v>50</v>
      </c>
      <c r="K28" s="114">
        <v>-9</v>
      </c>
      <c r="L28" s="116">
        <v>-18</v>
      </c>
    </row>
    <row r="29" spans="1:12" s="110" customFormat="1" ht="24.95" customHeight="1" x14ac:dyDescent="0.2">
      <c r="A29" s="604" t="s">
        <v>189</v>
      </c>
      <c r="B29" s="605"/>
      <c r="C29" s="605"/>
      <c r="D29" s="606"/>
      <c r="E29" s="113">
        <v>89.941880907567892</v>
      </c>
      <c r="F29" s="115">
        <v>43486</v>
      </c>
      <c r="G29" s="114">
        <v>43929</v>
      </c>
      <c r="H29" s="114">
        <v>44318</v>
      </c>
      <c r="I29" s="114">
        <v>43847</v>
      </c>
      <c r="J29" s="140">
        <v>43785</v>
      </c>
      <c r="K29" s="114">
        <v>-299</v>
      </c>
      <c r="L29" s="116">
        <v>-0.68288226561607857</v>
      </c>
    </row>
    <row r="30" spans="1:12" s="110" customFormat="1" ht="15" customHeight="1" x14ac:dyDescent="0.2">
      <c r="A30" s="120"/>
      <c r="B30" s="119"/>
      <c r="C30" s="258" t="s">
        <v>106</v>
      </c>
      <c r="E30" s="113">
        <v>65.041622591178765</v>
      </c>
      <c r="F30" s="115">
        <v>28284</v>
      </c>
      <c r="G30" s="114">
        <v>28650</v>
      </c>
      <c r="H30" s="114">
        <v>28997</v>
      </c>
      <c r="I30" s="114">
        <v>28750</v>
      </c>
      <c r="J30" s="140">
        <v>28699</v>
      </c>
      <c r="K30" s="114">
        <v>-415</v>
      </c>
      <c r="L30" s="116">
        <v>-1.446043416146904</v>
      </c>
    </row>
    <row r="31" spans="1:12" s="110" customFormat="1" ht="15" customHeight="1" x14ac:dyDescent="0.2">
      <c r="A31" s="120"/>
      <c r="B31" s="119"/>
      <c r="C31" s="258" t="s">
        <v>107</v>
      </c>
      <c r="E31" s="113">
        <v>34.958377408821228</v>
      </c>
      <c r="F31" s="115">
        <v>15202</v>
      </c>
      <c r="G31" s="114">
        <v>15279</v>
      </c>
      <c r="H31" s="114">
        <v>15321</v>
      </c>
      <c r="I31" s="114">
        <v>15097</v>
      </c>
      <c r="J31" s="140">
        <v>15086</v>
      </c>
      <c r="K31" s="114">
        <v>116</v>
      </c>
      <c r="L31" s="116">
        <v>0.76892483096911046</v>
      </c>
    </row>
    <row r="32" spans="1:12" s="110" customFormat="1" ht="15" customHeight="1" x14ac:dyDescent="0.2">
      <c r="A32" s="120"/>
      <c r="B32" s="119" t="s">
        <v>117</v>
      </c>
      <c r="C32" s="258"/>
      <c r="E32" s="113">
        <v>10.006411714823471</v>
      </c>
      <c r="F32" s="115">
        <v>4838</v>
      </c>
      <c r="G32" s="114">
        <v>4745</v>
      </c>
      <c r="H32" s="114">
        <v>4858</v>
      </c>
      <c r="I32" s="114">
        <v>4747</v>
      </c>
      <c r="J32" s="140">
        <v>4532</v>
      </c>
      <c r="K32" s="114">
        <v>306</v>
      </c>
      <c r="L32" s="116">
        <v>6.7519858781994708</v>
      </c>
    </row>
    <row r="33" spans="1:12" s="110" customFormat="1" ht="15" customHeight="1" x14ac:dyDescent="0.2">
      <c r="A33" s="120"/>
      <c r="B33" s="119"/>
      <c r="C33" s="258" t="s">
        <v>106</v>
      </c>
      <c r="E33" s="113">
        <v>77.097974369574203</v>
      </c>
      <c r="F33" s="115">
        <v>3730</v>
      </c>
      <c r="G33" s="114">
        <v>3636</v>
      </c>
      <c r="H33" s="114">
        <v>3759</v>
      </c>
      <c r="I33" s="114">
        <v>3672</v>
      </c>
      <c r="J33" s="140">
        <v>3494</v>
      </c>
      <c r="K33" s="114">
        <v>236</v>
      </c>
      <c r="L33" s="116">
        <v>6.7544361763022325</v>
      </c>
    </row>
    <row r="34" spans="1:12" s="110" customFormat="1" ht="15" customHeight="1" x14ac:dyDescent="0.2">
      <c r="A34" s="120"/>
      <c r="B34" s="119"/>
      <c r="C34" s="258" t="s">
        <v>107</v>
      </c>
      <c r="E34" s="113">
        <v>22.902025630425797</v>
      </c>
      <c r="F34" s="115">
        <v>1108</v>
      </c>
      <c r="G34" s="114">
        <v>1109</v>
      </c>
      <c r="H34" s="114">
        <v>1099</v>
      </c>
      <c r="I34" s="114">
        <v>1075</v>
      </c>
      <c r="J34" s="140">
        <v>1038</v>
      </c>
      <c r="K34" s="114">
        <v>70</v>
      </c>
      <c r="L34" s="116">
        <v>6.7437379576107901</v>
      </c>
    </row>
    <row r="35" spans="1:12" s="110" customFormat="1" ht="24.95" customHeight="1" x14ac:dyDescent="0.2">
      <c r="A35" s="604" t="s">
        <v>190</v>
      </c>
      <c r="B35" s="605"/>
      <c r="C35" s="605"/>
      <c r="D35" s="606"/>
      <c r="E35" s="113">
        <v>78.55798465325033</v>
      </c>
      <c r="F35" s="115">
        <v>37982</v>
      </c>
      <c r="G35" s="114">
        <v>38393</v>
      </c>
      <c r="H35" s="114">
        <v>38781</v>
      </c>
      <c r="I35" s="114">
        <v>38434</v>
      </c>
      <c r="J35" s="140">
        <v>38371</v>
      </c>
      <c r="K35" s="114">
        <v>-389</v>
      </c>
      <c r="L35" s="116">
        <v>-1.0137864533110943</v>
      </c>
    </row>
    <row r="36" spans="1:12" s="110" customFormat="1" ht="15" customHeight="1" x14ac:dyDescent="0.2">
      <c r="A36" s="120"/>
      <c r="B36" s="119"/>
      <c r="C36" s="258" t="s">
        <v>106</v>
      </c>
      <c r="E36" s="113">
        <v>78.940024221999892</v>
      </c>
      <c r="F36" s="115">
        <v>29983</v>
      </c>
      <c r="G36" s="114">
        <v>30321</v>
      </c>
      <c r="H36" s="114">
        <v>30678</v>
      </c>
      <c r="I36" s="114">
        <v>30473</v>
      </c>
      <c r="J36" s="140">
        <v>30366</v>
      </c>
      <c r="K36" s="114">
        <v>-383</v>
      </c>
      <c r="L36" s="116">
        <v>-1.2612790621089376</v>
      </c>
    </row>
    <row r="37" spans="1:12" s="110" customFormat="1" ht="15" customHeight="1" x14ac:dyDescent="0.2">
      <c r="A37" s="120"/>
      <c r="B37" s="119"/>
      <c r="C37" s="258" t="s">
        <v>107</v>
      </c>
      <c r="E37" s="113">
        <v>21.059975778000105</v>
      </c>
      <c r="F37" s="115">
        <v>7999</v>
      </c>
      <c r="G37" s="114">
        <v>8072</v>
      </c>
      <c r="H37" s="114">
        <v>8103</v>
      </c>
      <c r="I37" s="114">
        <v>7961</v>
      </c>
      <c r="J37" s="140">
        <v>8005</v>
      </c>
      <c r="K37" s="114">
        <v>-6</v>
      </c>
      <c r="L37" s="116">
        <v>-7.4953154278575893E-2</v>
      </c>
    </row>
    <row r="38" spans="1:12" s="110" customFormat="1" ht="15" customHeight="1" x14ac:dyDescent="0.2">
      <c r="A38" s="120"/>
      <c r="B38" s="119" t="s">
        <v>182</v>
      </c>
      <c r="C38" s="258"/>
      <c r="E38" s="113">
        <v>21.442015346749674</v>
      </c>
      <c r="F38" s="115">
        <v>10367</v>
      </c>
      <c r="G38" s="114">
        <v>10303</v>
      </c>
      <c r="H38" s="114">
        <v>10417</v>
      </c>
      <c r="I38" s="114">
        <v>10177</v>
      </c>
      <c r="J38" s="140">
        <v>9962</v>
      </c>
      <c r="K38" s="114">
        <v>405</v>
      </c>
      <c r="L38" s="116">
        <v>4.0654487050793016</v>
      </c>
    </row>
    <row r="39" spans="1:12" s="110" customFormat="1" ht="15" customHeight="1" x14ac:dyDescent="0.2">
      <c r="A39" s="120"/>
      <c r="B39" s="119"/>
      <c r="C39" s="258" t="s">
        <v>106</v>
      </c>
      <c r="E39" s="113">
        <v>19.764637792997011</v>
      </c>
      <c r="F39" s="115">
        <v>2049</v>
      </c>
      <c r="G39" s="114">
        <v>1980</v>
      </c>
      <c r="H39" s="114">
        <v>2093</v>
      </c>
      <c r="I39" s="114">
        <v>1959</v>
      </c>
      <c r="J39" s="140">
        <v>1836</v>
      </c>
      <c r="K39" s="114">
        <v>213</v>
      </c>
      <c r="L39" s="116">
        <v>11.601307189542483</v>
      </c>
    </row>
    <row r="40" spans="1:12" s="110" customFormat="1" ht="15" customHeight="1" x14ac:dyDescent="0.2">
      <c r="A40" s="120"/>
      <c r="B40" s="119"/>
      <c r="C40" s="258" t="s">
        <v>107</v>
      </c>
      <c r="E40" s="113">
        <v>80.235362207002993</v>
      </c>
      <c r="F40" s="115">
        <v>8318</v>
      </c>
      <c r="G40" s="114">
        <v>8323</v>
      </c>
      <c r="H40" s="114">
        <v>8324</v>
      </c>
      <c r="I40" s="114">
        <v>8218</v>
      </c>
      <c r="J40" s="140">
        <v>8126</v>
      </c>
      <c r="K40" s="114">
        <v>192</v>
      </c>
      <c r="L40" s="116">
        <v>2.3627861186315529</v>
      </c>
    </row>
    <row r="41" spans="1:12" s="110" customFormat="1" ht="24.75" customHeight="1" x14ac:dyDescent="0.2">
      <c r="A41" s="604" t="s">
        <v>518</v>
      </c>
      <c r="B41" s="605"/>
      <c r="C41" s="605"/>
      <c r="D41" s="606"/>
      <c r="E41" s="113">
        <v>4.0062876171172102</v>
      </c>
      <c r="F41" s="115">
        <v>1937</v>
      </c>
      <c r="G41" s="114">
        <v>2213</v>
      </c>
      <c r="H41" s="114">
        <v>2246</v>
      </c>
      <c r="I41" s="114">
        <v>1708</v>
      </c>
      <c r="J41" s="140">
        <v>1889</v>
      </c>
      <c r="K41" s="114">
        <v>48</v>
      </c>
      <c r="L41" s="116">
        <v>2.5410269984118581</v>
      </c>
    </row>
    <row r="42" spans="1:12" s="110" customFormat="1" ht="15" customHeight="1" x14ac:dyDescent="0.2">
      <c r="A42" s="120"/>
      <c r="B42" s="119"/>
      <c r="C42" s="258" t="s">
        <v>106</v>
      </c>
      <c r="E42" s="113">
        <v>63.758389261744966</v>
      </c>
      <c r="F42" s="115">
        <v>1235</v>
      </c>
      <c r="G42" s="114">
        <v>1445</v>
      </c>
      <c r="H42" s="114">
        <v>1459</v>
      </c>
      <c r="I42" s="114">
        <v>1087</v>
      </c>
      <c r="J42" s="140">
        <v>1194</v>
      </c>
      <c r="K42" s="114">
        <v>41</v>
      </c>
      <c r="L42" s="116">
        <v>3.4338358458961475</v>
      </c>
    </row>
    <row r="43" spans="1:12" s="110" customFormat="1" ht="15" customHeight="1" x14ac:dyDescent="0.2">
      <c r="A43" s="123"/>
      <c r="B43" s="124"/>
      <c r="C43" s="260" t="s">
        <v>107</v>
      </c>
      <c r="D43" s="261"/>
      <c r="E43" s="125">
        <v>36.241610738255034</v>
      </c>
      <c r="F43" s="143">
        <v>702</v>
      </c>
      <c r="G43" s="144">
        <v>768</v>
      </c>
      <c r="H43" s="144">
        <v>787</v>
      </c>
      <c r="I43" s="144">
        <v>621</v>
      </c>
      <c r="J43" s="145">
        <v>695</v>
      </c>
      <c r="K43" s="144">
        <v>7</v>
      </c>
      <c r="L43" s="146">
        <v>1.0071942446043165</v>
      </c>
    </row>
    <row r="44" spans="1:12" s="110" customFormat="1" ht="45.75" customHeight="1" x14ac:dyDescent="0.2">
      <c r="A44" s="604" t="s">
        <v>191</v>
      </c>
      <c r="B44" s="605"/>
      <c r="C44" s="605"/>
      <c r="D44" s="606"/>
      <c r="E44" s="113">
        <v>0.85006928788599556</v>
      </c>
      <c r="F44" s="115">
        <v>411</v>
      </c>
      <c r="G44" s="114">
        <v>409</v>
      </c>
      <c r="H44" s="114">
        <v>411</v>
      </c>
      <c r="I44" s="114">
        <v>404</v>
      </c>
      <c r="J44" s="140">
        <v>403</v>
      </c>
      <c r="K44" s="114">
        <v>8</v>
      </c>
      <c r="L44" s="116">
        <v>1.9851116625310175</v>
      </c>
    </row>
    <row r="45" spans="1:12" s="110" customFormat="1" ht="15" customHeight="1" x14ac:dyDescent="0.2">
      <c r="A45" s="120"/>
      <c r="B45" s="119"/>
      <c r="C45" s="258" t="s">
        <v>106</v>
      </c>
      <c r="E45" s="113">
        <v>63.260340632603409</v>
      </c>
      <c r="F45" s="115">
        <v>260</v>
      </c>
      <c r="G45" s="114">
        <v>258</v>
      </c>
      <c r="H45" s="114">
        <v>260</v>
      </c>
      <c r="I45" s="114">
        <v>255</v>
      </c>
      <c r="J45" s="140">
        <v>252</v>
      </c>
      <c r="K45" s="114">
        <v>8</v>
      </c>
      <c r="L45" s="116">
        <v>3.1746031746031744</v>
      </c>
    </row>
    <row r="46" spans="1:12" s="110" customFormat="1" ht="15" customHeight="1" x14ac:dyDescent="0.2">
      <c r="A46" s="123"/>
      <c r="B46" s="124"/>
      <c r="C46" s="260" t="s">
        <v>107</v>
      </c>
      <c r="D46" s="261"/>
      <c r="E46" s="125">
        <v>36.739659367396591</v>
      </c>
      <c r="F46" s="143">
        <v>151</v>
      </c>
      <c r="G46" s="144">
        <v>151</v>
      </c>
      <c r="H46" s="144">
        <v>151</v>
      </c>
      <c r="I46" s="144">
        <v>149</v>
      </c>
      <c r="J46" s="145">
        <v>151</v>
      </c>
      <c r="K46" s="144">
        <v>0</v>
      </c>
      <c r="L46" s="146">
        <v>0</v>
      </c>
    </row>
    <row r="47" spans="1:12" s="110" customFormat="1" ht="39" customHeight="1" x14ac:dyDescent="0.2">
      <c r="A47" s="604" t="s">
        <v>519</v>
      </c>
      <c r="B47" s="607"/>
      <c r="C47" s="607"/>
      <c r="D47" s="608"/>
      <c r="E47" s="113">
        <v>0.26681006846056793</v>
      </c>
      <c r="F47" s="115">
        <v>129</v>
      </c>
      <c r="G47" s="114">
        <v>127</v>
      </c>
      <c r="H47" s="114">
        <v>103</v>
      </c>
      <c r="I47" s="114">
        <v>122</v>
      </c>
      <c r="J47" s="140">
        <v>131</v>
      </c>
      <c r="K47" s="114">
        <v>-2</v>
      </c>
      <c r="L47" s="116">
        <v>-1.5267175572519085</v>
      </c>
    </row>
    <row r="48" spans="1:12" s="110" customFormat="1" ht="15" customHeight="1" x14ac:dyDescent="0.2">
      <c r="A48" s="120"/>
      <c r="B48" s="119"/>
      <c r="C48" s="258" t="s">
        <v>106</v>
      </c>
      <c r="E48" s="113">
        <v>34.108527131782942</v>
      </c>
      <c r="F48" s="115">
        <v>44</v>
      </c>
      <c r="G48" s="114">
        <v>43</v>
      </c>
      <c r="H48" s="114">
        <v>38</v>
      </c>
      <c r="I48" s="114">
        <v>38</v>
      </c>
      <c r="J48" s="140">
        <v>42</v>
      </c>
      <c r="K48" s="114">
        <v>2</v>
      </c>
      <c r="L48" s="116">
        <v>4.7619047619047619</v>
      </c>
    </row>
    <row r="49" spans="1:12" s="110" customFormat="1" ht="15" customHeight="1" x14ac:dyDescent="0.2">
      <c r="A49" s="123"/>
      <c r="B49" s="124"/>
      <c r="C49" s="260" t="s">
        <v>107</v>
      </c>
      <c r="D49" s="261"/>
      <c r="E49" s="125">
        <v>65.891472868217051</v>
      </c>
      <c r="F49" s="143">
        <v>85</v>
      </c>
      <c r="G49" s="144">
        <v>84</v>
      </c>
      <c r="H49" s="144">
        <v>65</v>
      </c>
      <c r="I49" s="144">
        <v>84</v>
      </c>
      <c r="J49" s="145">
        <v>89</v>
      </c>
      <c r="K49" s="144">
        <v>-4</v>
      </c>
      <c r="L49" s="146">
        <v>-4.4943820224719104</v>
      </c>
    </row>
    <row r="50" spans="1:12" s="110" customFormat="1" ht="24.95" customHeight="1" x14ac:dyDescent="0.2">
      <c r="A50" s="609" t="s">
        <v>192</v>
      </c>
      <c r="B50" s="610"/>
      <c r="C50" s="610"/>
      <c r="D50" s="611"/>
      <c r="E50" s="262">
        <v>10.901983495005068</v>
      </c>
      <c r="F50" s="263">
        <v>5271</v>
      </c>
      <c r="G50" s="264">
        <v>5484</v>
      </c>
      <c r="H50" s="264">
        <v>5585</v>
      </c>
      <c r="I50" s="264">
        <v>5227</v>
      </c>
      <c r="J50" s="265">
        <v>5113</v>
      </c>
      <c r="K50" s="263">
        <v>158</v>
      </c>
      <c r="L50" s="266">
        <v>3.090162331312341</v>
      </c>
    </row>
    <row r="51" spans="1:12" s="110" customFormat="1" ht="15" customHeight="1" x14ac:dyDescent="0.2">
      <c r="A51" s="120"/>
      <c r="B51" s="119"/>
      <c r="C51" s="258" t="s">
        <v>106</v>
      </c>
      <c r="E51" s="113">
        <v>62.473913868336176</v>
      </c>
      <c r="F51" s="115">
        <v>3293</v>
      </c>
      <c r="G51" s="114">
        <v>3428</v>
      </c>
      <c r="H51" s="114">
        <v>3539</v>
      </c>
      <c r="I51" s="114">
        <v>3311</v>
      </c>
      <c r="J51" s="140">
        <v>3203</v>
      </c>
      <c r="K51" s="114">
        <v>90</v>
      </c>
      <c r="L51" s="116">
        <v>2.8098657508585703</v>
      </c>
    </row>
    <row r="52" spans="1:12" s="110" customFormat="1" ht="15" customHeight="1" x14ac:dyDescent="0.2">
      <c r="A52" s="120"/>
      <c r="B52" s="119"/>
      <c r="C52" s="258" t="s">
        <v>107</v>
      </c>
      <c r="E52" s="113">
        <v>37.526086131663824</v>
      </c>
      <c r="F52" s="115">
        <v>1978</v>
      </c>
      <c r="G52" s="114">
        <v>2056</v>
      </c>
      <c r="H52" s="114">
        <v>2046</v>
      </c>
      <c r="I52" s="114">
        <v>1916</v>
      </c>
      <c r="J52" s="140">
        <v>1910</v>
      </c>
      <c r="K52" s="114">
        <v>68</v>
      </c>
      <c r="L52" s="116">
        <v>3.5602094240837698</v>
      </c>
    </row>
    <row r="53" spans="1:12" s="110" customFormat="1" ht="15" customHeight="1" x14ac:dyDescent="0.2">
      <c r="A53" s="120"/>
      <c r="B53" s="119"/>
      <c r="C53" s="258" t="s">
        <v>187</v>
      </c>
      <c r="D53" s="110" t="s">
        <v>193</v>
      </c>
      <c r="E53" s="113">
        <v>24.473534433693796</v>
      </c>
      <c r="F53" s="115">
        <v>1290</v>
      </c>
      <c r="G53" s="114">
        <v>1515</v>
      </c>
      <c r="H53" s="114">
        <v>1542</v>
      </c>
      <c r="I53" s="114">
        <v>1173</v>
      </c>
      <c r="J53" s="140">
        <v>1241</v>
      </c>
      <c r="K53" s="114">
        <v>49</v>
      </c>
      <c r="L53" s="116">
        <v>3.9484286865431102</v>
      </c>
    </row>
    <row r="54" spans="1:12" s="110" customFormat="1" ht="15" customHeight="1" x14ac:dyDescent="0.2">
      <c r="A54" s="120"/>
      <c r="B54" s="119"/>
      <c r="D54" s="267" t="s">
        <v>194</v>
      </c>
      <c r="E54" s="113">
        <v>65.116279069767444</v>
      </c>
      <c r="F54" s="115">
        <v>840</v>
      </c>
      <c r="G54" s="114">
        <v>981</v>
      </c>
      <c r="H54" s="114">
        <v>991</v>
      </c>
      <c r="I54" s="114">
        <v>761</v>
      </c>
      <c r="J54" s="140">
        <v>800</v>
      </c>
      <c r="K54" s="114">
        <v>40</v>
      </c>
      <c r="L54" s="116">
        <v>5</v>
      </c>
    </row>
    <row r="55" spans="1:12" s="110" customFormat="1" ht="15" customHeight="1" x14ac:dyDescent="0.2">
      <c r="A55" s="120"/>
      <c r="B55" s="119"/>
      <c r="D55" s="267" t="s">
        <v>195</v>
      </c>
      <c r="E55" s="113">
        <v>34.883720930232556</v>
      </c>
      <c r="F55" s="115">
        <v>450</v>
      </c>
      <c r="G55" s="114">
        <v>534</v>
      </c>
      <c r="H55" s="114">
        <v>551</v>
      </c>
      <c r="I55" s="114">
        <v>412</v>
      </c>
      <c r="J55" s="140">
        <v>441</v>
      </c>
      <c r="K55" s="114">
        <v>9</v>
      </c>
      <c r="L55" s="116">
        <v>2.0408163265306123</v>
      </c>
    </row>
    <row r="56" spans="1:12" s="110" customFormat="1" ht="15" customHeight="1" x14ac:dyDescent="0.2">
      <c r="A56" s="120"/>
      <c r="B56" s="119" t="s">
        <v>196</v>
      </c>
      <c r="C56" s="258"/>
      <c r="E56" s="113">
        <v>67.056195577985065</v>
      </c>
      <c r="F56" s="115">
        <v>32421</v>
      </c>
      <c r="G56" s="114">
        <v>32561</v>
      </c>
      <c r="H56" s="114">
        <v>32853</v>
      </c>
      <c r="I56" s="114">
        <v>32754</v>
      </c>
      <c r="J56" s="140">
        <v>32770</v>
      </c>
      <c r="K56" s="114">
        <v>-349</v>
      </c>
      <c r="L56" s="116">
        <v>-1.0649984742142202</v>
      </c>
    </row>
    <row r="57" spans="1:12" s="110" customFormat="1" ht="15" customHeight="1" x14ac:dyDescent="0.2">
      <c r="A57" s="120"/>
      <c r="B57" s="119"/>
      <c r="C57" s="258" t="s">
        <v>106</v>
      </c>
      <c r="E57" s="113">
        <v>65.966503192375313</v>
      </c>
      <c r="F57" s="115">
        <v>21387</v>
      </c>
      <c r="G57" s="114">
        <v>21531</v>
      </c>
      <c r="H57" s="114">
        <v>21803</v>
      </c>
      <c r="I57" s="114">
        <v>21764</v>
      </c>
      <c r="J57" s="140">
        <v>21787</v>
      </c>
      <c r="K57" s="114">
        <v>-400</v>
      </c>
      <c r="L57" s="116">
        <v>-1.8359572221967229</v>
      </c>
    </row>
    <row r="58" spans="1:12" s="110" customFormat="1" ht="15" customHeight="1" x14ac:dyDescent="0.2">
      <c r="A58" s="120"/>
      <c r="B58" s="119"/>
      <c r="C58" s="258" t="s">
        <v>107</v>
      </c>
      <c r="E58" s="113">
        <v>34.033496807624687</v>
      </c>
      <c r="F58" s="115">
        <v>11034</v>
      </c>
      <c r="G58" s="114">
        <v>11030</v>
      </c>
      <c r="H58" s="114">
        <v>11050</v>
      </c>
      <c r="I58" s="114">
        <v>10990</v>
      </c>
      <c r="J58" s="140">
        <v>10983</v>
      </c>
      <c r="K58" s="114">
        <v>51</v>
      </c>
      <c r="L58" s="116">
        <v>0.46435400163889645</v>
      </c>
    </row>
    <row r="59" spans="1:12" s="110" customFormat="1" ht="15" customHeight="1" x14ac:dyDescent="0.2">
      <c r="A59" s="120"/>
      <c r="B59" s="119"/>
      <c r="C59" s="258" t="s">
        <v>105</v>
      </c>
      <c r="D59" s="110" t="s">
        <v>197</v>
      </c>
      <c r="E59" s="113">
        <v>90.462971530797944</v>
      </c>
      <c r="F59" s="115">
        <v>29329</v>
      </c>
      <c r="G59" s="114">
        <v>29451</v>
      </c>
      <c r="H59" s="114">
        <v>29717</v>
      </c>
      <c r="I59" s="114">
        <v>29648</v>
      </c>
      <c r="J59" s="140">
        <v>29666</v>
      </c>
      <c r="K59" s="114">
        <v>-337</v>
      </c>
      <c r="L59" s="116">
        <v>-1.1359805838333445</v>
      </c>
    </row>
    <row r="60" spans="1:12" s="110" customFormat="1" ht="15" customHeight="1" x14ac:dyDescent="0.2">
      <c r="A60" s="120"/>
      <c r="B60" s="119"/>
      <c r="C60" s="258"/>
      <c r="D60" s="267" t="s">
        <v>198</v>
      </c>
      <c r="E60" s="113">
        <v>63.885574005250774</v>
      </c>
      <c r="F60" s="115">
        <v>18737</v>
      </c>
      <c r="G60" s="114">
        <v>18863</v>
      </c>
      <c r="H60" s="114">
        <v>19110</v>
      </c>
      <c r="I60" s="114">
        <v>19111</v>
      </c>
      <c r="J60" s="140">
        <v>19133</v>
      </c>
      <c r="K60" s="114">
        <v>-396</v>
      </c>
      <c r="L60" s="116">
        <v>-2.0697224690325617</v>
      </c>
    </row>
    <row r="61" spans="1:12" s="110" customFormat="1" ht="15" customHeight="1" x14ac:dyDescent="0.2">
      <c r="A61" s="120"/>
      <c r="B61" s="119"/>
      <c r="C61" s="258"/>
      <c r="D61" s="267" t="s">
        <v>199</v>
      </c>
      <c r="E61" s="113">
        <v>36.114425994749226</v>
      </c>
      <c r="F61" s="115">
        <v>10592</v>
      </c>
      <c r="G61" s="114">
        <v>10588</v>
      </c>
      <c r="H61" s="114">
        <v>10607</v>
      </c>
      <c r="I61" s="114">
        <v>10537</v>
      </c>
      <c r="J61" s="140">
        <v>10533</v>
      </c>
      <c r="K61" s="114">
        <v>59</v>
      </c>
      <c r="L61" s="116">
        <v>0.56014430836418871</v>
      </c>
    </row>
    <row r="62" spans="1:12" s="110" customFormat="1" ht="15" customHeight="1" x14ac:dyDescent="0.2">
      <c r="A62" s="120"/>
      <c r="B62" s="119"/>
      <c r="C62" s="258"/>
      <c r="D62" s="258" t="s">
        <v>200</v>
      </c>
      <c r="E62" s="113">
        <v>9.5370284692020597</v>
      </c>
      <c r="F62" s="115">
        <v>3092</v>
      </c>
      <c r="G62" s="114">
        <v>3110</v>
      </c>
      <c r="H62" s="114">
        <v>3136</v>
      </c>
      <c r="I62" s="114">
        <v>3106</v>
      </c>
      <c r="J62" s="140">
        <v>3104</v>
      </c>
      <c r="K62" s="114">
        <v>-12</v>
      </c>
      <c r="L62" s="116">
        <v>-0.38659793814432991</v>
      </c>
    </row>
    <row r="63" spans="1:12" s="110" customFormat="1" ht="15" customHeight="1" x14ac:dyDescent="0.2">
      <c r="A63" s="120"/>
      <c r="B63" s="119"/>
      <c r="C63" s="258"/>
      <c r="D63" s="267" t="s">
        <v>198</v>
      </c>
      <c r="E63" s="113">
        <v>85.705045278137135</v>
      </c>
      <c r="F63" s="115">
        <v>2650</v>
      </c>
      <c r="G63" s="114">
        <v>2668</v>
      </c>
      <c r="H63" s="114">
        <v>2693</v>
      </c>
      <c r="I63" s="114">
        <v>2653</v>
      </c>
      <c r="J63" s="140">
        <v>2654</v>
      </c>
      <c r="K63" s="114">
        <v>-4</v>
      </c>
      <c r="L63" s="116">
        <v>-0.15071590052750566</v>
      </c>
    </row>
    <row r="64" spans="1:12" s="110" customFormat="1" ht="15" customHeight="1" x14ac:dyDescent="0.2">
      <c r="A64" s="120"/>
      <c r="B64" s="119"/>
      <c r="C64" s="258"/>
      <c r="D64" s="267" t="s">
        <v>199</v>
      </c>
      <c r="E64" s="113">
        <v>14.294954721862872</v>
      </c>
      <c r="F64" s="115">
        <v>442</v>
      </c>
      <c r="G64" s="114">
        <v>442</v>
      </c>
      <c r="H64" s="114">
        <v>443</v>
      </c>
      <c r="I64" s="114">
        <v>453</v>
      </c>
      <c r="J64" s="140">
        <v>450</v>
      </c>
      <c r="K64" s="114">
        <v>-8</v>
      </c>
      <c r="L64" s="116">
        <v>-1.7777777777777777</v>
      </c>
    </row>
    <row r="65" spans="1:12" s="110" customFormat="1" ht="15" customHeight="1" x14ac:dyDescent="0.2">
      <c r="A65" s="120"/>
      <c r="B65" s="119" t="s">
        <v>201</v>
      </c>
      <c r="C65" s="258"/>
      <c r="E65" s="113">
        <v>11.034354381683178</v>
      </c>
      <c r="F65" s="115">
        <v>5335</v>
      </c>
      <c r="G65" s="114">
        <v>5305</v>
      </c>
      <c r="H65" s="114">
        <v>5302</v>
      </c>
      <c r="I65" s="114">
        <v>5284</v>
      </c>
      <c r="J65" s="140">
        <v>5186</v>
      </c>
      <c r="K65" s="114">
        <v>149</v>
      </c>
      <c r="L65" s="116">
        <v>2.8731199382954107</v>
      </c>
    </row>
    <row r="66" spans="1:12" s="110" customFormat="1" ht="15" customHeight="1" x14ac:dyDescent="0.2">
      <c r="A66" s="120"/>
      <c r="B66" s="119"/>
      <c r="C66" s="258" t="s">
        <v>106</v>
      </c>
      <c r="E66" s="113">
        <v>64.461105904404874</v>
      </c>
      <c r="F66" s="115">
        <v>3439</v>
      </c>
      <c r="G66" s="114">
        <v>3426</v>
      </c>
      <c r="H66" s="114">
        <v>3436</v>
      </c>
      <c r="I66" s="114">
        <v>3429</v>
      </c>
      <c r="J66" s="140">
        <v>3367</v>
      </c>
      <c r="K66" s="114">
        <v>72</v>
      </c>
      <c r="L66" s="116">
        <v>2.1384021384021383</v>
      </c>
    </row>
    <row r="67" spans="1:12" s="110" customFormat="1" ht="15" customHeight="1" x14ac:dyDescent="0.2">
      <c r="A67" s="120"/>
      <c r="B67" s="119"/>
      <c r="C67" s="258" t="s">
        <v>107</v>
      </c>
      <c r="E67" s="113">
        <v>35.538894095595126</v>
      </c>
      <c r="F67" s="115">
        <v>1896</v>
      </c>
      <c r="G67" s="114">
        <v>1879</v>
      </c>
      <c r="H67" s="114">
        <v>1866</v>
      </c>
      <c r="I67" s="114">
        <v>1855</v>
      </c>
      <c r="J67" s="140">
        <v>1819</v>
      </c>
      <c r="K67" s="114">
        <v>77</v>
      </c>
      <c r="L67" s="116">
        <v>4.2330951072017591</v>
      </c>
    </row>
    <row r="68" spans="1:12" s="110" customFormat="1" ht="15" customHeight="1" x14ac:dyDescent="0.2">
      <c r="A68" s="120"/>
      <c r="B68" s="119"/>
      <c r="C68" s="258" t="s">
        <v>105</v>
      </c>
      <c r="D68" s="110" t="s">
        <v>202</v>
      </c>
      <c r="E68" s="113">
        <v>18.800374882849109</v>
      </c>
      <c r="F68" s="115">
        <v>1003</v>
      </c>
      <c r="G68" s="114">
        <v>983</v>
      </c>
      <c r="H68" s="114">
        <v>975</v>
      </c>
      <c r="I68" s="114">
        <v>1002</v>
      </c>
      <c r="J68" s="140">
        <v>934</v>
      </c>
      <c r="K68" s="114">
        <v>69</v>
      </c>
      <c r="L68" s="116">
        <v>7.3875802997858671</v>
      </c>
    </row>
    <row r="69" spans="1:12" s="110" customFormat="1" ht="15" customHeight="1" x14ac:dyDescent="0.2">
      <c r="A69" s="120"/>
      <c r="B69" s="119"/>
      <c r="C69" s="258"/>
      <c r="D69" s="267" t="s">
        <v>198</v>
      </c>
      <c r="E69" s="113">
        <v>59.322033898305087</v>
      </c>
      <c r="F69" s="115">
        <v>595</v>
      </c>
      <c r="G69" s="114">
        <v>586</v>
      </c>
      <c r="H69" s="114">
        <v>585</v>
      </c>
      <c r="I69" s="114">
        <v>607</v>
      </c>
      <c r="J69" s="140">
        <v>559</v>
      </c>
      <c r="K69" s="114">
        <v>36</v>
      </c>
      <c r="L69" s="116">
        <v>6.4400715563506266</v>
      </c>
    </row>
    <row r="70" spans="1:12" s="110" customFormat="1" ht="15" customHeight="1" x14ac:dyDescent="0.2">
      <c r="A70" s="120"/>
      <c r="B70" s="119"/>
      <c r="C70" s="258"/>
      <c r="D70" s="267" t="s">
        <v>199</v>
      </c>
      <c r="E70" s="113">
        <v>40.677966101694913</v>
      </c>
      <c r="F70" s="115">
        <v>408</v>
      </c>
      <c r="G70" s="114">
        <v>397</v>
      </c>
      <c r="H70" s="114">
        <v>390</v>
      </c>
      <c r="I70" s="114">
        <v>395</v>
      </c>
      <c r="J70" s="140">
        <v>375</v>
      </c>
      <c r="K70" s="114">
        <v>33</v>
      </c>
      <c r="L70" s="116">
        <v>8.8000000000000007</v>
      </c>
    </row>
    <row r="71" spans="1:12" s="110" customFormat="1" ht="15" customHeight="1" x14ac:dyDescent="0.2">
      <c r="A71" s="120"/>
      <c r="B71" s="119"/>
      <c r="C71" s="258"/>
      <c r="D71" s="110" t="s">
        <v>203</v>
      </c>
      <c r="E71" s="113">
        <v>75.463917525773198</v>
      </c>
      <c r="F71" s="115">
        <v>4026</v>
      </c>
      <c r="G71" s="114">
        <v>4021</v>
      </c>
      <c r="H71" s="114">
        <v>4024</v>
      </c>
      <c r="I71" s="114">
        <v>3991</v>
      </c>
      <c r="J71" s="140">
        <v>3963</v>
      </c>
      <c r="K71" s="114">
        <v>63</v>
      </c>
      <c r="L71" s="116">
        <v>1.5897047691143074</v>
      </c>
    </row>
    <row r="72" spans="1:12" s="110" customFormat="1" ht="15" customHeight="1" x14ac:dyDescent="0.2">
      <c r="A72" s="120"/>
      <c r="B72" s="119"/>
      <c r="C72" s="258"/>
      <c r="D72" s="267" t="s">
        <v>198</v>
      </c>
      <c r="E72" s="113">
        <v>65.648286140089425</v>
      </c>
      <c r="F72" s="115">
        <v>2643</v>
      </c>
      <c r="G72" s="114">
        <v>2642</v>
      </c>
      <c r="H72" s="114">
        <v>2649</v>
      </c>
      <c r="I72" s="114">
        <v>2625</v>
      </c>
      <c r="J72" s="140">
        <v>2611</v>
      </c>
      <c r="K72" s="114">
        <v>32</v>
      </c>
      <c r="L72" s="116">
        <v>1.2255840674071237</v>
      </c>
    </row>
    <row r="73" spans="1:12" s="110" customFormat="1" ht="15" customHeight="1" x14ac:dyDescent="0.2">
      <c r="A73" s="120"/>
      <c r="B73" s="119"/>
      <c r="C73" s="258"/>
      <c r="D73" s="267" t="s">
        <v>199</v>
      </c>
      <c r="E73" s="113">
        <v>34.351713859910582</v>
      </c>
      <c r="F73" s="115">
        <v>1383</v>
      </c>
      <c r="G73" s="114">
        <v>1379</v>
      </c>
      <c r="H73" s="114">
        <v>1375</v>
      </c>
      <c r="I73" s="114">
        <v>1366</v>
      </c>
      <c r="J73" s="140">
        <v>1352</v>
      </c>
      <c r="K73" s="114">
        <v>31</v>
      </c>
      <c r="L73" s="116">
        <v>2.2928994082840237</v>
      </c>
    </row>
    <row r="74" spans="1:12" s="110" customFormat="1" ht="15" customHeight="1" x14ac:dyDescent="0.2">
      <c r="A74" s="120"/>
      <c r="B74" s="119"/>
      <c r="C74" s="258"/>
      <c r="D74" s="110" t="s">
        <v>204</v>
      </c>
      <c r="E74" s="113">
        <v>5.735707591377694</v>
      </c>
      <c r="F74" s="115">
        <v>306</v>
      </c>
      <c r="G74" s="114">
        <v>301</v>
      </c>
      <c r="H74" s="114">
        <v>303</v>
      </c>
      <c r="I74" s="114">
        <v>291</v>
      </c>
      <c r="J74" s="140">
        <v>289</v>
      </c>
      <c r="K74" s="114">
        <v>17</v>
      </c>
      <c r="L74" s="116">
        <v>5.882352941176471</v>
      </c>
    </row>
    <row r="75" spans="1:12" s="110" customFormat="1" ht="15" customHeight="1" x14ac:dyDescent="0.2">
      <c r="A75" s="120"/>
      <c r="B75" s="119"/>
      <c r="C75" s="258"/>
      <c r="D75" s="267" t="s">
        <v>198</v>
      </c>
      <c r="E75" s="113">
        <v>65.686274509803923</v>
      </c>
      <c r="F75" s="115">
        <v>201</v>
      </c>
      <c r="G75" s="114">
        <v>198</v>
      </c>
      <c r="H75" s="114">
        <v>202</v>
      </c>
      <c r="I75" s="114">
        <v>197</v>
      </c>
      <c r="J75" s="140">
        <v>197</v>
      </c>
      <c r="K75" s="114">
        <v>4</v>
      </c>
      <c r="L75" s="116">
        <v>2.030456852791878</v>
      </c>
    </row>
    <row r="76" spans="1:12" s="110" customFormat="1" ht="15" customHeight="1" x14ac:dyDescent="0.2">
      <c r="A76" s="120"/>
      <c r="B76" s="119"/>
      <c r="C76" s="258"/>
      <c r="D76" s="267" t="s">
        <v>199</v>
      </c>
      <c r="E76" s="113">
        <v>34.313725490196077</v>
      </c>
      <c r="F76" s="115">
        <v>105</v>
      </c>
      <c r="G76" s="114">
        <v>103</v>
      </c>
      <c r="H76" s="114">
        <v>101</v>
      </c>
      <c r="I76" s="114">
        <v>94</v>
      </c>
      <c r="J76" s="140">
        <v>92</v>
      </c>
      <c r="K76" s="114">
        <v>13</v>
      </c>
      <c r="L76" s="116">
        <v>14.130434782608695</v>
      </c>
    </row>
    <row r="77" spans="1:12" s="110" customFormat="1" ht="15" customHeight="1" x14ac:dyDescent="0.2">
      <c r="A77" s="534"/>
      <c r="B77" s="119" t="s">
        <v>205</v>
      </c>
      <c r="C77" s="268"/>
      <c r="D77" s="182"/>
      <c r="E77" s="113">
        <v>11.007466545326688</v>
      </c>
      <c r="F77" s="115">
        <v>5322</v>
      </c>
      <c r="G77" s="114">
        <v>5346</v>
      </c>
      <c r="H77" s="114">
        <v>5458</v>
      </c>
      <c r="I77" s="114">
        <v>5346</v>
      </c>
      <c r="J77" s="140">
        <v>5264</v>
      </c>
      <c r="K77" s="114">
        <v>58</v>
      </c>
      <c r="L77" s="116">
        <v>1.1018237082066868</v>
      </c>
    </row>
    <row r="78" spans="1:12" s="110" customFormat="1" ht="15" customHeight="1" x14ac:dyDescent="0.2">
      <c r="A78" s="120"/>
      <c r="B78" s="119"/>
      <c r="C78" s="268" t="s">
        <v>106</v>
      </c>
      <c r="D78" s="182"/>
      <c r="E78" s="113">
        <v>73.524990605035697</v>
      </c>
      <c r="F78" s="115">
        <v>3913</v>
      </c>
      <c r="G78" s="114">
        <v>3916</v>
      </c>
      <c r="H78" s="114">
        <v>3993</v>
      </c>
      <c r="I78" s="114">
        <v>3928</v>
      </c>
      <c r="J78" s="140">
        <v>3845</v>
      </c>
      <c r="K78" s="114">
        <v>68</v>
      </c>
      <c r="L78" s="116">
        <v>1.7685305591677503</v>
      </c>
    </row>
    <row r="79" spans="1:12" s="110" customFormat="1" ht="15" customHeight="1" x14ac:dyDescent="0.2">
      <c r="A79" s="123"/>
      <c r="B79" s="124"/>
      <c r="C79" s="260" t="s">
        <v>107</v>
      </c>
      <c r="D79" s="261"/>
      <c r="E79" s="125">
        <v>26.4750093949643</v>
      </c>
      <c r="F79" s="143">
        <v>1409</v>
      </c>
      <c r="G79" s="144">
        <v>1430</v>
      </c>
      <c r="H79" s="144">
        <v>1465</v>
      </c>
      <c r="I79" s="144">
        <v>1418</v>
      </c>
      <c r="J79" s="145">
        <v>1419</v>
      </c>
      <c r="K79" s="144">
        <v>-10</v>
      </c>
      <c r="L79" s="146">
        <v>-0.70472163495419304</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48349</v>
      </c>
      <c r="E11" s="114">
        <v>48696</v>
      </c>
      <c r="F11" s="114">
        <v>49198</v>
      </c>
      <c r="G11" s="114">
        <v>48611</v>
      </c>
      <c r="H11" s="140">
        <v>48333</v>
      </c>
      <c r="I11" s="115">
        <v>16</v>
      </c>
      <c r="J11" s="116">
        <v>3.3103676577079841E-2</v>
      </c>
    </row>
    <row r="12" spans="1:15" s="110" customFormat="1" ht="24.95" customHeight="1" x14ac:dyDescent="0.2">
      <c r="A12" s="193" t="s">
        <v>132</v>
      </c>
      <c r="B12" s="194" t="s">
        <v>133</v>
      </c>
      <c r="C12" s="113">
        <v>0.17994167407805745</v>
      </c>
      <c r="D12" s="115">
        <v>87</v>
      </c>
      <c r="E12" s="114">
        <v>61</v>
      </c>
      <c r="F12" s="114">
        <v>105</v>
      </c>
      <c r="G12" s="114">
        <v>103</v>
      </c>
      <c r="H12" s="140">
        <v>77</v>
      </c>
      <c r="I12" s="115">
        <v>10</v>
      </c>
      <c r="J12" s="116">
        <v>12.987012987012987</v>
      </c>
    </row>
    <row r="13" spans="1:15" s="110" customFormat="1" ht="24.95" customHeight="1" x14ac:dyDescent="0.2">
      <c r="A13" s="193" t="s">
        <v>134</v>
      </c>
      <c r="B13" s="199" t="s">
        <v>214</v>
      </c>
      <c r="C13" s="113">
        <v>2.5708908147014418</v>
      </c>
      <c r="D13" s="115">
        <v>1243</v>
      </c>
      <c r="E13" s="114">
        <v>1262</v>
      </c>
      <c r="F13" s="114">
        <v>1308</v>
      </c>
      <c r="G13" s="114">
        <v>1289</v>
      </c>
      <c r="H13" s="140">
        <v>1195</v>
      </c>
      <c r="I13" s="115">
        <v>48</v>
      </c>
      <c r="J13" s="116">
        <v>4.01673640167364</v>
      </c>
    </row>
    <row r="14" spans="1:15" s="287" customFormat="1" ht="24" customHeight="1" x14ac:dyDescent="0.2">
      <c r="A14" s="193" t="s">
        <v>215</v>
      </c>
      <c r="B14" s="199" t="s">
        <v>137</v>
      </c>
      <c r="C14" s="113">
        <v>49.897619392334896</v>
      </c>
      <c r="D14" s="115">
        <v>24125</v>
      </c>
      <c r="E14" s="114">
        <v>24350</v>
      </c>
      <c r="F14" s="114">
        <v>24579</v>
      </c>
      <c r="G14" s="114">
        <v>24534</v>
      </c>
      <c r="H14" s="140">
        <v>24705</v>
      </c>
      <c r="I14" s="115">
        <v>-580</v>
      </c>
      <c r="J14" s="116">
        <v>-2.3477028941509817</v>
      </c>
      <c r="K14" s="110"/>
      <c r="L14" s="110"/>
      <c r="M14" s="110"/>
      <c r="N14" s="110"/>
      <c r="O14" s="110"/>
    </row>
    <row r="15" spans="1:15" s="110" customFormat="1" ht="24.75" customHeight="1" x14ac:dyDescent="0.2">
      <c r="A15" s="193" t="s">
        <v>216</v>
      </c>
      <c r="B15" s="199" t="s">
        <v>217</v>
      </c>
      <c r="C15" s="113">
        <v>1.3816211297027861</v>
      </c>
      <c r="D15" s="115">
        <v>668</v>
      </c>
      <c r="E15" s="114">
        <v>674</v>
      </c>
      <c r="F15" s="114">
        <v>684</v>
      </c>
      <c r="G15" s="114">
        <v>676</v>
      </c>
      <c r="H15" s="140">
        <v>683</v>
      </c>
      <c r="I15" s="115">
        <v>-15</v>
      </c>
      <c r="J15" s="116">
        <v>-2.1961932650073206</v>
      </c>
    </row>
    <row r="16" spans="1:15" s="287" customFormat="1" ht="24.95" customHeight="1" x14ac:dyDescent="0.2">
      <c r="A16" s="193" t="s">
        <v>218</v>
      </c>
      <c r="B16" s="199" t="s">
        <v>141</v>
      </c>
      <c r="C16" s="113">
        <v>47.2832943804422</v>
      </c>
      <c r="D16" s="115">
        <v>22861</v>
      </c>
      <c r="E16" s="114">
        <v>23075</v>
      </c>
      <c r="F16" s="114">
        <v>23296</v>
      </c>
      <c r="G16" s="114">
        <v>23260</v>
      </c>
      <c r="H16" s="140">
        <v>23421</v>
      </c>
      <c r="I16" s="115">
        <v>-560</v>
      </c>
      <c r="J16" s="116">
        <v>-2.3910166090260878</v>
      </c>
      <c r="K16" s="110"/>
      <c r="L16" s="110"/>
      <c r="M16" s="110"/>
      <c r="N16" s="110"/>
      <c r="O16" s="110"/>
    </row>
    <row r="17" spans="1:15" s="110" customFormat="1" ht="24.95" customHeight="1" x14ac:dyDescent="0.2">
      <c r="A17" s="193" t="s">
        <v>219</v>
      </c>
      <c r="B17" s="199" t="s">
        <v>220</v>
      </c>
      <c r="C17" s="113">
        <v>1.2327038821899108</v>
      </c>
      <c r="D17" s="115">
        <v>596</v>
      </c>
      <c r="E17" s="114">
        <v>601</v>
      </c>
      <c r="F17" s="114">
        <v>599</v>
      </c>
      <c r="G17" s="114">
        <v>598</v>
      </c>
      <c r="H17" s="140">
        <v>601</v>
      </c>
      <c r="I17" s="115">
        <v>-5</v>
      </c>
      <c r="J17" s="116">
        <v>-0.83194675540765395</v>
      </c>
    </row>
    <row r="18" spans="1:15" s="287" customFormat="1" ht="24.95" customHeight="1" x14ac:dyDescent="0.2">
      <c r="A18" s="201" t="s">
        <v>144</v>
      </c>
      <c r="B18" s="202" t="s">
        <v>145</v>
      </c>
      <c r="C18" s="113">
        <v>3.0879645907878137</v>
      </c>
      <c r="D18" s="115">
        <v>1493</v>
      </c>
      <c r="E18" s="114">
        <v>1452</v>
      </c>
      <c r="F18" s="114">
        <v>1508</v>
      </c>
      <c r="G18" s="114">
        <v>1431</v>
      </c>
      <c r="H18" s="140">
        <v>1377</v>
      </c>
      <c r="I18" s="115">
        <v>116</v>
      </c>
      <c r="J18" s="116">
        <v>8.4241103848946981</v>
      </c>
      <c r="K18" s="110"/>
      <c r="L18" s="110"/>
      <c r="M18" s="110"/>
      <c r="N18" s="110"/>
      <c r="O18" s="110"/>
    </row>
    <row r="19" spans="1:15" s="110" customFormat="1" ht="24.95" customHeight="1" x14ac:dyDescent="0.2">
      <c r="A19" s="193" t="s">
        <v>146</v>
      </c>
      <c r="B19" s="199" t="s">
        <v>147</v>
      </c>
      <c r="C19" s="113">
        <v>8.3952098285383361</v>
      </c>
      <c r="D19" s="115">
        <v>4059</v>
      </c>
      <c r="E19" s="114">
        <v>4041</v>
      </c>
      <c r="F19" s="114">
        <v>4071</v>
      </c>
      <c r="G19" s="114">
        <v>3974</v>
      </c>
      <c r="H19" s="140">
        <v>3983</v>
      </c>
      <c r="I19" s="115">
        <v>76</v>
      </c>
      <c r="J19" s="116">
        <v>1.9081094652272157</v>
      </c>
    </row>
    <row r="20" spans="1:15" s="287" customFormat="1" ht="24.95" customHeight="1" x14ac:dyDescent="0.2">
      <c r="A20" s="193" t="s">
        <v>148</v>
      </c>
      <c r="B20" s="199" t="s">
        <v>149</v>
      </c>
      <c r="C20" s="113">
        <v>5.2431280895158121</v>
      </c>
      <c r="D20" s="115">
        <v>2535</v>
      </c>
      <c r="E20" s="114">
        <v>2573</v>
      </c>
      <c r="F20" s="114">
        <v>2517</v>
      </c>
      <c r="G20" s="114">
        <v>2417</v>
      </c>
      <c r="H20" s="140">
        <v>2366</v>
      </c>
      <c r="I20" s="115">
        <v>169</v>
      </c>
      <c r="J20" s="116">
        <v>7.1428571428571432</v>
      </c>
      <c r="K20" s="110"/>
      <c r="L20" s="110"/>
      <c r="M20" s="110"/>
      <c r="N20" s="110"/>
      <c r="O20" s="110"/>
    </row>
    <row r="21" spans="1:15" s="110" customFormat="1" ht="24.95" customHeight="1" x14ac:dyDescent="0.2">
      <c r="A21" s="201" t="s">
        <v>150</v>
      </c>
      <c r="B21" s="202" t="s">
        <v>151</v>
      </c>
      <c r="C21" s="113">
        <v>1.4871041800244058</v>
      </c>
      <c r="D21" s="115">
        <v>719</v>
      </c>
      <c r="E21" s="114">
        <v>751</v>
      </c>
      <c r="F21" s="114">
        <v>727</v>
      </c>
      <c r="G21" s="114">
        <v>689</v>
      </c>
      <c r="H21" s="140">
        <v>677</v>
      </c>
      <c r="I21" s="115">
        <v>42</v>
      </c>
      <c r="J21" s="116">
        <v>6.2038404726735594</v>
      </c>
    </row>
    <row r="22" spans="1:15" s="110" customFormat="1" ht="24.95" customHeight="1" x14ac:dyDescent="0.2">
      <c r="A22" s="201" t="s">
        <v>152</v>
      </c>
      <c r="B22" s="199" t="s">
        <v>153</v>
      </c>
      <c r="C22" s="113">
        <v>0.92659620674677867</v>
      </c>
      <c r="D22" s="115">
        <v>448</v>
      </c>
      <c r="E22" s="114">
        <v>454</v>
      </c>
      <c r="F22" s="114">
        <v>447</v>
      </c>
      <c r="G22" s="114">
        <v>444</v>
      </c>
      <c r="H22" s="140">
        <v>444</v>
      </c>
      <c r="I22" s="115">
        <v>4</v>
      </c>
      <c r="J22" s="116">
        <v>0.90090090090090091</v>
      </c>
    </row>
    <row r="23" spans="1:15" s="110" customFormat="1" ht="24.95" customHeight="1" x14ac:dyDescent="0.2">
      <c r="A23" s="193" t="s">
        <v>154</v>
      </c>
      <c r="B23" s="199" t="s">
        <v>155</v>
      </c>
      <c r="C23" s="113">
        <v>0.55223479286024535</v>
      </c>
      <c r="D23" s="115">
        <v>267</v>
      </c>
      <c r="E23" s="114">
        <v>272</v>
      </c>
      <c r="F23" s="114">
        <v>278</v>
      </c>
      <c r="G23" s="114">
        <v>317</v>
      </c>
      <c r="H23" s="140">
        <v>328</v>
      </c>
      <c r="I23" s="115">
        <v>-61</v>
      </c>
      <c r="J23" s="116">
        <v>-18.597560975609756</v>
      </c>
    </row>
    <row r="24" spans="1:15" s="110" customFormat="1" ht="24.95" customHeight="1" x14ac:dyDescent="0.2">
      <c r="A24" s="193" t="s">
        <v>156</v>
      </c>
      <c r="B24" s="199" t="s">
        <v>221</v>
      </c>
      <c r="C24" s="113">
        <v>3.6588140395871682</v>
      </c>
      <c r="D24" s="115">
        <v>1769</v>
      </c>
      <c r="E24" s="114">
        <v>1763</v>
      </c>
      <c r="F24" s="114">
        <v>1757</v>
      </c>
      <c r="G24" s="114">
        <v>1767</v>
      </c>
      <c r="H24" s="140">
        <v>1759</v>
      </c>
      <c r="I24" s="115">
        <v>10</v>
      </c>
      <c r="J24" s="116">
        <v>0.56850483229107451</v>
      </c>
    </row>
    <row r="25" spans="1:15" s="110" customFormat="1" ht="24.95" customHeight="1" x14ac:dyDescent="0.2">
      <c r="A25" s="193" t="s">
        <v>222</v>
      </c>
      <c r="B25" s="204" t="s">
        <v>159</v>
      </c>
      <c r="C25" s="113">
        <v>3.1376036732921051</v>
      </c>
      <c r="D25" s="115">
        <v>1517</v>
      </c>
      <c r="E25" s="114">
        <v>1474</v>
      </c>
      <c r="F25" s="114">
        <v>1513</v>
      </c>
      <c r="G25" s="114">
        <v>1449</v>
      </c>
      <c r="H25" s="140">
        <v>1464</v>
      </c>
      <c r="I25" s="115">
        <v>53</v>
      </c>
      <c r="J25" s="116">
        <v>3.6202185792349728</v>
      </c>
    </row>
    <row r="26" spans="1:15" s="110" customFormat="1" ht="24.95" customHeight="1" x14ac:dyDescent="0.2">
      <c r="A26" s="201">
        <v>782.78300000000002</v>
      </c>
      <c r="B26" s="203" t="s">
        <v>160</v>
      </c>
      <c r="C26" s="113">
        <v>1.6567043785807358</v>
      </c>
      <c r="D26" s="115">
        <v>801</v>
      </c>
      <c r="E26" s="114">
        <v>918</v>
      </c>
      <c r="F26" s="114">
        <v>1138</v>
      </c>
      <c r="G26" s="114">
        <v>1119</v>
      </c>
      <c r="H26" s="140">
        <v>937</v>
      </c>
      <c r="I26" s="115">
        <v>-136</v>
      </c>
      <c r="J26" s="116">
        <v>-14.514407684098186</v>
      </c>
    </row>
    <row r="27" spans="1:15" s="110" customFormat="1" ht="24.95" customHeight="1" x14ac:dyDescent="0.2">
      <c r="A27" s="193" t="s">
        <v>161</v>
      </c>
      <c r="B27" s="199" t="s">
        <v>223</v>
      </c>
      <c r="C27" s="113">
        <v>3.2161988872572338</v>
      </c>
      <c r="D27" s="115">
        <v>1555</v>
      </c>
      <c r="E27" s="114">
        <v>1570</v>
      </c>
      <c r="F27" s="114">
        <v>1554</v>
      </c>
      <c r="G27" s="114">
        <v>1536</v>
      </c>
      <c r="H27" s="140">
        <v>1528</v>
      </c>
      <c r="I27" s="115">
        <v>27</v>
      </c>
      <c r="J27" s="116">
        <v>1.7670157068062826</v>
      </c>
    </row>
    <row r="28" spans="1:15" s="110" customFormat="1" ht="24.95" customHeight="1" x14ac:dyDescent="0.2">
      <c r="A28" s="193" t="s">
        <v>163</v>
      </c>
      <c r="B28" s="199" t="s">
        <v>164</v>
      </c>
      <c r="C28" s="113">
        <v>2.9245692775445202</v>
      </c>
      <c r="D28" s="115">
        <v>1414</v>
      </c>
      <c r="E28" s="114">
        <v>1646</v>
      </c>
      <c r="F28" s="114">
        <v>1609</v>
      </c>
      <c r="G28" s="114">
        <v>1576</v>
      </c>
      <c r="H28" s="140">
        <v>1540</v>
      </c>
      <c r="I28" s="115">
        <v>-126</v>
      </c>
      <c r="J28" s="116">
        <v>-8.1818181818181817</v>
      </c>
    </row>
    <row r="29" spans="1:15" s="110" customFormat="1" ht="24.95" customHeight="1" x14ac:dyDescent="0.2">
      <c r="A29" s="193">
        <v>86</v>
      </c>
      <c r="B29" s="199" t="s">
        <v>165</v>
      </c>
      <c r="C29" s="113">
        <v>5.0383668741856091</v>
      </c>
      <c r="D29" s="115">
        <v>2436</v>
      </c>
      <c r="E29" s="114">
        <v>2422</v>
      </c>
      <c r="F29" s="114">
        <v>2396</v>
      </c>
      <c r="G29" s="114">
        <v>2320</v>
      </c>
      <c r="H29" s="140">
        <v>2327</v>
      </c>
      <c r="I29" s="115">
        <v>109</v>
      </c>
      <c r="J29" s="116">
        <v>4.6841426729694886</v>
      </c>
    </row>
    <row r="30" spans="1:15" s="110" customFormat="1" ht="24.95" customHeight="1" x14ac:dyDescent="0.2">
      <c r="A30" s="193">
        <v>87.88</v>
      </c>
      <c r="B30" s="204" t="s">
        <v>166</v>
      </c>
      <c r="C30" s="113">
        <v>6.1614511158452085</v>
      </c>
      <c r="D30" s="115">
        <v>2979</v>
      </c>
      <c r="E30" s="114">
        <v>2772</v>
      </c>
      <c r="F30" s="114">
        <v>2766</v>
      </c>
      <c r="G30" s="114">
        <v>2735</v>
      </c>
      <c r="H30" s="140">
        <v>2725</v>
      </c>
      <c r="I30" s="115">
        <v>254</v>
      </c>
      <c r="J30" s="116">
        <v>9.3211009174311918</v>
      </c>
    </row>
    <row r="31" spans="1:15" s="110" customFormat="1" ht="24.95" customHeight="1" x14ac:dyDescent="0.2">
      <c r="A31" s="193" t="s">
        <v>167</v>
      </c>
      <c r="B31" s="199" t="s">
        <v>168</v>
      </c>
      <c r="C31" s="113">
        <v>1.8656021841196302</v>
      </c>
      <c r="D31" s="115">
        <v>902</v>
      </c>
      <c r="E31" s="114">
        <v>915</v>
      </c>
      <c r="F31" s="114">
        <v>925</v>
      </c>
      <c r="G31" s="114">
        <v>911</v>
      </c>
      <c r="H31" s="140">
        <v>901</v>
      </c>
      <c r="I31" s="115">
        <v>1</v>
      </c>
      <c r="J31" s="116">
        <v>0.11098779134295228</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0.17994167407805745</v>
      </c>
      <c r="D34" s="115">
        <v>87</v>
      </c>
      <c r="E34" s="114">
        <v>61</v>
      </c>
      <c r="F34" s="114">
        <v>105</v>
      </c>
      <c r="G34" s="114">
        <v>103</v>
      </c>
      <c r="H34" s="140">
        <v>77</v>
      </c>
      <c r="I34" s="115">
        <v>10</v>
      </c>
      <c r="J34" s="116">
        <v>12.987012987012987</v>
      </c>
    </row>
    <row r="35" spans="1:10" s="110" customFormat="1" ht="24.95" customHeight="1" x14ac:dyDescent="0.2">
      <c r="A35" s="292" t="s">
        <v>171</v>
      </c>
      <c r="B35" s="293" t="s">
        <v>172</v>
      </c>
      <c r="C35" s="113">
        <v>55.556474797824151</v>
      </c>
      <c r="D35" s="115">
        <v>26861</v>
      </c>
      <c r="E35" s="114">
        <v>27064</v>
      </c>
      <c r="F35" s="114">
        <v>27395</v>
      </c>
      <c r="G35" s="114">
        <v>27254</v>
      </c>
      <c r="H35" s="140">
        <v>27277</v>
      </c>
      <c r="I35" s="115">
        <v>-416</v>
      </c>
      <c r="J35" s="116">
        <v>-1.5250944018770394</v>
      </c>
    </row>
    <row r="36" spans="1:10" s="110" customFormat="1" ht="24.95" customHeight="1" x14ac:dyDescent="0.2">
      <c r="A36" s="294" t="s">
        <v>173</v>
      </c>
      <c r="B36" s="295" t="s">
        <v>174</v>
      </c>
      <c r="C36" s="125">
        <v>44.26358352809779</v>
      </c>
      <c r="D36" s="143">
        <v>21401</v>
      </c>
      <c r="E36" s="144">
        <v>21571</v>
      </c>
      <c r="F36" s="144">
        <v>21698</v>
      </c>
      <c r="G36" s="144">
        <v>21254</v>
      </c>
      <c r="H36" s="145">
        <v>20979</v>
      </c>
      <c r="I36" s="143">
        <v>422</v>
      </c>
      <c r="J36" s="146">
        <v>2.0115353448686784</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2020-09-25T06:44:07Z</dcterms:created>
  <dcterms:modified xsi:type="dcterms:W3CDTF">2020-09-28T08:06:10Z</dcterms:modified>
</cp:coreProperties>
</file>