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J42" i="24"/>
  <c r="I42" i="24"/>
  <c r="G42" i="24"/>
  <c r="C42" i="24"/>
  <c r="M42" i="24" s="1"/>
  <c r="B42" i="24"/>
  <c r="K41" i="24"/>
  <c r="H41" i="24"/>
  <c r="F41" i="24"/>
  <c r="C41" i="24"/>
  <c r="M41" i="24" s="1"/>
  <c r="B41" i="24"/>
  <c r="D41" i="24" s="1"/>
  <c r="L40" i="24"/>
  <c r="I40" i="24"/>
  <c r="G40" i="24"/>
  <c r="C40" i="24"/>
  <c r="M40" i="24" s="1"/>
  <c r="B40" i="24"/>
  <c r="M36" i="24"/>
  <c r="L36" i="24"/>
  <c r="K36" i="24"/>
  <c r="J36" i="24"/>
  <c r="I36" i="24"/>
  <c r="H36" i="24"/>
  <c r="G36" i="24"/>
  <c r="F36" i="24"/>
  <c r="E36" i="24"/>
  <c r="D36" i="24"/>
  <c r="K57" i="15"/>
  <c r="L57" i="15" s="1"/>
  <c r="C38" i="24"/>
  <c r="C37" i="24"/>
  <c r="C35" i="24"/>
  <c r="C34" i="24"/>
  <c r="C33" i="24"/>
  <c r="C32" i="24"/>
  <c r="C31" i="24"/>
  <c r="C30" i="24"/>
  <c r="C29" i="24"/>
  <c r="C28" i="24"/>
  <c r="C27" i="24"/>
  <c r="C26" i="24"/>
  <c r="C25" i="24"/>
  <c r="C24" i="24"/>
  <c r="C23" i="24"/>
  <c r="L23" i="24" s="1"/>
  <c r="C22" i="24"/>
  <c r="C21" i="24"/>
  <c r="C20" i="24"/>
  <c r="C19" i="24"/>
  <c r="C18" i="24"/>
  <c r="C17" i="24"/>
  <c r="C16" i="24"/>
  <c r="M16" i="24" s="1"/>
  <c r="C15" i="24"/>
  <c r="C9" i="24"/>
  <c r="C8" i="24"/>
  <c r="C7" i="24"/>
  <c r="I7" i="24" s="1"/>
  <c r="B38" i="24"/>
  <c r="B37" i="24"/>
  <c r="B35" i="24"/>
  <c r="B34" i="24"/>
  <c r="B33" i="24"/>
  <c r="B32" i="24"/>
  <c r="B31" i="24"/>
  <c r="B30" i="24"/>
  <c r="B29" i="24"/>
  <c r="B28" i="24"/>
  <c r="B27" i="24"/>
  <c r="B26" i="24"/>
  <c r="B25" i="24"/>
  <c r="K25" i="24" s="1"/>
  <c r="B24" i="24"/>
  <c r="B23" i="24"/>
  <c r="B22" i="24"/>
  <c r="B21" i="24"/>
  <c r="B20" i="24"/>
  <c r="B19" i="24"/>
  <c r="B18" i="24"/>
  <c r="B17" i="24"/>
  <c r="B16" i="24"/>
  <c r="B15" i="24"/>
  <c r="B9" i="24"/>
  <c r="D9" i="24" s="1"/>
  <c r="B8" i="24"/>
  <c r="B7" i="24"/>
  <c r="G31" i="24" l="1"/>
  <c r="M31" i="24"/>
  <c r="E31" i="24"/>
  <c r="L31" i="24"/>
  <c r="I31" i="24"/>
  <c r="G15" i="24"/>
  <c r="M15" i="24"/>
  <c r="E15" i="24"/>
  <c r="L15" i="24"/>
  <c r="I15" i="24"/>
  <c r="K8" i="24"/>
  <c r="J8" i="24"/>
  <c r="F8" i="24"/>
  <c r="D8" i="24"/>
  <c r="H8" i="24"/>
  <c r="F29" i="24"/>
  <c r="J29" i="24"/>
  <c r="H29" i="24"/>
  <c r="K29" i="24"/>
  <c r="I20" i="24"/>
  <c r="L20" i="24"/>
  <c r="M20" i="24"/>
  <c r="E20" i="24"/>
  <c r="G27" i="24"/>
  <c r="M27" i="24"/>
  <c r="E27" i="24"/>
  <c r="L27" i="24"/>
  <c r="F23" i="24"/>
  <c r="J23" i="24"/>
  <c r="H23" i="24"/>
  <c r="D23" i="24"/>
  <c r="K23" i="24"/>
  <c r="K26" i="24"/>
  <c r="J26" i="24"/>
  <c r="F26" i="24"/>
  <c r="D26" i="24"/>
  <c r="H26" i="24"/>
  <c r="I24" i="24"/>
  <c r="L24" i="24"/>
  <c r="M24" i="24"/>
  <c r="G24" i="24"/>
  <c r="E24" i="24"/>
  <c r="M38" i="24"/>
  <c r="E38" i="24"/>
  <c r="L38" i="24"/>
  <c r="G38" i="24"/>
  <c r="I38" i="24"/>
  <c r="F19" i="24"/>
  <c r="J19" i="24"/>
  <c r="H19" i="24"/>
  <c r="K19" i="24"/>
  <c r="D19" i="24"/>
  <c r="I30" i="24"/>
  <c r="L30" i="24"/>
  <c r="G30" i="24"/>
  <c r="E30" i="24"/>
  <c r="M30" i="24"/>
  <c r="B14" i="24"/>
  <c r="B6" i="24"/>
  <c r="K20" i="24"/>
  <c r="J20" i="24"/>
  <c r="F20" i="24"/>
  <c r="D20" i="24"/>
  <c r="H20" i="24"/>
  <c r="K30" i="24"/>
  <c r="J30" i="24"/>
  <c r="F30" i="24"/>
  <c r="D30" i="24"/>
  <c r="H30" i="24"/>
  <c r="H37" i="24"/>
  <c r="D37" i="24"/>
  <c r="J37" i="24"/>
  <c r="K37" i="24"/>
  <c r="F37" i="24"/>
  <c r="C14" i="24"/>
  <c r="C6" i="24"/>
  <c r="I18" i="24"/>
  <c r="L18" i="24"/>
  <c r="E18" i="24"/>
  <c r="M18" i="24"/>
  <c r="G18" i="24"/>
  <c r="I27" i="24"/>
  <c r="K58" i="24"/>
  <c r="I58" i="24"/>
  <c r="J58" i="24"/>
  <c r="K16" i="24"/>
  <c r="J16" i="24"/>
  <c r="F16" i="24"/>
  <c r="D16" i="24"/>
  <c r="H16" i="24"/>
  <c r="G17" i="24"/>
  <c r="M17" i="24"/>
  <c r="E17" i="24"/>
  <c r="L17" i="24"/>
  <c r="I17" i="24"/>
  <c r="I34" i="24"/>
  <c r="L34" i="24"/>
  <c r="E34" i="24"/>
  <c r="M34" i="24"/>
  <c r="G34" i="24"/>
  <c r="F17" i="24"/>
  <c r="J17" i="24"/>
  <c r="H17" i="24"/>
  <c r="K17" i="24"/>
  <c r="D17" i="24"/>
  <c r="F33" i="24"/>
  <c r="J33" i="24"/>
  <c r="H33" i="24"/>
  <c r="K33" i="24"/>
  <c r="D33" i="24"/>
  <c r="G21" i="24"/>
  <c r="M21" i="24"/>
  <c r="E21" i="24"/>
  <c r="I21" i="24"/>
  <c r="L21" i="24"/>
  <c r="G25" i="24"/>
  <c r="M25" i="24"/>
  <c r="E25" i="24"/>
  <c r="L25" i="24"/>
  <c r="I25" i="24"/>
  <c r="I28" i="24"/>
  <c r="L28" i="24"/>
  <c r="M28" i="24"/>
  <c r="G28" i="24"/>
  <c r="E28" i="24"/>
  <c r="G35" i="24"/>
  <c r="M35" i="24"/>
  <c r="E35" i="24"/>
  <c r="L35" i="24"/>
  <c r="I35" i="24"/>
  <c r="C45" i="24"/>
  <c r="C39" i="24"/>
  <c r="D29" i="24"/>
  <c r="K74" i="24"/>
  <c r="I74" i="24"/>
  <c r="J74" i="24"/>
  <c r="F9" i="24"/>
  <c r="J9" i="24"/>
  <c r="H9" i="24"/>
  <c r="K9" i="24"/>
  <c r="K24" i="24"/>
  <c r="J24" i="24"/>
  <c r="F24" i="24"/>
  <c r="D24" i="24"/>
  <c r="H24" i="24"/>
  <c r="F27" i="24"/>
  <c r="J27" i="24"/>
  <c r="H27" i="24"/>
  <c r="K27" i="24"/>
  <c r="D27" i="24"/>
  <c r="D38" i="24"/>
  <c r="K38" i="24"/>
  <c r="H38" i="24"/>
  <c r="F38" i="24"/>
  <c r="J38" i="24"/>
  <c r="G9" i="24"/>
  <c r="M9" i="24"/>
  <c r="E9" i="24"/>
  <c r="L9" i="24"/>
  <c r="I9" i="24"/>
  <c r="I32" i="24"/>
  <c r="L32" i="24"/>
  <c r="G32" i="24"/>
  <c r="E32" i="24"/>
  <c r="F21" i="24"/>
  <c r="J21" i="24"/>
  <c r="H21" i="24"/>
  <c r="K21" i="24"/>
  <c r="D21" i="24"/>
  <c r="F15" i="24"/>
  <c r="J15" i="24"/>
  <c r="H15" i="24"/>
  <c r="K15" i="24"/>
  <c r="D15" i="24"/>
  <c r="K18" i="24"/>
  <c r="J18" i="24"/>
  <c r="F18" i="24"/>
  <c r="D18" i="24"/>
  <c r="F31" i="24"/>
  <c r="J31" i="24"/>
  <c r="H31" i="24"/>
  <c r="K31" i="24"/>
  <c r="D31" i="24"/>
  <c r="K34" i="24"/>
  <c r="J34" i="24"/>
  <c r="F34" i="24"/>
  <c r="D34" i="24"/>
  <c r="I8" i="24"/>
  <c r="L8" i="24"/>
  <c r="M8" i="24"/>
  <c r="G8" i="24"/>
  <c r="E8" i="24"/>
  <c r="G19" i="24"/>
  <c r="M19" i="24"/>
  <c r="E19" i="24"/>
  <c r="L19" i="24"/>
  <c r="I19" i="24"/>
  <c r="I22" i="24"/>
  <c r="L22" i="24"/>
  <c r="M22" i="24"/>
  <c r="G22" i="24"/>
  <c r="I26" i="24"/>
  <c r="L26" i="24"/>
  <c r="M26" i="24"/>
  <c r="G26" i="24"/>
  <c r="E26" i="24"/>
  <c r="H18" i="24"/>
  <c r="M32" i="24"/>
  <c r="K32" i="24"/>
  <c r="J32" i="24"/>
  <c r="F32" i="24"/>
  <c r="D32" i="24"/>
  <c r="H32" i="24"/>
  <c r="F7" i="24"/>
  <c r="J7" i="24"/>
  <c r="H7" i="24"/>
  <c r="K7" i="24"/>
  <c r="D7" i="24"/>
  <c r="K22" i="24"/>
  <c r="J22" i="24"/>
  <c r="F22" i="24"/>
  <c r="D22" i="24"/>
  <c r="H22" i="24"/>
  <c r="K28" i="24"/>
  <c r="J28" i="24"/>
  <c r="F28" i="24"/>
  <c r="D28" i="24"/>
  <c r="H28" i="24"/>
  <c r="B45" i="24"/>
  <c r="B39" i="24"/>
  <c r="G7" i="24"/>
  <c r="M7" i="24"/>
  <c r="E7" i="24"/>
  <c r="L7" i="24"/>
  <c r="I16" i="24"/>
  <c r="L16" i="24"/>
  <c r="G16" i="24"/>
  <c r="E16" i="24"/>
  <c r="G29" i="24"/>
  <c r="M29" i="24"/>
  <c r="E29" i="24"/>
  <c r="L29" i="24"/>
  <c r="I29" i="24"/>
  <c r="G33" i="24"/>
  <c r="M33" i="24"/>
  <c r="E33" i="24"/>
  <c r="L33" i="24"/>
  <c r="I33" i="24"/>
  <c r="I37" i="24"/>
  <c r="G37" i="24"/>
  <c r="L37" i="24"/>
  <c r="M37" i="24"/>
  <c r="E37" i="24"/>
  <c r="G20" i="24"/>
  <c r="H34" i="24"/>
  <c r="F35" i="24"/>
  <c r="J35" i="24"/>
  <c r="H35" i="24"/>
  <c r="K35" i="24"/>
  <c r="D35" i="24"/>
  <c r="F25" i="24"/>
  <c r="J25" i="24"/>
  <c r="H25" i="24"/>
  <c r="D25" i="24"/>
  <c r="G23" i="24"/>
  <c r="M23" i="24"/>
  <c r="E23" i="24"/>
  <c r="I23" i="24"/>
  <c r="E22" i="24"/>
  <c r="K66" i="24"/>
  <c r="I66" i="24"/>
  <c r="J66" i="24"/>
  <c r="J77" i="24"/>
  <c r="D40" i="24"/>
  <c r="K40" i="24"/>
  <c r="H40" i="24"/>
  <c r="F40" i="24"/>
  <c r="E41" i="24"/>
  <c r="K53" i="24"/>
  <c r="I53" i="24"/>
  <c r="K61" i="24"/>
  <c r="I61" i="24"/>
  <c r="K69" i="24"/>
  <c r="I69" i="24"/>
  <c r="K55" i="24"/>
  <c r="I55" i="24"/>
  <c r="K63" i="24"/>
  <c r="I63" i="24"/>
  <c r="K71" i="24"/>
  <c r="I71" i="24"/>
  <c r="K52" i="24"/>
  <c r="I52" i="24"/>
  <c r="K60" i="24"/>
  <c r="I60" i="24"/>
  <c r="K68" i="24"/>
  <c r="I68" i="24"/>
  <c r="J40" i="24"/>
  <c r="I43" i="24"/>
  <c r="G43" i="24"/>
  <c r="L43" i="24"/>
  <c r="K57" i="24"/>
  <c r="I57" i="24"/>
  <c r="K65" i="24"/>
  <c r="I65" i="24"/>
  <c r="K73" i="24"/>
  <c r="I73" i="24"/>
  <c r="D42" i="24"/>
  <c r="K42" i="24"/>
  <c r="H42" i="24"/>
  <c r="F42" i="24"/>
  <c r="K54" i="24"/>
  <c r="I54" i="24"/>
  <c r="K62" i="24"/>
  <c r="I62" i="24"/>
  <c r="K70" i="24"/>
  <c r="I70" i="24"/>
  <c r="K51" i="24"/>
  <c r="I51" i="24"/>
  <c r="K59" i="24"/>
  <c r="I59" i="24"/>
  <c r="K67" i="24"/>
  <c r="I67" i="24"/>
  <c r="K75" i="24"/>
  <c r="I75" i="24"/>
  <c r="I41" i="24"/>
  <c r="G41" i="24"/>
  <c r="L41" i="24"/>
  <c r="K56" i="24"/>
  <c r="I56" i="24"/>
  <c r="K64" i="24"/>
  <c r="I64" i="24"/>
  <c r="K72" i="24"/>
  <c r="I72" i="24"/>
  <c r="J41" i="24"/>
  <c r="J43" i="24"/>
  <c r="F44" i="24"/>
  <c r="H44" i="24"/>
  <c r="J44" i="24"/>
  <c r="K44" i="24"/>
  <c r="L44" i="24"/>
  <c r="E40" i="24"/>
  <c r="E42" i="24"/>
  <c r="E44" i="24"/>
  <c r="H39" i="24" l="1"/>
  <c r="D39" i="24"/>
  <c r="J39" i="24"/>
  <c r="K39" i="24"/>
  <c r="F39" i="24"/>
  <c r="H45" i="24"/>
  <c r="F45" i="24"/>
  <c r="D45" i="24"/>
  <c r="J45" i="24"/>
  <c r="K45" i="24"/>
  <c r="I39" i="24"/>
  <c r="G39" i="24"/>
  <c r="L39" i="24"/>
  <c r="M39" i="24"/>
  <c r="E39" i="24"/>
  <c r="I6" i="24"/>
  <c r="L6" i="24"/>
  <c r="M6" i="24"/>
  <c r="G6" i="24"/>
  <c r="E6" i="24"/>
  <c r="I77" i="24"/>
  <c r="K77" i="24"/>
  <c r="I45" i="24"/>
  <c r="G45" i="24"/>
  <c r="L45" i="24"/>
  <c r="E45" i="24"/>
  <c r="M45" i="24"/>
  <c r="I14" i="24"/>
  <c r="L14" i="24"/>
  <c r="G14" i="24"/>
  <c r="E14" i="24"/>
  <c r="M14" i="24"/>
  <c r="K6" i="24"/>
  <c r="J6" i="24"/>
  <c r="F6" i="24"/>
  <c r="D6" i="24"/>
  <c r="H6" i="24"/>
  <c r="K14" i="24"/>
  <c r="J14" i="24"/>
  <c r="F14" i="24"/>
  <c r="D14" i="24"/>
  <c r="H14" i="24"/>
  <c r="J79" i="24"/>
  <c r="K79" i="24" l="1"/>
  <c r="K78" i="24"/>
  <c r="I78" i="24"/>
  <c r="I79" i="24"/>
  <c r="J78" i="24"/>
  <c r="I83" i="24" l="1"/>
  <c r="I82" i="24"/>
  <c r="I81" i="24"/>
</calcChain>
</file>

<file path=xl/sharedStrings.xml><?xml version="1.0" encoding="utf-8"?>
<sst xmlns="http://schemas.openxmlformats.org/spreadsheetml/2006/main" count="1848" uniqueCount="520">
  <si>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</si>
  <si>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</si>
  <si>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</si>
  <si>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</si>
  <si>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</si>
  <si>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</si>
  <si>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</si>
  <si>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</si>
  <si>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</si>
  <si>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</si>
  <si>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</si>
  <si>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</si>
  <si>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</si>
  <si>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Wolfsburg, Stadt (03103)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</si>
  <si>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</si>
  <si>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</si>
  <si>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</si>
  <si>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</si>
  <si>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</si>
  <si>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</si>
  <si>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</si>
  <si>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</si>
  <si>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</si>
  <si>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</si>
  <si>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</si>
  <si>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</si>
  <si>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</si>
  <si>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</si>
  <si>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</si>
  <si>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</si>
  <si>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</si>
  <si>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</si>
  <si>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</si>
  <si>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</si>
  <si>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</si>
  <si>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</si>
  <si>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</si>
  <si>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</si>
  <si>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</si>
  <si>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</si>
  <si>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</si>
  <si>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</si>
  <si>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</si>
  <si>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</si>
  <si>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</si>
  <si>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</si>
  <si>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</si>
  <si>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</si>
  <si>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</si>
  <si>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</si>
  <si>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</si>
  <si>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</si>
  <si>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</si>
  <si>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</si>
  <si>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</si>
  <si>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</si>
  <si>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</si>
  <si>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</si>
  <si>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</si>
  <si>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</si>
  <si>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</si>
  <si>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</si>
  <si>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</si>
  <si>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</si>
  <si>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</si>
  <si>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</si>
  <si>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</si>
  <si>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</si>
  <si>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</si>
  <si>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</si>
  <si>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</si>
  <si>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</si>
  <si>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</si>
  <si>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</si>
  <si>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</si>
  <si>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</si>
  <si>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</si>
  <si>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</si>
  <si>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</si>
  <si>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</si>
  <si>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</si>
  <si>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</si>
  <si>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</si>
  <si>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</si>
  <si>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</si>
  <si>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</si>
  <si>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</si>
  <si>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</si>
  <si>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</si>
  <si>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</si>
  <si>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</si>
  <si>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</si>
  <si>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Wolfsburg, Stadt (03103);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</si>
  <si>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</si>
  <si>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</si>
  <si>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</si>
  <si>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</si>
  <si>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</si>
  <si>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</si>
  <si>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</si>
  <si>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</si>
  <si>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</si>
  <si>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</si>
  <si>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</si>
  <si>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</si>
  <si>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</si>
  <si>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</si>
  <si>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</si>
  <si>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</si>
  <si>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</si>
  <si>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</si>
  <si>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</si>
  <si>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</si>
  <si>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</si>
  <si>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</si>
  <si>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</si>
  <si>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</si>
  <si>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</si>
  <si>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</si>
  <si>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</si>
  <si>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</si>
  <si>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</si>
  <si>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</si>
  <si>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</si>
  <si>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</si>
  <si>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</si>
  <si>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</si>
  <si>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</si>
  <si>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</si>
  <si>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</si>
  <si>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</si>
  <si>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</si>
  <si>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</si>
  <si>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</si>
  <si>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</si>
  <si>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</si>
  <si>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</si>
  <si>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</si>
  <si>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</si>
  <si>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</si>
  <si>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</si>
  <si>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</si>
  <si>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</si>
  <si>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</si>
  <si>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</si>
  <si>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</si>
  <si>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</si>
  <si>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</si>
  <si>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</si>
  <si>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</si>
  <si>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</si>
  <si>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</si>
  <si>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</si>
  <si>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</si>
  <si>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</si>
  <si>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</si>
  <si>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</si>
  <si>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</si>
  <si>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</si>
  <si>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</si>
  <si>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</si>
  <si>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</si>
  <si>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</si>
  <si>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</si>
  <si>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</si>
  <si>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</si>
  <si>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</si>
  <si>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</si>
  <si>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</si>
  <si>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</si>
  <si>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</si>
  <si>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</si>
  <si>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</si>
  <si>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</si>
  <si>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</si>
  <si>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</si>
  <si>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</si>
  <si>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</si>
  <si>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</si>
  <si>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</si>
  <si>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</si>
  <si>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</si>
  <si>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</si>
  <si>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Wolfsburg, Stadt (03103)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</si>
  <si>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</si>
  <si>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</si>
  <si>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</si>
  <si>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</si>
  <si>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</si>
  <si>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</si>
  <si>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</si>
  <si>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</si>
  <si>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</si>
  <si>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</si>
  <si>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</si>
  <si>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</si>
  <si>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</si>
  <si>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</si>
  <si>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</si>
  <si>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</si>
  <si>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</si>
  <si>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</si>
  <si>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</si>
  <si>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</si>
  <si>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</si>
  <si>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</si>
  <si>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</si>
  <si>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</si>
  <si>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</si>
  <si>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</si>
  <si>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</si>
  <si>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</si>
  <si>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</si>
  <si>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</si>
  <si>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</si>
  <si>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</si>
  <si>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</si>
  <si>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</si>
  <si>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</si>
  <si>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</si>
  <si>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</si>
  <si>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</si>
  <si>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</si>
  <si>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</si>
  <si>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</si>
  <si>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</si>
  <si>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</si>
  <si>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</si>
  <si>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</si>
  <si>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</si>
  <si>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</si>
  <si>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</si>
  <si>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</si>
  <si>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</si>
  <si>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</si>
  <si>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</si>
  <si>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</si>
  <si>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</si>
  <si>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</si>
  <si>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</si>
  <si>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</si>
  <si>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</si>
  <si>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</si>
  <si>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</si>
  <si>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</si>
  <si>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</si>
  <si>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</si>
  <si>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</si>
  <si>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</si>
  <si>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</si>
  <si>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</si>
  <si>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</si>
  <si>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</si>
  <si>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</si>
  <si>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</si>
  <si>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</si>
  <si>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</si>
  <si>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</si>
  <si>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</si>
  <si>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</si>
  <si>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</si>
  <si>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</si>
  <si>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</si>
  <si>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</si>
  <si>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</si>
  <si>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</si>
  <si>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</si>
  <si>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</si>
  <si>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</si>
  <si>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</si>
  <si>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</si>
  <si>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</si>
  <si>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</si>
  <si>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</si>
  <si>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</si>
  <si>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</si>
  <si>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</si>
  <si>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</si>
  <si>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</si>
  <si>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</si>
  <si>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</si>
  <si>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</si>
  <si>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</si>
  <si>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</si>
  <si>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</si>
  <si>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</si>
  <si>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</si>
  <si>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</si>
  <si>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</si>
  <si>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</si>
  <si>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</si>
  <si>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</si>
  <si>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</si>
  <si>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</si>
  <si>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</si>
  <si>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</si>
  <si>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</si>
  <si>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</si>
  <si>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</si>
  <si>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</si>
  <si>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</si>
  <si>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</si>
  <si>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</si>
  <si>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</si>
  <si>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</si>
  <si>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</si>
  <si>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</si>
  <si>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</si>
  <si>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</si>
  <si>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</si>
  <si>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</si>
  <si>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</si>
  <si>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</si>
  <si>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</si>
  <si>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</si>
  <si>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</si>
  <si>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</si>
  <si>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</si>
  <si>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</si>
  <si>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</si>
  <si>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</si>
  <si>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</si>
  <si>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</si>
  <si>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</si>
  <si>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</si>
  <si>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</si>
  <si>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</si>
  <si>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</si>
  <si>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</si>
  <si>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</si>
  <si>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</si>
  <si>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</si>
  <si>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</si>
  <si>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</si>
  <si>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</si>
  <si>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</si>
  <si>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</si>
  <si>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</si>
  <si>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</si>
  <si>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</si>
  <si>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</si>
  <si>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</si>
  <si>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</si>
  <si>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</si>
  <si>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</si>
  <si>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</si>
  <si>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</si>
  <si>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</si>
  <si>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</si>
  <si>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</si>
  <si>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</si>
  <si>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</si>
  <si>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</si>
  <si>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</si>
  <si>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</si>
  <si>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</si>
  <si>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</si>
  <si>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</si>
  <si>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</si>
  <si>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</si>
  <si>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</si>
  <si>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</si>
  <si>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</si>
  <si>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</si>
  <si>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</si>
  <si>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</si>
  <si>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</si>
  <si>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</si>
  <si>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</si>
  <si>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</si>
  <si>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</si>
  <si>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</si>
  <si>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</si>
  <si>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Wolfsburg, Stadt (03103);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</si>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</sst>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{7CC26ADF-476F-47B7-8554-F4BF06786801}</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BC9C-4864-AA84-ECE41B2A0309}"/>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{207D421B-AD8B-489D-B48B-C4D1F05F8D13}</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BC9C-4864-AA84-ECE41B2A030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{9A3FF31E-E976-48CD-9DC2-C9C03D22398D}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C9C-4864-AA84-ECE41B2A030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{1734FB18-BAAD-4D11-9F39-49D3BF0C88E0}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C9C-4864-AA84-ECE41B2A030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0.82236977770445829</c:v>
                </c:pt>
                <c:pt idx="1">
                  <c:v>1.4040057212208159</c:v>
                </c:pt>
                <c:pt idx="2">
                  <c:v>1.1186464311118853</c:v>
                </c:pt>
                <c:pt idx="3">
                  <c:v>1.0875687030768</c:v>
                </c:pt>
              </c:numCache>
            </c:numRef>
          </c:val>
          <c:extLst>
            <c:ext xmlns:c16="http://schemas.microsoft.com/office/drawing/2014/chart" uri="{C3380CC4-5D6E-409C-BE32-E72D297353CC}">
              <c16:uniqueId val="{00000004-BC9C-4864-AA84-ECE41B2A030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{A1C68020-9D28-44A8-B37D-AB1DDB8E01CE}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C9C-4864-AA84-ECE41B2A030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{CC1DDD6E-8B8A-4509-8A7F-49C80CDB52DB}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C9C-4864-AA84-ECE41B2A030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{6E3021E7-0A75-411A-B413-13A0B07F8555}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C9C-4864-AA84-ECE41B2A030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{ADC7EA45-DC42-4675-BBFF-F778EFBA566A}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C9C-4864-AA84-ECE41B2A03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C9C-4864-AA84-ECE41B2A030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C9C-4864-AA84-ECE41B2A030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{CB69EAE0-C44A-485C-BF6E-C90A2BB7C302}</c15:txfldGUID>
                      <c15:f>Daten_Diagramme!$E$6</c15:f>
                      <c15:dlblFieldTableCache>
                        <c:ptCount val="1"/>
                        <c:pt idx="0">
                          <c:v>-5.0</c:v>
                        </c:pt>
                      </c15:dlblFieldTableCache>
                    </c15:dlblFTEntry>
                  </c15:dlblFieldTable>
                  <c15:showDataLabelsRange val="0"/>
                </c:ext>
                <c:ext xmlns:c16="http://schemas.microsoft.com/office/drawing/2014/chart" uri="{C3380CC4-5D6E-409C-BE32-E72D297353CC}">
                  <c16:uniqueId val="{00000000-B809-4463-9D48-5F25E4E8EDEB}"/>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{2D2CA39A-D860-4D7F-A121-67D068FB7B86}</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B809-4463-9D48-5F25E4E8EDE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{4D3D5157-6C66-48D7-AB5F-07DA251E700A}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809-4463-9D48-5F25E4E8EDE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{E6D69259-6DC3-454F-8482-18EA34AB4CA7}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809-4463-9D48-5F25E4E8ED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-4.9947574111142883</c:v>
                </c:pt>
                <c:pt idx="1">
                  <c:v>-2.8801937126160149</c:v>
                </c:pt>
                <c:pt idx="2">
                  <c:v>-2.7637010795899166</c:v>
                </c:pt>
                <c:pt idx="3">
                  <c:v>-2.8655893304673015</c:v>
                </c:pt>
              </c:numCache>
            </c:numRef>
          </c:val>
          <c:extLst>
            <c:ext xmlns:c16="http://schemas.microsoft.com/office/drawing/2014/chart" uri="{C3380CC4-5D6E-409C-BE32-E72D297353CC}">
              <c16:uniqueId val="{00000004-B809-4463-9D48-5F25E4E8EDE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{9D557556-74CA-4DAF-BBA6-67AC6DD213C0}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809-4463-9D48-5F25E4E8EDE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{8A226365-66DD-4398-AB29-9254ADABD52F}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809-4463-9D48-5F25E4E8EDE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{812704A6-D3BF-4C1F-84D9-169625F65763}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809-4463-9D48-5F25E4E8EDE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{F8C6451B-B58F-4A80-B97B-492223D74F2C}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809-4463-9D48-5F25E4E8ED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809-4463-9D48-5F25E4E8EDE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809-4463-9D48-5F25E4E8EDE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{62A9C154-D440-4CFB-8F02-FAD26CED1871}</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E6EA-4837-B082-D0C4B0894B6E}"/>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{37D75332-4237-4921-A1BA-C72EB64D7705}</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E6EA-4837-B082-D0C4B0894B6E}"/>
                </c:ext>
              </c:extLst>
            </c:dLbl>
            <c:dLbl>
              <c:idx val="2"/>
              <c:tx>
                <c:strRef>
                  <c:f>Daten_Diagramme!$D$16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{41D7D2B7-625D-40BE-AB34-097C2C71E757}</c15:txfldGUID>
                      <c15:f>Daten_Diagramme!$D$16</c15:f>
                      <c15:dlblFieldTableCache>
                        <c:ptCount val="1"/>
                        <c:pt idx="0">
                          <c:v>3.7</c:v>
                        </c:pt>
                      </c15:dlblFieldTableCache>
                    </c15:dlblFTEntry>
                  </c15:dlblFieldTable>
                  <c15:showDataLabelsRange val="0"/>
                </c:ext>
                <c:ext xmlns:c16="http://schemas.microsoft.com/office/drawing/2014/chart" uri="{C3380CC4-5D6E-409C-BE32-E72D297353CC}">
                  <c16:uniqueId val="{00000002-E6EA-4837-B082-D0C4B0894B6E}"/>
                </c:ext>
              </c:extLst>
            </c:dLbl>
            <c:dLbl>
              <c:idx val="3"/>
              <c:tx>
                <c:strRef>
                  <c:f>Daten_Diagramme!$D$17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{4EEF2CEE-E50F-4ADE-B34B-CDD66DCF6767}</c15:txfldGUID>
                      <c15:f>Daten_Diagramme!$D$17</c15:f>
                      <c15:dlblFieldTableCache>
                        <c:ptCount val="1"/>
                        <c:pt idx="0">
                          <c:v>*</c:v>
                        </c:pt>
                      </c15:dlblFieldTableCache>
                    </c15:dlblFTEntry>
                  </c15:dlblFieldTable>
                  <c15:showDataLabelsRange val="0"/>
                </c:ext>
                <c:ext xmlns:c16="http://schemas.microsoft.com/office/drawing/2014/chart" uri="{C3380CC4-5D6E-409C-BE32-E72D297353CC}">
                  <c16:uniqueId val="{00000003-E6EA-4837-B082-D0C4B0894B6E}"/>
                </c:ext>
              </c:extLst>
            </c:dLbl>
            <c:dLbl>
              <c:idx val="4"/>
              <c:tx>
                <c:strRef>
                  <c:f>Daten_Diagramme!$D$18</c:f>
                  <c:strCache>
                    <c:ptCount val="1"/>
                    <c:pt idx="0">
                      <c:v>-17.1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{80F35ECE-B440-4970-88B3-E2C50929FC82}</c15:txfldGUID>
                      <c15:f>Daten_Diagramme!$D$18</c15:f>
                      <c15:dlblFieldTableCache>
                        <c:ptCount val="1"/>
                        <c:pt idx="0">
                          <c:v>-17.1</c:v>
                        </c:pt>
                      </c15:dlblFieldTableCache>
                    </c15:dlblFTEntry>
                  </c15:dlblFieldTable>
                  <c15:showDataLabelsRange val="0"/>
                </c:ext>
                <c:ext xmlns:c16="http://schemas.microsoft.com/office/drawing/2014/chart" uri="{C3380CC4-5D6E-409C-BE32-E72D297353CC}">
                  <c16:uniqueId val="{00000004-E6EA-4837-B082-D0C4B0894B6E}"/>
                </c:ext>
              </c:extLst>
            </c:dLbl>
            <c:dLbl>
              <c:idx val="5"/>
              <c:tx>
                <c:strRef>
                  <c:f>Daten_Diagramme!$D$19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{29B4D07F-D810-4A4C-BC3B-6F226A36FE6D}</c15:txfldGUID>
                      <c15:f>Daten_Diagramme!$D$19</c15:f>
                      <c15:dlblFieldTableCache>
                        <c:ptCount val="1"/>
                        <c:pt idx="0">
                          <c:v>*</c:v>
                        </c:pt>
                      </c15:dlblFieldTableCache>
                    </c15:dlblFTEntry>
                  </c15:dlblFieldTable>
                  <c15:showDataLabelsRange val="0"/>
                </c:ext>
                <c:ext xmlns:c16="http://schemas.microsoft.com/office/drawing/2014/chart" uri="{C3380CC4-5D6E-409C-BE32-E72D297353CC}">
                  <c16:uniqueId val="{00000005-E6EA-4837-B082-D0C4B0894B6E}"/>
                </c:ext>
              </c:extLst>
            </c:dLbl>
            <c:dLbl>
              <c:idx val="6"/>
              <c:tx>
                <c:strRef>
                  <c:f>Daten_Diagramme!$D$20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{BDDE206A-0D22-4A90-88EF-672D91AC6DC8}</c15:txfldGUID>
                      <c15:f>Daten_Diagramme!$D$20</c15:f>
                      <c15:dlblFieldTableCache>
                        <c:ptCount val="1"/>
                        <c:pt idx="0">
                          <c:v>3.4</c:v>
                        </c:pt>
                      </c15:dlblFieldTableCache>
                    </c15:dlblFTEntry>
                  </c15:dlblFieldTable>
                  <c15:showDataLabelsRange val="0"/>
                </c:ext>
                <c:ext xmlns:c16="http://schemas.microsoft.com/office/drawing/2014/chart" uri="{C3380CC4-5D6E-409C-BE32-E72D297353CC}">
                  <c16:uniqueId val="{00000006-E6EA-4837-B082-D0C4B0894B6E}"/>
                </c:ext>
              </c:extLst>
            </c:dLbl>
            <c:dLbl>
              <c:idx val="7"/>
              <c:tx>
                <c:strRef>
                  <c:f>Daten_Diagramme!$D$21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{B9FAFAFD-9E5D-429C-AAA7-B7590585013B}</c15:txfldGUID>
                      <c15:f>Daten_Diagramme!$D$21</c15:f>
                      <c15:dlblFieldTableCache>
                        <c:ptCount val="1"/>
                        <c:pt idx="0">
                          <c:v>0.8</c:v>
                        </c:pt>
                      </c15:dlblFieldTableCache>
                    </c15:dlblFTEntry>
                  </c15:dlblFieldTable>
                  <c15:showDataLabelsRange val="0"/>
                </c:ext>
                <c:ext xmlns:c16="http://schemas.microsoft.com/office/drawing/2014/chart" uri="{C3380CC4-5D6E-409C-BE32-E72D297353CC}">
                  <c16:uniqueId val="{00000007-E6EA-4837-B082-D0C4B0894B6E}"/>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{7897B111-68B1-404C-B5DE-4C8A651A207B}</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E6EA-4837-B082-D0C4B0894B6E}"/>
                </c:ext>
              </c:extLst>
            </c:dLbl>
            <c:dLbl>
              <c:idx val="9"/>
              <c:tx>
                <c:strRef>
                  <c:f>Daten_Diagramme!$D$23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{9912205B-A49C-4DE1-979A-B49F7FA33186}</c15:txfldGUID>
                      <c15:f>Daten_Diagramme!$D$23</c15:f>
                      <c15:dlblFieldTableCache>
                        <c:ptCount val="1"/>
                        <c:pt idx="0">
                          <c:v>-2.1</c:v>
                        </c:pt>
                      </c15:dlblFieldTableCache>
                    </c15:dlblFTEntry>
                  </c15:dlblFieldTable>
                  <c15:showDataLabelsRange val="0"/>
                </c:ext>
                <c:ext xmlns:c16="http://schemas.microsoft.com/office/drawing/2014/chart" uri="{C3380CC4-5D6E-409C-BE32-E72D297353CC}">
                  <c16:uniqueId val="{00000009-E6EA-4837-B082-D0C4B0894B6E}"/>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{E7146878-3391-4233-A0D1-07C93A1733B6}</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E6EA-4837-B082-D0C4B0894B6E}"/>
                </c:ext>
              </c:extLst>
            </c:dLbl>
            <c:dLbl>
              <c:idx val="11"/>
              <c:tx>
                <c:strRef>
                  <c:f>Daten_Diagramme!$D$25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{095F9D4B-6D9E-4DE4-BE5E-937A92348A92}</c15:txfldGUID>
                      <c15:f>Daten_Diagramme!$D$25</c15:f>
                      <c15:dlblFieldTableCache>
                        <c:ptCount val="1"/>
                        <c:pt idx="0">
                          <c:v>5.2</c:v>
                        </c:pt>
                      </c15:dlblFieldTableCache>
                    </c15:dlblFTEntry>
                  </c15:dlblFieldTable>
                  <c15:showDataLabelsRange val="0"/>
                </c:ext>
                <c:ext xmlns:c16="http://schemas.microsoft.com/office/drawing/2014/chart" uri="{C3380CC4-5D6E-409C-BE32-E72D297353CC}">
                  <c16:uniqueId val="{0000000B-E6EA-4837-B082-D0C4B0894B6E}"/>
                </c:ext>
              </c:extLst>
            </c:dLbl>
            <c:dLbl>
              <c:idx val="12"/>
              <c:tx>
                <c:strRef>
                  <c:f>Daten_Diagramme!$D$26</c:f>
                  <c:strCache>
                    <c:ptCount val="1"/>
                    <c:pt idx="0">
                      <c:v>35.6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{5846D4AF-A30F-4663-BA1D-6C217D329782}</c15:txfldGUID>
                      <c15:f>Daten_Diagramme!$D$26</c15:f>
                      <c15:dlblFieldTableCache>
                        <c:ptCount val="1"/>
                        <c:pt idx="0">
                          <c:v>35.6</c:v>
                        </c:pt>
                      </c15:dlblFieldTableCache>
                    </c15:dlblFTEntry>
                  </c15:dlblFieldTable>
                  <c15:showDataLabelsRange val="0"/>
                </c:ext>
                <c:ext xmlns:c16="http://schemas.microsoft.com/office/drawing/2014/chart" uri="{C3380CC4-5D6E-409C-BE32-E72D297353CC}">
                  <c16:uniqueId val="{0000000C-E6EA-4837-B082-D0C4B0894B6E}"/>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{A2CB5603-6A6C-46A9-AC54-EC211F19AC0A}</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E6EA-4837-B082-D0C4B0894B6E}"/>
                </c:ext>
              </c:extLst>
            </c:dLbl>
            <c:dLbl>
              <c:idx val="14"/>
              <c:tx>
                <c:strRef>
                  <c:f>Daten_Diagramme!$D$28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{ECF55DBE-F499-42B1-8F28-03694FB3A6E6}</c15:txfldGUID>
                      <c15:f>Daten_Diagramme!$D$28</c15:f>
                      <c15:dlblFieldTableCache>
                        <c:ptCount val="1"/>
                        <c:pt idx="0">
                          <c:v>0.3</c:v>
                        </c:pt>
                      </c15:dlblFieldTableCache>
                    </c15:dlblFTEntry>
                  </c15:dlblFieldTable>
                  <c15:showDataLabelsRange val="0"/>
                </c:ext>
                <c:ext xmlns:c16="http://schemas.microsoft.com/office/drawing/2014/chart" uri="{C3380CC4-5D6E-409C-BE32-E72D297353CC}">
                  <c16:uniqueId val="{0000000E-E6EA-4837-B082-D0C4B0894B6E}"/>
                </c:ext>
              </c:extLst>
            </c:dLbl>
            <c:dLbl>
              <c:idx val="15"/>
              <c:tx>
                <c:strRef>
                  <c:f>Daten_Diagramme!$D$29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{D9041649-FA0C-444C-81A8-4788C87A78B1}</c15:txfldGUID>
                      <c15:f>Daten_Diagramme!$D$29</c15:f>
                      <c15:dlblFieldTableCache>
                        <c:ptCount val="1"/>
                        <c:pt idx="0">
                          <c:v>5.4</c:v>
                        </c:pt>
                      </c15:dlblFieldTableCache>
                    </c15:dlblFTEntry>
                  </c15:dlblFieldTable>
                  <c15:showDataLabelsRange val="0"/>
                </c:ext>
                <c:ext xmlns:c16="http://schemas.microsoft.com/office/drawing/2014/chart" uri="{C3380CC4-5D6E-409C-BE32-E72D297353CC}">
                  <c16:uniqueId val="{0000000F-E6EA-4837-B082-D0C4B0894B6E}"/>
                </c:ext>
              </c:extLst>
            </c:dLbl>
            <c:dLbl>
              <c:idx val="16"/>
              <c:tx>
                <c:strRef>
                  <c:f>Daten_Diagramme!$D$30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{2E2CA3EA-5778-4918-B5B4-183552445AB4}</c15:txfldGUID>
                      <c15:f>Daten_Diagramme!$D$30</c15:f>
                      <c15:dlblFieldTableCache>
                        <c:ptCount val="1"/>
                        <c:pt idx="0">
                          <c:v>3.9</c:v>
                        </c:pt>
                      </c15:dlblFieldTableCache>
                    </c15:dlblFTEntry>
                  </c15:dlblFieldTable>
                  <c15:showDataLabelsRange val="0"/>
                </c:ext>
                <c:ext xmlns:c16="http://schemas.microsoft.com/office/drawing/2014/chart" uri="{C3380CC4-5D6E-409C-BE32-E72D297353CC}">
                  <c16:uniqueId val="{00000010-E6EA-4837-B082-D0C4B0894B6E}"/>
                </c:ext>
              </c:extLst>
            </c:dLbl>
            <c:dLbl>
              <c:idx val="17"/>
              <c:tx>
                <c:strRef>
                  <c:f>Daten_Diagramme!$D$31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{D458D3FC-AC7B-4F3C-9E24-460B1A6449D1}</c15:txfldGUID>
                      <c15:f>Daten_Diagramme!$D$31</c15:f>
                      <c15:dlblFieldTableCache>
                        <c:ptCount val="1"/>
                        <c:pt idx="0">
                          <c:v>3.6</c:v>
                        </c:pt>
                      </c15:dlblFieldTableCache>
                    </c15:dlblFTEntry>
                  </c15:dlblFieldTable>
                  <c15:showDataLabelsRange val="0"/>
                </c:ext>
                <c:ext xmlns:c16="http://schemas.microsoft.com/office/drawing/2014/chart" uri="{C3380CC4-5D6E-409C-BE32-E72D297353CC}">
                  <c16:uniqueId val="{00000011-E6EA-4837-B082-D0C4B0894B6E}"/>
                </c:ext>
              </c:extLst>
            </c:dLbl>
            <c:dLbl>
              <c:idx val="18"/>
              <c:tx>
                <c:strRef>
                  <c:f>Daten_Diagramme!$D$32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{899AE646-57A6-4BBA-99CB-3CAB381A88B9}</c15:txfldGUID>
                      <c15:f>Daten_Diagramme!$D$32</c15:f>
                      <c15:dlblFieldTableCache>
                        <c:ptCount val="1"/>
                        <c:pt idx="0">
                          <c:v>4.1</c:v>
                        </c:pt>
                      </c15:dlblFieldTableCache>
                    </c15:dlblFTEntry>
                  </c15:dlblFieldTable>
                  <c15:showDataLabelsRange val="0"/>
                </c:ext>
                <c:ext xmlns:c16="http://schemas.microsoft.com/office/drawing/2014/chart" uri="{C3380CC4-5D6E-409C-BE32-E72D297353CC}">
                  <c16:uniqueId val="{00000012-E6EA-4837-B082-D0C4B0894B6E}"/>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{DADE2D56-B91F-47CF-B5A5-3FDD6825E567}</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E6EA-4837-B082-D0C4B0894B6E}"/>
                </c:ext>
              </c:extLst>
            </c:dLbl>
            <c:dLbl>
              <c:idx val="20"/>
              <c:tx>
                <c:strRef>
                  <c:f>Daten_Diagramme!$D$34</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{D6954A3A-A246-4AB4-BDAD-D43BB322F208}</c15:txfldGUID>
                      <c15:f>Daten_Diagramme!$D$34</c15:f>
                      <c15:dlblFieldTableCache>
                        <c:ptCount val="1"/>
                        <c:pt idx="0">
                          <c:v>-8.5</c:v>
                        </c:pt>
                      </c15:dlblFieldTableCache>
                    </c15:dlblFTEntry>
                  </c15:dlblFieldTable>
                  <c15:showDataLabelsRange val="0"/>
                </c:ext>
                <c:ext xmlns:c16="http://schemas.microsoft.com/office/drawing/2014/chart" uri="{C3380CC4-5D6E-409C-BE32-E72D297353CC}">
                  <c16:uniqueId val="{00000014-E6EA-4837-B082-D0C4B0894B6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{B4EDCC85-A2FD-42C2-B590-CAD6CB2F7371}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6EA-4837-B082-D0C4B0894B6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{48DE677D-5EFB-42E2-AD7B-DAA7B387B590}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6EA-4837-B082-D0C4B0894B6E}"/>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{4A0B3F0C-1122-4609-B3C9-3B9907724A16}</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E6EA-4837-B082-D0C4B0894B6E}"/>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{DB925704-CD09-4E7E-97C4-6F93FF68D6B7}</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E6EA-4837-B082-D0C4B0894B6E}"/>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{F87E08D4-680D-4888-860B-0CF67081B475}</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E6EA-4837-B082-D0C4B0894B6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{4F71705E-C38E-40D9-866D-751B8764F811}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6EA-4837-B082-D0C4B0894B6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{476097E4-0056-40FF-9E0B-83BE4D0AC7FC}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6EA-4837-B082-D0C4B0894B6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{89F70AD2-94BE-4387-BB98-E6BC63E8E5D4}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6EA-4837-B082-D0C4B0894B6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{A0362012-297C-4054-A789-09D3372ACF66}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6EA-4837-B082-D0C4B0894B6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{733574F0-D85C-4EE6-87B4-06A0300666BE}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6EA-4837-B082-D0C4B0894B6E}"/>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{5C8DE862-EDA2-45DF-AB5D-42C171774971}</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E6EA-4837-B082-D0C4B0894B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0.82236977770445829</c:v>
                </c:pt>
                <c:pt idx="1">
                  <c:v>0</c:v>
                </c:pt>
                <c:pt idx="2">
                  <c:v>3.7273695420660276</c:v>
                </c:pt>
                <c:pt idx="3">
                  <c:v>0</c:v>
                </c:pt>
                <c:pt idx="4">
                  <c:v>-17.054263565891471</c:v>
                </c:pt>
                <c:pt idx="5">
                  <c:v>0</c:v>
                </c:pt>
                <c:pt idx="6">
                  <c:v>3.4482758620689653</c:v>
                </c:pt>
                <c:pt idx="7">
                  <c:v>0.77519379844961245</c:v>
                </c:pt>
                <c:pt idx="8">
                  <c:v>0.63705234159779611</c:v>
                </c:pt>
                <c:pt idx="9">
                  <c:v>-2.0766378244746599</c:v>
                </c:pt>
                <c:pt idx="10">
                  <c:v>9.3023255813953487E-2</c:v>
                </c:pt>
                <c:pt idx="11">
                  <c:v>5.2414825907899667</c:v>
                </c:pt>
                <c:pt idx="12">
                  <c:v>35.646687697160885</c:v>
                </c:pt>
                <c:pt idx="13">
                  <c:v>-0.25249868490268279</c:v>
                </c:pt>
                <c:pt idx="14">
                  <c:v>0.2534287418008348</c:v>
                </c:pt>
                <c:pt idx="15">
                  <c:v>5.3519488074461901</c:v>
                </c:pt>
                <c:pt idx="16">
                  <c:v>3.9304347826086956</c:v>
                </c:pt>
                <c:pt idx="17">
                  <c:v>3.6045314109165809</c:v>
                </c:pt>
                <c:pt idx="18">
                  <c:v>4.1271611823759065</c:v>
                </c:pt>
                <c:pt idx="19">
                  <c:v>2.1022905553812361</c:v>
                </c:pt>
                <c:pt idx="20">
                  <c:v>-8.454106280193237</c:v>
                </c:pt>
                <c:pt idx="21">
                  <c:v>0</c:v>
                </c:pt>
                <c:pt idx="23">
                  <c:v>0</c:v>
                </c:pt>
                <c:pt idx="24">
                  <c:v>0</c:v>
                </c:pt>
                <c:pt idx="25">
                  <c:v>1.0234695831648828</c:v>
                </c:pt>
              </c:numCache>
            </c:numRef>
          </c:val>
          <c:extLst>
            <c:ext xmlns:c16="http://schemas.microsoft.com/office/drawing/2014/chart" uri="{C3380CC4-5D6E-409C-BE32-E72D297353CC}">
              <c16:uniqueId val="{00000020-E6EA-4837-B082-D0C4B0894B6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{9ED2A9B9-8DD2-4E33-A0CE-BFB84AADDDFD}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6EA-4837-B082-D0C4B0894B6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{23309155-7E93-4A08-A9DC-61894661D0D7}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6EA-4837-B082-D0C4B0894B6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{846D44D1-C191-4345-B539-FCB13D360A09}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6EA-4837-B082-D0C4B0894B6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{E49A34AD-99E7-4E40-B29A-03E41C82E5C7}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6EA-4837-B082-D0C4B0894B6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{0F0E2FF8-8CC8-4964-A16C-7CFC0ED015F7}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6EA-4837-B082-D0C4B0894B6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{27E0FD9C-3FEC-40C1-9A39-BED694B451DD}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6EA-4837-B082-D0C4B0894B6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{AE921C9C-F935-44E7-8847-0E9529629715}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6EA-4837-B082-D0C4B0894B6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{A14771BB-0610-4441-BA32-F18FC8DA50B9}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6EA-4837-B082-D0C4B0894B6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{542F9840-2F57-41B8-9830-C770D31ABBFA}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6EA-4837-B082-D0C4B0894B6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{3EC83325-A384-4388-9F51-A01EA94FA12C}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6EA-4837-B082-D0C4B0894B6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{4C617091-A6D5-4B64-B02F-1A870B342D06}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6EA-4837-B082-D0C4B0894B6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{72735D32-E1ED-4792-B19E-A63857A28FAC}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6EA-4837-B082-D0C4B0894B6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{63B05BC8-3AB7-4177-99EB-EE4F898DC2D2}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6EA-4837-B082-D0C4B0894B6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{35D75B68-EF5E-4B88-AAB1-FA952A17D478}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6EA-4837-B082-D0C4B0894B6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{55DC57FF-342D-462E-9DEA-9D7C2FBAB9DB}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6EA-4837-B082-D0C4B0894B6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{9A720EE3-1BC0-499F-8352-78DB807E9838}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6EA-4837-B082-D0C4B0894B6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{4D2EAEE2-81A9-456D-B927-FB6DEAB02D15}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6EA-4837-B082-D0C4B0894B6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{7C5D68D9-ACC4-42E7-80C7-6897D7D17F7F}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6EA-4837-B082-D0C4B0894B6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{78E5D3D2-069C-4C2E-9EB2-B360FA02B641}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6EA-4837-B082-D0C4B0894B6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{C4CAB186-BFE4-4876-95CB-3CFA35990C3F}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6EA-4837-B082-D0C4B0894B6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{9502E6E9-1C1C-4CC0-AB28-0C3739A66014}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6EA-4837-B082-D0C4B0894B6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{C7D4EDDE-6EDF-4348-A13D-1D95EA0E2F9D}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6EA-4837-B082-D0C4B0894B6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{EC225B6C-722B-4021-96A0-FCE6B39A4BFC}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6EA-4837-B082-D0C4B0894B6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{CAE677DD-7FF5-48DD-8185-BE7CAED42BAB}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6EA-4837-B082-D0C4B0894B6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{A1E19BF4-9778-4B2D-AC6A-623CC4574969}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6EA-4837-B082-D0C4B0894B6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{A5F188C0-11B8-416A-89F0-AA5CB63B3D0C}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6EA-4837-B082-D0C4B0894B6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{E09A0F11-ACD0-4182-BA02-82597282AAA1}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6EA-4837-B082-D0C4B0894B6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{E5C4948B-B6D4-4473-A864-1D0C1D5F2E8E}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6EA-4837-B082-D0C4B0894B6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{5B692EE9-851C-4DC0-9556-B675841E39C5}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6EA-4837-B082-D0C4B0894B6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{48CE2356-23DE-481F-A653-5E45851D9CD0}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6EA-4837-B082-D0C4B0894B6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{B36C9F3A-B7B0-450E-86B0-AE4C077C6156}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6EA-4837-B082-D0C4B0894B6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{BA03402F-7996-4BA9-9E3B-6A373CF0B103}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6EA-4837-B082-D0C4B0894B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c:v>
                </c:pt>
                <c:pt idx="3">
                  <c:v>-0.75</c:v>
                </c:pt>
                <c:pt idx="4">
                  <c:v>0</c:v>
                </c:pt>
                <c:pt idx="5">
                  <c:v>-0.75</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E6EA-4837-B082-D0C4B0894B6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#N/A</c:v>
                </c:pt>
                <c:pt idx="3">
                  <c:v>45</c:v>
                </c:pt>
                <c:pt idx="4">
                  <c:v>#N/A</c:v>
                </c:pt>
                <c:pt idx="5">
                  <c:v>45</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#N/A</c:v>
                </c:pt>
                <c:pt idx="3">
                  <c:v>36</c:v>
                </c:pt>
                <c:pt idx="4">
                  <c:v>#N/A</c:v>
                </c:pt>
                <c:pt idx="5">
                  <c:v>56</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E6EA-4837-B082-D0C4B0894B6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{83C122D0-7BEE-40E9-A835-CC9B64C9EA2F}</c15:txfldGUID>
                      <c15:f>Daten_Diagramme!$E$14</c15:f>
                      <c15:dlblFieldTableCache>
                        <c:ptCount val="1"/>
                        <c:pt idx="0">
                          <c:v>-5.0</c:v>
                        </c:pt>
                      </c15:dlblFieldTableCache>
                    </c15:dlblFTEntry>
                  </c15:dlblFieldTable>
                  <c15:showDataLabelsRange val="0"/>
                </c:ext>
                <c:ext xmlns:c16="http://schemas.microsoft.com/office/drawing/2014/chart" uri="{C3380CC4-5D6E-409C-BE32-E72D297353CC}">
                  <c16:uniqueId val="{00000000-A5B6-4C11-95DE-D14A0E25B36E}"/>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{07095AA7-F5E9-40CF-BE2E-3CAA430C1907}</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A5B6-4C11-95DE-D14A0E25B36E}"/>
                </c:ext>
              </c:extLst>
            </c:dLbl>
            <c:dLbl>
              <c:idx val="2"/>
              <c:tx>
                <c:strRef>
                  <c:f>Daten_Diagramme!$E$16</c:f>
                  <c:strCache>
                    <c:ptCount val="1"/>
                    <c:pt idx="0">
                      <c:v>-23.1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{416DFABE-57F1-489E-80DF-763E65673245}</c15:txfldGUID>
                      <c15:f>Daten_Diagramme!$E$16</c15:f>
                      <c15:dlblFieldTableCache>
                        <c:ptCount val="1"/>
                        <c:pt idx="0">
                          <c:v>-23.1</c:v>
                        </c:pt>
                      </c15:dlblFieldTableCache>
                    </c15:dlblFTEntry>
                  </c15:dlblFieldTable>
                  <c15:showDataLabelsRange val="0"/>
                </c:ext>
                <c:ext xmlns:c16="http://schemas.microsoft.com/office/drawing/2014/chart" uri="{C3380CC4-5D6E-409C-BE32-E72D297353CC}">
                  <c16:uniqueId val="{00000002-A5B6-4C11-95DE-D14A0E25B36E}"/>
                </c:ext>
              </c:extLst>
            </c:dLbl>
            <c:dLbl>
              <c:idx val="3"/>
              <c:tx>
                <c:strRef>
                  <c:f>Daten_Diagramme!$E$17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{A90DDD78-68F8-45D3-BC0A-4E422FE2EB05}</c15:txfldGUID>
                      <c15:f>Daten_Diagramme!$E$17</c15:f>
                      <c15:dlblFieldTableCache>
                        <c:ptCount val="1"/>
                        <c:pt idx="0">
                          <c:v>*</c:v>
                        </c:pt>
                      </c15:dlblFieldTableCache>
                    </c15:dlblFTEntry>
                  </c15:dlblFieldTable>
                  <c15:showDataLabelsRange val="0"/>
                </c:ext>
                <c:ext xmlns:c16="http://schemas.microsoft.com/office/drawing/2014/chart" uri="{C3380CC4-5D6E-409C-BE32-E72D297353CC}">
                  <c16:uniqueId val="{00000003-A5B6-4C11-95DE-D14A0E25B36E}"/>
                </c:ext>
              </c:extLst>
            </c:dLbl>
            <c:dLbl>
              <c:idx val="4"/>
              <c:tx>
                <c:strRef>
                  <c:f>Daten_Diagramme!$E$18</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{7ADCCC32-569F-4F20-A351-05ECA07ED89B}</c15:txfldGUID>
                      <c15:f>Daten_Diagramme!$E$18</c15:f>
                      <c15:dlblFieldTableCache>
                        <c:ptCount val="1"/>
                        <c:pt idx="0">
                          <c:v>8.2</c:v>
                        </c:pt>
                      </c15:dlblFieldTableCache>
                    </c15:dlblFTEntry>
                  </c15:dlblFieldTable>
                  <c15:showDataLabelsRange val="0"/>
                </c:ext>
                <c:ext xmlns:c16="http://schemas.microsoft.com/office/drawing/2014/chart" uri="{C3380CC4-5D6E-409C-BE32-E72D297353CC}">
                  <c16:uniqueId val="{00000004-A5B6-4C11-95DE-D14A0E25B36E}"/>
                </c:ext>
              </c:extLst>
            </c:dLbl>
            <c:dLbl>
              <c:idx val="5"/>
              <c:tx>
                <c:strRef>
                  <c:f>Daten_Diagramme!$E$19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{248E0743-6DCE-427A-8A5C-33BF59D72B74}</c15:txfldGUID>
                      <c15:f>Daten_Diagramme!$E$19</c15:f>
                      <c15:dlblFieldTableCache>
                        <c:ptCount val="1"/>
                        <c:pt idx="0">
                          <c:v>*</c:v>
                        </c:pt>
                      </c15:dlblFieldTableCache>
                    </c15:dlblFTEntry>
                  </c15:dlblFieldTable>
                  <c15:showDataLabelsRange val="0"/>
                </c:ext>
                <c:ext xmlns:c16="http://schemas.microsoft.com/office/drawing/2014/chart" uri="{C3380CC4-5D6E-409C-BE32-E72D297353CC}">
                  <c16:uniqueId val="{00000005-A5B6-4C11-95DE-D14A0E25B36E}"/>
                </c:ext>
              </c:extLst>
            </c:dLbl>
            <c:dLbl>
              <c:idx val="6"/>
              <c:tx>
                <c:strRef>
                  <c:f>Daten_Diagramme!$E$20</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{87DE5911-92AF-472A-827A-273F09F323A1}</c15:txfldGUID>
                      <c15:f>Daten_Diagramme!$E$20</c15:f>
                      <c15:dlblFieldTableCache>
                        <c:ptCount val="1"/>
                        <c:pt idx="0">
                          <c:v>20.0</c:v>
                        </c:pt>
                      </c15:dlblFieldTableCache>
                    </c15:dlblFTEntry>
                  </c15:dlblFieldTable>
                  <c15:showDataLabelsRange val="0"/>
                </c:ext>
                <c:ext xmlns:c16="http://schemas.microsoft.com/office/drawing/2014/chart" uri="{C3380CC4-5D6E-409C-BE32-E72D297353CC}">
                  <c16:uniqueId val="{00000006-A5B6-4C11-95DE-D14A0E25B36E}"/>
                </c:ext>
              </c:extLst>
            </c:dLbl>
            <c:dLbl>
              <c:idx val="7"/>
              <c:tx>
                <c:strRef>
                  <c:f>Daten_Diagramme!$E$21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{EF3FB990-E74C-4FD9-8E6F-31EB90A45A8B}</c15:txfldGUID>
                      <c15:f>Daten_Diagramme!$E$21</c15:f>
                      <c15:dlblFieldTableCache>
                        <c:ptCount val="1"/>
                        <c:pt idx="0">
                          <c:v>4.3</c:v>
                        </c:pt>
                      </c15:dlblFieldTableCache>
                    </c15:dlblFTEntry>
                  </c15:dlblFieldTable>
                  <c15:showDataLabelsRange val="0"/>
                </c:ext>
                <c:ext xmlns:c16="http://schemas.microsoft.com/office/drawing/2014/chart" uri="{C3380CC4-5D6E-409C-BE32-E72D297353CC}">
                  <c16:uniqueId val="{00000007-A5B6-4C11-95DE-D14A0E25B36E}"/>
                </c:ext>
              </c:extLst>
            </c:dLbl>
            <c:dLbl>
              <c:idx val="8"/>
              <c:tx>
                <c:strRef>
                  <c:f>Daten_Diagramme!$E$22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{4648869E-B57F-4003-913D-FB255BE9FDD9}</c15:txfldGUID>
                      <c15:f>Daten_Diagramme!$E$22</c15:f>
                      <c15:dlblFieldTableCache>
                        <c:ptCount val="1"/>
                        <c:pt idx="0">
                          <c:v>-3.9</c:v>
                        </c:pt>
                      </c15:dlblFieldTableCache>
                    </c15:dlblFTEntry>
                  </c15:dlblFieldTable>
                  <c15:showDataLabelsRange val="0"/>
                </c:ext>
                <c:ext xmlns:c16="http://schemas.microsoft.com/office/drawing/2014/chart" uri="{C3380CC4-5D6E-409C-BE32-E72D297353CC}">
                  <c16:uniqueId val="{00000008-A5B6-4C11-95DE-D14A0E25B36E}"/>
                </c:ext>
              </c:extLst>
            </c:dLbl>
            <c:dLbl>
              <c:idx val="9"/>
              <c:tx>
                <c:strRef>
                  <c:f>Daten_Diagramme!$E$23</c:f>
                  <c:strCache>
                    <c:ptCount val="1"/>
                    <c:pt idx="0">
                      <c:v>35.9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{71477920-309F-4CBB-8D85-97CFC49E6452}</c15:txfldGUID>
                      <c15:f>Daten_Diagramme!$E$23</c15:f>
                      <c15:dlblFieldTableCache>
                        <c:ptCount val="1"/>
                        <c:pt idx="0">
                          <c:v>35.9</c:v>
                        </c:pt>
                      </c15:dlblFieldTableCache>
                    </c15:dlblFTEntry>
                  </c15:dlblFieldTable>
                  <c15:showDataLabelsRange val="0"/>
                </c:ext>
                <c:ext xmlns:c16="http://schemas.microsoft.com/office/drawing/2014/chart" uri="{C3380CC4-5D6E-409C-BE32-E72D297353CC}">
                  <c16:uniqueId val="{00000009-A5B6-4C11-95DE-D14A0E25B36E}"/>
                </c:ext>
              </c:extLst>
            </c:dLbl>
            <c:dLbl>
              <c:idx val="10"/>
              <c:tx>
                <c:strRef>
                  <c:f>Daten_Diagramme!$E$24</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{9102EBE6-43F5-4A91-BA4B-3689341964A3}</c15:txfldGUID>
                      <c15:f>Daten_Diagramme!$E$24</c15:f>
                      <c15:dlblFieldTableCache>
                        <c:ptCount val="1"/>
                        <c:pt idx="0">
                          <c:v>-9.1</c:v>
                        </c:pt>
                      </c15:dlblFieldTableCache>
                    </c15:dlblFTEntry>
                  </c15:dlblFieldTable>
                  <c15:showDataLabelsRange val="0"/>
                </c:ext>
                <c:ext xmlns:c16="http://schemas.microsoft.com/office/drawing/2014/chart" uri="{C3380CC4-5D6E-409C-BE32-E72D297353CC}">
                  <c16:uniqueId val="{0000000A-A5B6-4C11-95DE-D14A0E25B36E}"/>
                </c:ext>
              </c:extLst>
            </c:dLbl>
            <c:dLbl>
              <c:idx val="11"/>
              <c:tx>
                <c:strRef>
                  <c:f>Daten_Diagramme!$E$25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{357851F4-9934-40B1-876C-B791F53A700F}</c15:txfldGUID>
                      <c15:f>Daten_Diagramme!$E$25</c15:f>
                      <c15:dlblFieldTableCache>
                        <c:ptCount val="1"/>
                        <c:pt idx="0">
                          <c:v>-6.7</c:v>
                        </c:pt>
                      </c15:dlblFieldTableCache>
                    </c15:dlblFTEntry>
                  </c15:dlblFieldTable>
                  <c15:showDataLabelsRange val="0"/>
                </c:ext>
                <c:ext xmlns:c16="http://schemas.microsoft.com/office/drawing/2014/chart" uri="{C3380CC4-5D6E-409C-BE32-E72D297353CC}">
                  <c16:uniqueId val="{0000000B-A5B6-4C11-95DE-D14A0E25B36E}"/>
                </c:ext>
              </c:extLst>
            </c:dLbl>
            <c:dLbl>
              <c:idx val="12"/>
              <c:tx>
                <c:strRef>
                  <c:f>Daten_Diagramme!$E$26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{73AA4CBA-3911-4C19-9EC6-6ACBFB8E9150}</c15:txfldGUID>
                      <c15:f>Daten_Diagramme!$E$26</c15:f>
                      <c15:dlblFieldTableCache>
                        <c:ptCount val="1"/>
                        <c:pt idx="0">
                          <c:v>-4.0</c:v>
                        </c:pt>
                      </c15:dlblFieldTableCache>
                    </c15:dlblFTEntry>
                  </c15:dlblFieldTable>
                  <c15:showDataLabelsRange val="0"/>
                </c:ext>
                <c:ext xmlns:c16="http://schemas.microsoft.com/office/drawing/2014/chart" uri="{C3380CC4-5D6E-409C-BE32-E72D297353CC}">
                  <c16:uniqueId val="{0000000C-A5B6-4C11-95DE-D14A0E25B36E}"/>
                </c:ext>
              </c:extLst>
            </c:dLbl>
            <c:dLbl>
              <c:idx val="13"/>
              <c:tx>
                <c:strRef>
                  <c:f>Daten_Diagramme!$E$27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{DC179AB4-058D-4E83-BA1F-BB08A3A76D0B}</c15:txfldGUID>
                      <c15:f>Daten_Diagramme!$E$27</c15:f>
                      <c15:dlblFieldTableCache>
                        <c:ptCount val="1"/>
                        <c:pt idx="0">
                          <c:v>3.1</c:v>
                        </c:pt>
                      </c15:dlblFieldTableCache>
                    </c15:dlblFTEntry>
                  </c15:dlblFieldTable>
                  <c15:showDataLabelsRange val="0"/>
                </c:ext>
                <c:ext xmlns:c16="http://schemas.microsoft.com/office/drawing/2014/chart" uri="{C3380CC4-5D6E-409C-BE32-E72D297353CC}">
                  <c16:uniqueId val="{0000000D-A5B6-4C11-95DE-D14A0E25B36E}"/>
                </c:ext>
              </c:extLst>
            </c:dLbl>
            <c:dLbl>
              <c:idx val="14"/>
              <c:tx>
                <c:strRef>
                  <c:f>Daten_Diagramme!$E$28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{0196A2AB-CBC7-474E-A38F-C0937B1B003E}</c15:txfldGUID>
                      <c15:f>Daten_Diagramme!$E$28</c15:f>
                      <c15:dlblFieldTableCache>
                        <c:ptCount val="1"/>
                        <c:pt idx="0">
                          <c:v>-1.9</c:v>
                        </c:pt>
                      </c15:dlblFieldTableCache>
                    </c15:dlblFTEntry>
                  </c15:dlblFieldTable>
                  <c15:showDataLabelsRange val="0"/>
                </c:ext>
                <c:ext xmlns:c16="http://schemas.microsoft.com/office/drawing/2014/chart" uri="{C3380CC4-5D6E-409C-BE32-E72D297353CC}">
                  <c16:uniqueId val="{0000000E-A5B6-4C11-95DE-D14A0E25B36E}"/>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{FF1B3F2A-884D-433A-8C61-DFE317C7C022}</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A5B6-4C11-95DE-D14A0E25B36E}"/>
                </c:ext>
              </c:extLst>
            </c:dLbl>
            <c:dLbl>
              <c:idx val="16"/>
              <c:tx>
                <c:strRef>
                  <c:f>Daten_Diagramme!$E$30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{F839DDAC-8334-4F07-B607-DF14F4A1BA0B}</c15:txfldGUID>
                      <c15:f>Daten_Diagramme!$E$30</c15:f>
                      <c15:dlblFieldTableCache>
                        <c:ptCount val="1"/>
                        <c:pt idx="0">
                          <c:v>-3.9</c:v>
                        </c:pt>
                      </c15:dlblFieldTableCache>
                    </c15:dlblFTEntry>
                  </c15:dlblFieldTable>
                  <c15:showDataLabelsRange val="0"/>
                </c:ext>
                <c:ext xmlns:c16="http://schemas.microsoft.com/office/drawing/2014/chart" uri="{C3380CC4-5D6E-409C-BE32-E72D297353CC}">
                  <c16:uniqueId val="{00000010-A5B6-4C11-95DE-D14A0E25B36E}"/>
                </c:ext>
              </c:extLst>
            </c:dLbl>
            <c:dLbl>
              <c:idx val="17"/>
              <c:tx>
                <c:strRef>
                  <c:f>Daten_Diagramme!$E$31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{A1B97F1C-4D7A-4DD2-B25D-5F986636ECDB}</c15:txfldGUID>
                      <c15:f>Daten_Diagramme!$E$31</c15:f>
                      <c15:dlblFieldTableCache>
                        <c:ptCount val="1"/>
                        <c:pt idx="0">
                          <c:v>2.9</c:v>
                        </c:pt>
                      </c15:dlblFieldTableCache>
                    </c15:dlblFTEntry>
                  </c15:dlblFieldTable>
                  <c15:showDataLabelsRange val="0"/>
                </c:ext>
                <c:ext xmlns:c16="http://schemas.microsoft.com/office/drawing/2014/chart" uri="{C3380CC4-5D6E-409C-BE32-E72D297353CC}">
                  <c16:uniqueId val="{00000011-A5B6-4C11-95DE-D14A0E25B36E}"/>
                </c:ext>
              </c:extLst>
            </c:dLbl>
            <c:dLbl>
              <c:idx val="18"/>
              <c:tx>
                <c:strRef>
                  <c:f>Daten_Diagramme!$E$32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{9AD2B08E-3670-4138-9B2E-9621E89284C5}</c15:txfldGUID>
                      <c15:f>Daten_Diagramme!$E$32</c15:f>
                      <c15:dlblFieldTableCache>
                        <c:ptCount val="1"/>
                        <c:pt idx="0">
                          <c:v>-3.6</c:v>
                        </c:pt>
                      </c15:dlblFieldTableCache>
                    </c15:dlblFTEntry>
                  </c15:dlblFieldTable>
                  <c15:showDataLabelsRange val="0"/>
                </c:ext>
                <c:ext xmlns:c16="http://schemas.microsoft.com/office/drawing/2014/chart" uri="{C3380CC4-5D6E-409C-BE32-E72D297353CC}">
                  <c16:uniqueId val="{00000012-A5B6-4C11-95DE-D14A0E25B36E}"/>
                </c:ext>
              </c:extLst>
            </c:dLbl>
            <c:dLbl>
              <c:idx val="19"/>
              <c:tx>
                <c:strRef>
                  <c:f>Daten_Diagramme!$E$33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{F74A4C4C-0860-4511-986E-2DE05F4DD63D}</c15:txfldGUID>
                      <c15:f>Daten_Diagramme!$E$33</c15:f>
                      <c15:dlblFieldTableCache>
                        <c:ptCount val="1"/>
                        <c:pt idx="0">
                          <c:v>-3.0</c:v>
                        </c:pt>
                      </c15:dlblFieldTableCache>
                    </c15:dlblFTEntry>
                  </c15:dlblFieldTable>
                  <c15:showDataLabelsRange val="0"/>
                </c:ext>
                <c:ext xmlns:c16="http://schemas.microsoft.com/office/drawing/2014/chart" uri="{C3380CC4-5D6E-409C-BE32-E72D297353CC}">
                  <c16:uniqueId val="{00000013-A5B6-4C11-95DE-D14A0E25B36E}"/>
                </c:ext>
              </c:extLst>
            </c:dLbl>
            <c:dLbl>
              <c:idx val="20"/>
              <c:tx>
                <c:strRef>
                  <c:f>Daten_Diagramme!$E$34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{B0AFE676-E727-4D60-AE4D-F843E20ACE2D}</c15:txfldGUID>
                      <c15:f>Daten_Diagramme!$E$34</c15:f>
                      <c15:dlblFieldTableCache>
                        <c:ptCount val="1"/>
                        <c:pt idx="0">
                          <c:v>-7.7</c:v>
                        </c:pt>
                      </c15:dlblFieldTableCache>
                    </c15:dlblFTEntry>
                  </c15:dlblFieldTable>
                  <c15:showDataLabelsRange val="0"/>
                </c:ext>
                <c:ext xmlns:c16="http://schemas.microsoft.com/office/drawing/2014/chart" uri="{C3380CC4-5D6E-409C-BE32-E72D297353CC}">
                  <c16:uniqueId val="{00000014-A5B6-4C11-95DE-D14A0E25B36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{8F3A5F63-116A-4989-9D77-4CF85631971D}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5B6-4C11-95DE-D14A0E25B36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{29F357F6-1B53-4C91-8B8B-2F1FE2EAA141}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5B6-4C11-95DE-D14A0E25B36E}"/>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{ACD4893F-9E09-4197-A997-48E0F2A09C2C}</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A5B6-4C11-95DE-D14A0E25B36E}"/>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{2B1D0635-F3CA-4D61-8244-7DEF1430B504}</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A5B6-4C11-95DE-D14A0E25B36E}"/>
                </c:ext>
              </c:extLst>
            </c:dLbl>
            <c:dLbl>
              <c:idx val="25"/>
              <c:tx>
                <c:strRef>
                  <c:f>Daten_Diagramme!$E$39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{6C975159-11FA-4FE1-8C15-E391F7BC0D76}</c15:txfldGUID>
                      <c15:f>Daten_Diagramme!$E$39</c15:f>
                      <c15:dlblFieldTableCache>
                        <c:ptCount val="1"/>
                        <c:pt idx="0">
                          <c:v>-5.4</c:v>
                        </c:pt>
                      </c15:dlblFieldTableCache>
                    </c15:dlblFTEntry>
                  </c15:dlblFieldTable>
                  <c15:showDataLabelsRange val="0"/>
                </c:ext>
                <c:ext xmlns:c16="http://schemas.microsoft.com/office/drawing/2014/chart" uri="{C3380CC4-5D6E-409C-BE32-E72D297353CC}">
                  <c16:uniqueId val="{00000019-A5B6-4C11-95DE-D14A0E25B36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{178CC66C-D978-4291-A44E-71A6D32C3D63}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5B6-4C11-95DE-D14A0E25B36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{A4E454A9-3193-4482-AD6B-68AA41A962FF}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5B6-4C11-95DE-D14A0E25B36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{E5B3535E-F333-4886-8FBF-E2333BF0DB73}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5B6-4C11-95DE-D14A0E25B36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{08E31D1C-CAD9-46F2-9FF5-BD47092ACB71}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5B6-4C11-95DE-D14A0E25B36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{36C47253-4144-491D-8451-643388B853AC}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5B6-4C11-95DE-D14A0E25B36E}"/>
                </c:ext>
              </c:extLst>
            </c:dLbl>
            <c:dLbl>
              <c:idx val="31"/>
              <c:tx>
                <c:strRef>
                  <c:f>Daten_Diagramme!$E$45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{021CA52D-64EC-499D-AE9D-9905AA2A2E25}</c15:txfldGUID>
                      <c15:f>Daten_Diagramme!$E$45</c15:f>
                      <c15:dlblFieldTableCache>
                        <c:ptCount val="1"/>
                        <c:pt idx="0">
                          <c:v>-5.4</c:v>
                        </c:pt>
                      </c15:dlblFieldTableCache>
                    </c15:dlblFTEntry>
                  </c15:dlblFieldTable>
                  <c15:showDataLabelsRange val="0"/>
                </c:ext>
                <c:ext xmlns:c16="http://schemas.microsoft.com/office/drawing/2014/chart" uri="{C3380CC4-5D6E-409C-BE32-E72D297353CC}">
                  <c16:uniqueId val="{0000001F-A5B6-4C11-95DE-D14A0E25B3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-4.9947574111142883</c:v>
                </c:pt>
                <c:pt idx="1">
                  <c:v>0</c:v>
                </c:pt>
                <c:pt idx="2">
                  <c:v>-23.076923076923077</c:v>
                </c:pt>
                <c:pt idx="3">
                  <c:v>0</c:v>
                </c:pt>
                <c:pt idx="4">
                  <c:v>8.235294117647058</c:v>
                </c:pt>
                <c:pt idx="5">
                  <c:v>0</c:v>
                </c:pt>
                <c:pt idx="6">
                  <c:v>20</c:v>
                </c:pt>
                <c:pt idx="7">
                  <c:v>4.3478260869565215</c:v>
                </c:pt>
                <c:pt idx="8">
                  <c:v>-3.888481291269259</c:v>
                </c:pt>
                <c:pt idx="9">
                  <c:v>35.9375</c:v>
                </c:pt>
                <c:pt idx="10">
                  <c:v>-9.1180866965620329</c:v>
                </c:pt>
                <c:pt idx="11">
                  <c:v>-6.6914498141263943</c:v>
                </c:pt>
                <c:pt idx="12">
                  <c:v>-4</c:v>
                </c:pt>
                <c:pt idx="13">
                  <c:v>3.0882352941176472</c:v>
                </c:pt>
                <c:pt idx="14">
                  <c:v>-1.8867924528301887</c:v>
                </c:pt>
                <c:pt idx="15">
                  <c:v>-88.020833333333329</c:v>
                </c:pt>
                <c:pt idx="16">
                  <c:v>-3.9215686274509802</c:v>
                </c:pt>
                <c:pt idx="17">
                  <c:v>2.9304029304029302</c:v>
                </c:pt>
                <c:pt idx="18">
                  <c:v>-3.5598705501618122</c:v>
                </c:pt>
                <c:pt idx="19">
                  <c:v>-3.0162412993039442</c:v>
                </c:pt>
                <c:pt idx="20">
                  <c:v>-7.7331311599696742</c:v>
                </c:pt>
                <c:pt idx="21">
                  <c:v>0</c:v>
                </c:pt>
                <c:pt idx="23">
                  <c:v>0</c:v>
                </c:pt>
                <c:pt idx="24">
                  <c:v>0</c:v>
                </c:pt>
                <c:pt idx="25">
                  <c:v>-5.4283714885534335</c:v>
                </c:pt>
              </c:numCache>
            </c:numRef>
          </c:val>
          <c:extLst>
            <c:ext xmlns:c16="http://schemas.microsoft.com/office/drawing/2014/chart" uri="{C3380CC4-5D6E-409C-BE32-E72D297353CC}">
              <c16:uniqueId val="{00000020-A5B6-4C11-95DE-D14A0E25B36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{1CE99594-AD0B-4199-9C46-0C444A4B6B15}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5B6-4C11-95DE-D14A0E25B36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{C609EA34-0A9E-4229-865C-45D4FEE34872}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5B6-4C11-95DE-D14A0E25B36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{A6E7D1A2-890D-4C1C-A07C-298EBAA14E38}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5B6-4C11-95DE-D14A0E25B36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{4EAE2855-7EC6-4F0F-84E1-0F9B18905028}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5B6-4C11-95DE-D14A0E25B36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{DA10D6A5-D95E-461D-AB1C-610626C13EC8}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5B6-4C11-95DE-D14A0E25B36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{69571484-529F-41E8-832E-25B7C1101B15}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5B6-4C11-95DE-D14A0E25B36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{F58EA1EB-B777-4BD1-BF85-3C887945D380}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5B6-4C11-95DE-D14A0E25B36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{75C5EC0E-E58E-41DD-8E20-4667E201C82E}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5B6-4C11-95DE-D14A0E25B36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{3EAB564C-0916-457E-83FF-370527DC89AF}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5B6-4C11-95DE-D14A0E25B36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{B0535393-ACD3-441D-931B-39ACA04E89E6}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5B6-4C11-95DE-D14A0E25B36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{633BADE3-9B25-43A7-B1CC-2867407B3D11}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5B6-4C11-95DE-D14A0E25B36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{88C626E6-7D5B-4BFE-AEFF-E249EAFC1AFD}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5B6-4C11-95DE-D14A0E25B36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{5E57E34E-3ADE-4823-AFE9-5A9FF3922030}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5B6-4C11-95DE-D14A0E25B36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{A4E54390-D110-449F-A165-8A15C03B50D2}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5B6-4C11-95DE-D14A0E25B36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{C13AD4A5-0165-4AD9-9394-BCCB6C040B86}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5B6-4C11-95DE-D14A0E25B36E}"/>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{B91A7FDB-A7F6-412E-9020-14C3381CFDE4}</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A5B6-4C11-95DE-D14A0E25B36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{A33785E7-301F-4ECE-B29B-2CCE824B40CF}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5B6-4C11-95DE-D14A0E25B36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{16608878-8008-4CBD-AFB3-0CEBBC79D2A2}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5B6-4C11-95DE-D14A0E25B36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{F6671669-6186-4C93-ADE2-2731D9FE6098}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5B6-4C11-95DE-D14A0E25B36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{88106A0C-27E6-4007-B10C-29A2AF930251}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5B6-4C11-95DE-D14A0E25B36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{75AA19AD-B1B3-45B0-98ED-6E6D6A452D04}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5B6-4C11-95DE-D14A0E25B36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{292A0E0B-E864-4C93-BE5D-58F917C5E0F0}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5B6-4C11-95DE-D14A0E25B36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{49106360-1C25-4582-B198-B3980E6548BF}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5B6-4C11-95DE-D14A0E25B36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{36630B75-36FD-4B2F-AF39-149A92497E53}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5B6-4C11-95DE-D14A0E25B36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{827DC42A-9C69-4857-B93D-5EBD27422D83}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5B6-4C11-95DE-D14A0E25B36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{C32495AD-081E-40F8-B93F-75816B03EA3C}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5B6-4C11-95DE-D14A0E25B36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{02CD3344-51FD-4CB0-B429-52E5681629CE}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5B6-4C11-95DE-D14A0E25B36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{97AF74F9-8866-4505-8EF3-914FF5FEC2E8}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5B6-4C11-95DE-D14A0E25B36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{D08EA3CC-D430-4769-919F-DA686A582003}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5B6-4C11-95DE-D14A0E25B36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{48CBBB59-582A-4C57-B9F3-2B4F82F40173}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5B6-4C11-95DE-D14A0E25B36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{64024533-147A-418C-A504-7E5869741E19}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5B6-4C11-95DE-D14A0E25B36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{DD192072-B80D-4199-AF9C-7F7E27537234}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5B6-4C11-95DE-D14A0E25B3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c:v>
                </c:pt>
                <c:pt idx="3">
                  <c:v>-0.75</c:v>
                </c:pt>
                <c:pt idx="4">
                  <c:v>0</c:v>
                </c:pt>
                <c:pt idx="5">
                  <c:v>-0.75</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A5B6-4C11-95DE-D14A0E25B36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#N/A</c:v>
                </c:pt>
                <c:pt idx="3">
                  <c:v>45</c:v>
                </c:pt>
                <c:pt idx="4">
                  <c:v>#N/A</c:v>
                </c:pt>
                <c:pt idx="5">
                  <c:v>45</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#N/A</c:v>
                </c:pt>
                <c:pt idx="3">
                  <c:v>36</c:v>
                </c:pt>
                <c:pt idx="4">
                  <c:v>#N/A</c:v>
                </c:pt>
                <c:pt idx="5">
                  <c:v>56</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A5B6-4C11-95DE-D14A0E25B36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{910CC015-E0B1-4181-B478-1A4926D92ECC}</c15:txfldGUID>
                      <c15:f>Diagramm!$I$46</c15:f>
                      <c15:dlblFieldTableCache>
                        <c:ptCount val="1"/>
                      </c15:dlblFieldTableCache>
                    </c15:dlblFTEntry>
                  </c15:dlblFieldTable>
                  <c15:showDataLabelsRange val="0"/>
                </c:ext>
                <c:ext xmlns:c16="http://schemas.microsoft.com/office/drawing/2014/chart" uri="{C3380CC4-5D6E-409C-BE32-E72D297353CC}">
                  <c16:uniqueId val="{00000000-CD24-441F-8015-0287DC4A0C0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{7DF2F8D6-9E4E-4BA6-8FCC-06E6D352CB70}</c15:txfldGUID>
                      <c15:f>Diagramm!$I$47</c15:f>
                      <c15:dlblFieldTableCache>
                        <c:ptCount val="1"/>
                      </c15:dlblFieldTableCache>
                    </c15:dlblFTEntry>
                  </c15:dlblFieldTable>
                  <c15:showDataLabelsRange val="0"/>
                </c:ext>
                <c:ext xmlns:c16="http://schemas.microsoft.com/office/drawing/2014/chart" uri="{C3380CC4-5D6E-409C-BE32-E72D297353CC}">
                  <c16:uniqueId val="{00000001-CD24-441F-8015-0287DC4A0C0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{42C5F5E5-3CDF-4CE3-BE0B-4E4BD8A9B1EB}</c15:txfldGUID>
                      <c15:f>Diagramm!$I$48</c15:f>
                      <c15:dlblFieldTableCache>
                        <c:ptCount val="1"/>
                      </c15:dlblFieldTableCache>
                    </c15:dlblFTEntry>
                  </c15:dlblFieldTable>
                  <c15:showDataLabelsRange val="0"/>
                </c:ext>
                <c:ext xmlns:c16="http://schemas.microsoft.com/office/drawing/2014/chart" uri="{C3380CC4-5D6E-409C-BE32-E72D297353CC}">
                  <c16:uniqueId val="{00000002-CD24-441F-8015-0287DC4A0C0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{65E6F5F4-A388-4309-A633-23E840CBE7D7}</c15:txfldGUID>
                      <c15:f>Diagramm!$I$49</c15:f>
                      <c15:dlblFieldTableCache>
                        <c:ptCount val="1"/>
                      </c15:dlblFieldTableCache>
                    </c15:dlblFTEntry>
                  </c15:dlblFieldTable>
                  <c15:showDataLabelsRange val="0"/>
                </c:ext>
                <c:ext xmlns:c16="http://schemas.microsoft.com/office/drawing/2014/chart" uri="{C3380CC4-5D6E-409C-BE32-E72D297353CC}">
                  <c16:uniqueId val="{00000003-CD24-441F-8015-0287DC4A0C0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{7C5339CB-7F12-4112-BCA8-4134EE45C8C8}</c15:txfldGUID>
                      <c15:f>Diagramm!$I$50</c15:f>
                      <c15:dlblFieldTableCache>
                        <c:ptCount val="1"/>
                      </c15:dlblFieldTableCache>
                    </c15:dlblFTEntry>
                  </c15:dlblFieldTable>
                  <c15:showDataLabelsRange val="0"/>
                </c:ext>
                <c:ext xmlns:c16="http://schemas.microsoft.com/office/drawing/2014/chart" uri="{C3380CC4-5D6E-409C-BE32-E72D297353CC}">
                  <c16:uniqueId val="{00000004-CD24-441F-8015-0287DC4A0C0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{DB9B5C4B-A5F7-405B-B9BD-32C728AE76C2}</c15:txfldGUID>
                      <c15:f>Diagramm!$I$51</c15:f>
                      <c15:dlblFieldTableCache>
                        <c:ptCount val="1"/>
                      </c15:dlblFieldTableCache>
                    </c15:dlblFTEntry>
                  </c15:dlblFieldTable>
                  <c15:showDataLabelsRange val="0"/>
                </c:ext>
                <c:ext xmlns:c16="http://schemas.microsoft.com/office/drawing/2014/chart" uri="{C3380CC4-5D6E-409C-BE32-E72D297353CC}">
                  <c16:uniqueId val="{00000005-CD24-441F-8015-0287DC4A0C0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{79B02231-298F-493C-BE27-65C10834A94D}</c15:txfldGUID>
                      <c15:f>Diagramm!$I$52</c15:f>
                      <c15:dlblFieldTableCache>
                        <c:ptCount val="1"/>
                      </c15:dlblFieldTableCache>
                    </c15:dlblFTEntry>
                  </c15:dlblFieldTable>
                  <c15:showDataLabelsRange val="0"/>
                </c:ext>
                <c:ext xmlns:c16="http://schemas.microsoft.com/office/drawing/2014/chart" uri="{C3380CC4-5D6E-409C-BE32-E72D297353CC}">
                  <c16:uniqueId val="{00000006-CD24-441F-8015-0287DC4A0C0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{2A3CDCC2-01E9-4ECD-A758-00EABD520F0E}</c15:txfldGUID>
                      <c15:f>Diagramm!$I$53</c15:f>
                      <c15:dlblFieldTableCache>
                        <c:ptCount val="1"/>
                      </c15:dlblFieldTableCache>
                    </c15:dlblFTEntry>
                  </c15:dlblFieldTable>
                  <c15:showDataLabelsRange val="0"/>
                </c:ext>
                <c:ext xmlns:c16="http://schemas.microsoft.com/office/drawing/2014/chart" uri="{C3380CC4-5D6E-409C-BE32-E72D297353CC}">
                  <c16:uniqueId val="{00000007-CD24-441F-8015-0287DC4A0C0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{93D903D7-FEEB-4AC2-82F0-95E06A4D2FC9}</c15:txfldGUID>
                      <c15:f>Diagramm!$I$54</c15:f>
                      <c15:dlblFieldTableCache>
                        <c:ptCount val="1"/>
                      </c15:dlblFieldTableCache>
                    </c15:dlblFTEntry>
                  </c15:dlblFieldTable>
                  <c15:showDataLabelsRange val="0"/>
                </c:ext>
                <c:ext xmlns:c16="http://schemas.microsoft.com/office/drawing/2014/chart" uri="{C3380CC4-5D6E-409C-BE32-E72D297353CC}">
                  <c16:uniqueId val="{00000008-CD24-441F-8015-0287DC4A0C0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{AE9A8C20-290A-4477-93E2-41DE7872A354}</c15:txfldGUID>
                      <c15:f>Diagramm!$I$55</c15:f>
                      <c15:dlblFieldTableCache>
                        <c:ptCount val="1"/>
                      </c15:dlblFieldTableCache>
                    </c15:dlblFTEntry>
                  </c15:dlblFieldTable>
                  <c15:showDataLabelsRange val="0"/>
                </c:ext>
                <c:ext xmlns:c16="http://schemas.microsoft.com/office/drawing/2014/chart" uri="{C3380CC4-5D6E-409C-BE32-E72D297353CC}">
                  <c16:uniqueId val="{00000009-CD24-441F-8015-0287DC4A0C0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{5FB11145-F8FA-4180-A0A8-34B3117C3155}</c15:txfldGUID>
                      <c15:f>Diagramm!$I$56</c15:f>
                      <c15:dlblFieldTableCache>
                        <c:ptCount val="1"/>
                      </c15:dlblFieldTableCache>
                    </c15:dlblFTEntry>
                  </c15:dlblFieldTable>
                  <c15:showDataLabelsRange val="0"/>
                </c:ext>
                <c:ext xmlns:c16="http://schemas.microsoft.com/office/drawing/2014/chart" uri="{C3380CC4-5D6E-409C-BE32-E72D297353CC}">
                  <c16:uniqueId val="{0000000A-CD24-441F-8015-0287DC4A0C0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{FFD0429E-8A3F-4108-B81E-F7DA2F7C88AC}</c15:txfldGUID>
                      <c15:f>Diagramm!$I$57</c15:f>
                      <c15:dlblFieldTableCache>
                        <c:ptCount val="1"/>
                      </c15:dlblFieldTableCache>
                    </c15:dlblFTEntry>
                  </c15:dlblFieldTable>
                  <c15:showDataLabelsRange val="0"/>
                </c:ext>
                <c:ext xmlns:c16="http://schemas.microsoft.com/office/drawing/2014/chart" uri="{C3380CC4-5D6E-409C-BE32-E72D297353CC}">
                  <c16:uniqueId val="{0000000B-CD24-441F-8015-0287DC4A0C0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{89D7C087-7A1D-4AEA-BF34-D4455F2D957B}</c15:txfldGUID>
                      <c15:f>Diagramm!$I$58</c15:f>
                      <c15:dlblFieldTableCache>
                        <c:ptCount val="1"/>
                      </c15:dlblFieldTableCache>
                    </c15:dlblFTEntry>
                  </c15:dlblFieldTable>
                  <c15:showDataLabelsRange val="0"/>
                </c:ext>
                <c:ext xmlns:c16="http://schemas.microsoft.com/office/drawing/2014/chart" uri="{C3380CC4-5D6E-409C-BE32-E72D297353CC}">
                  <c16:uniqueId val="{0000000C-CD24-441F-8015-0287DC4A0C0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{869E0860-AC63-4C7B-AA9E-8F004310D073}</c15:txfldGUID>
                      <c15:f>Diagramm!$I$59</c15:f>
                      <c15:dlblFieldTableCache>
                        <c:ptCount val="1"/>
                      </c15:dlblFieldTableCache>
                    </c15:dlblFTEntry>
                  </c15:dlblFieldTable>
                  <c15:showDataLabelsRange val="0"/>
                </c:ext>
                <c:ext xmlns:c16="http://schemas.microsoft.com/office/drawing/2014/chart" uri="{C3380CC4-5D6E-409C-BE32-E72D297353CC}">
                  <c16:uniqueId val="{0000000D-CD24-441F-8015-0287DC4A0C0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{4F9FB712-7E5D-4F72-A3F7-926BDA46C4BB}</c15:txfldGUID>
                      <c15:f>Diagramm!$I$60</c15:f>
                      <c15:dlblFieldTableCache>
                        <c:ptCount val="1"/>
                      </c15:dlblFieldTableCache>
                    </c15:dlblFTEntry>
                  </c15:dlblFieldTable>
                  <c15:showDataLabelsRange val="0"/>
                </c:ext>
                <c:ext xmlns:c16="http://schemas.microsoft.com/office/drawing/2014/chart" uri="{C3380CC4-5D6E-409C-BE32-E72D297353CC}">
                  <c16:uniqueId val="{0000000E-CD24-441F-8015-0287DC4A0C0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{081A2242-2E33-46B1-BE25-E155C8E7561E}</c15:txfldGUID>
                      <c15:f>Diagramm!$I$61</c15:f>
                      <c15:dlblFieldTableCache>
                        <c:ptCount val="1"/>
                      </c15:dlblFieldTableCache>
                    </c15:dlblFTEntry>
                  </c15:dlblFieldTable>
                  <c15:showDataLabelsRange val="0"/>
                </c:ext>
                <c:ext xmlns:c16="http://schemas.microsoft.com/office/drawing/2014/chart" uri="{C3380CC4-5D6E-409C-BE32-E72D297353CC}">
                  <c16:uniqueId val="{0000000F-CD24-441F-8015-0287DC4A0C0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{4679B2EF-2CFF-4874-8B4E-EB94CF986DD7}</c15:txfldGUID>
                      <c15:f>Diagramm!$I$62</c15:f>
                      <c15:dlblFieldTableCache>
                        <c:ptCount val="1"/>
                      </c15:dlblFieldTableCache>
                    </c15:dlblFTEntry>
                  </c15:dlblFieldTable>
                  <c15:showDataLabelsRange val="0"/>
                </c:ext>
                <c:ext xmlns:c16="http://schemas.microsoft.com/office/drawing/2014/chart" uri="{C3380CC4-5D6E-409C-BE32-E72D297353CC}">
                  <c16:uniqueId val="{00000010-CD24-441F-8015-0287DC4A0C0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{35E1AAC0-D25C-445A-9920-45F898270B4E}</c15:txfldGUID>
                      <c15:f>Diagramm!$I$63</c15:f>
                      <c15:dlblFieldTableCache>
                        <c:ptCount val="1"/>
                      </c15:dlblFieldTableCache>
                    </c15:dlblFTEntry>
                  </c15:dlblFieldTable>
                  <c15:showDataLabelsRange val="0"/>
                </c:ext>
                <c:ext xmlns:c16="http://schemas.microsoft.com/office/drawing/2014/chart" uri="{C3380CC4-5D6E-409C-BE32-E72D297353CC}">
                  <c16:uniqueId val="{00000011-CD24-441F-8015-0287DC4A0C0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{7492CC25-EFF2-4AD3-B7C5-35703A00E2BF}</c15:txfldGUID>
                      <c15:f>Diagramm!$I$64</c15:f>
                      <c15:dlblFieldTableCache>
                        <c:ptCount val="1"/>
                      </c15:dlblFieldTableCache>
                    </c15:dlblFTEntry>
                  </c15:dlblFieldTable>
                  <c15:showDataLabelsRange val="0"/>
                </c:ext>
                <c:ext xmlns:c16="http://schemas.microsoft.com/office/drawing/2014/chart" uri="{C3380CC4-5D6E-409C-BE32-E72D297353CC}">
                  <c16:uniqueId val="{00000012-CD24-441F-8015-0287DC4A0C0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{F04AEA3B-583D-4C40-9379-73727D50E271}</c15:txfldGUID>
                      <c15:f>Diagramm!$I$65</c15:f>
                      <c15:dlblFieldTableCache>
                        <c:ptCount val="1"/>
                      </c15:dlblFieldTableCache>
                    </c15:dlblFTEntry>
                  </c15:dlblFieldTable>
                  <c15:showDataLabelsRange val="0"/>
                </c:ext>
                <c:ext xmlns:c16="http://schemas.microsoft.com/office/drawing/2014/chart" uri="{C3380CC4-5D6E-409C-BE32-E72D297353CC}">
                  <c16:uniqueId val="{00000013-CD24-441F-8015-0287DC4A0C0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{38C7CF27-731F-417C-AE48-224C217D2C4F}</c15:txfldGUID>
                      <c15:f>Diagramm!$I$66</c15:f>
                      <c15:dlblFieldTableCache>
                        <c:ptCount val="1"/>
                      </c15:dlblFieldTableCache>
                    </c15:dlblFTEntry>
                  </c15:dlblFieldTable>
                  <c15:showDataLabelsRange val="0"/>
                </c:ext>
                <c:ext xmlns:c16="http://schemas.microsoft.com/office/drawing/2014/chart" uri="{C3380CC4-5D6E-409C-BE32-E72D297353CC}">
                  <c16:uniqueId val="{00000014-CD24-441F-8015-0287DC4A0C0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{F6B6E1E4-AA5E-4F8B-B8DC-83DBCB9A86D1}</c15:txfldGUID>
                      <c15:f>Diagramm!$I$67</c15:f>
                      <c15:dlblFieldTableCache>
                        <c:ptCount val="1"/>
                      </c15:dlblFieldTableCache>
                    </c15:dlblFTEntry>
                  </c15:dlblFieldTable>
                  <c15:showDataLabelsRange val="0"/>
                </c:ext>
                <c:ext xmlns:c16="http://schemas.microsoft.com/office/drawing/2014/chart" uri="{C3380CC4-5D6E-409C-BE32-E72D297353CC}">
                  <c16:uniqueId val="{00000015-CD24-441F-8015-0287DC4A0C0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D24-441F-8015-0287DC4A0C0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{A8FD67AB-16C6-4F8A-8EDA-A450372EBF80}</c15:txfldGUID>
                      <c15:f>Diagramm!$K$46</c15:f>
                      <c15:dlblFieldTableCache>
                        <c:ptCount val="1"/>
                      </c15:dlblFieldTableCache>
                    </c15:dlblFTEntry>
                  </c15:dlblFieldTable>
                  <c15:showDataLabelsRange val="0"/>
                </c:ext>
                <c:ext xmlns:c16="http://schemas.microsoft.com/office/drawing/2014/chart" uri="{C3380CC4-5D6E-409C-BE32-E72D297353CC}">
                  <c16:uniqueId val="{00000017-CD24-441F-8015-0287DC4A0C0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{A32B63AD-1D4D-4ED4-96D2-DD45F4F34422}</c15:txfldGUID>
                      <c15:f>Diagramm!$K$47</c15:f>
                      <c15:dlblFieldTableCache>
                        <c:ptCount val="1"/>
                      </c15:dlblFieldTableCache>
                    </c15:dlblFTEntry>
                  </c15:dlblFieldTable>
                  <c15:showDataLabelsRange val="0"/>
                </c:ext>
                <c:ext xmlns:c16="http://schemas.microsoft.com/office/drawing/2014/chart" uri="{C3380CC4-5D6E-409C-BE32-E72D297353CC}">
                  <c16:uniqueId val="{00000018-CD24-441F-8015-0287DC4A0C0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{9D82E38F-7978-4A49-AC68-8437E8CEFE87}</c15:txfldGUID>
                      <c15:f>Diagramm!$K$48</c15:f>
                      <c15:dlblFieldTableCache>
                        <c:ptCount val="1"/>
                      </c15:dlblFieldTableCache>
                    </c15:dlblFTEntry>
                  </c15:dlblFieldTable>
                  <c15:showDataLabelsRange val="0"/>
                </c:ext>
                <c:ext xmlns:c16="http://schemas.microsoft.com/office/drawing/2014/chart" uri="{C3380CC4-5D6E-409C-BE32-E72D297353CC}">
                  <c16:uniqueId val="{00000019-CD24-441F-8015-0287DC4A0C0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{AACA943E-B97E-4999-BF70-3D497EC00004}</c15:txfldGUID>
                      <c15:f>Diagramm!$K$49</c15:f>
                      <c15:dlblFieldTableCache>
                        <c:ptCount val="1"/>
                      </c15:dlblFieldTableCache>
                    </c15:dlblFTEntry>
                  </c15:dlblFieldTable>
                  <c15:showDataLabelsRange val="0"/>
                </c:ext>
                <c:ext xmlns:c16="http://schemas.microsoft.com/office/drawing/2014/chart" uri="{C3380CC4-5D6E-409C-BE32-E72D297353CC}">
                  <c16:uniqueId val="{0000001A-CD24-441F-8015-0287DC4A0C0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{DE559F44-C0C9-4BF3-A094-25CBE39EC3D5}</c15:txfldGUID>
                      <c15:f>Diagramm!$K$50</c15:f>
                      <c15:dlblFieldTableCache>
                        <c:ptCount val="1"/>
                      </c15:dlblFieldTableCache>
                    </c15:dlblFTEntry>
                  </c15:dlblFieldTable>
                  <c15:showDataLabelsRange val="0"/>
                </c:ext>
                <c:ext xmlns:c16="http://schemas.microsoft.com/office/drawing/2014/chart" uri="{C3380CC4-5D6E-409C-BE32-E72D297353CC}">
                  <c16:uniqueId val="{0000001B-CD24-441F-8015-0287DC4A0C0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{5B0039EF-F728-4A53-BD23-C7B9626C65A2}</c15:txfldGUID>
                      <c15:f>Diagramm!$K$51</c15:f>
                      <c15:dlblFieldTableCache>
                        <c:ptCount val="1"/>
                      </c15:dlblFieldTableCache>
                    </c15:dlblFTEntry>
                  </c15:dlblFieldTable>
                  <c15:showDataLabelsRange val="0"/>
                </c:ext>
                <c:ext xmlns:c16="http://schemas.microsoft.com/office/drawing/2014/chart" uri="{C3380CC4-5D6E-409C-BE32-E72D297353CC}">
                  <c16:uniqueId val="{0000001C-CD24-441F-8015-0287DC4A0C0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{1F02FCE0-77B9-4FDE-9972-072DAF790319}</c15:txfldGUID>
                      <c15:f>Diagramm!$K$52</c15:f>
                      <c15:dlblFieldTableCache>
                        <c:ptCount val="1"/>
                      </c15:dlblFieldTableCache>
                    </c15:dlblFTEntry>
                  </c15:dlblFieldTable>
                  <c15:showDataLabelsRange val="0"/>
                </c:ext>
                <c:ext xmlns:c16="http://schemas.microsoft.com/office/drawing/2014/chart" uri="{C3380CC4-5D6E-409C-BE32-E72D297353CC}">
                  <c16:uniqueId val="{0000001D-CD24-441F-8015-0287DC4A0C0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{5BF6C85D-8BBA-4C9C-B19E-2CCA128D82D6}</c15:txfldGUID>
                      <c15:f>Diagramm!$K$53</c15:f>
                      <c15:dlblFieldTableCache>
                        <c:ptCount val="1"/>
                      </c15:dlblFieldTableCache>
                    </c15:dlblFTEntry>
                  </c15:dlblFieldTable>
                  <c15:showDataLabelsRange val="0"/>
                </c:ext>
                <c:ext xmlns:c16="http://schemas.microsoft.com/office/drawing/2014/chart" uri="{C3380CC4-5D6E-409C-BE32-E72D297353CC}">
                  <c16:uniqueId val="{0000001E-CD24-441F-8015-0287DC4A0C0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{657327BD-0E2E-4C93-8B08-CB4B7D18EB01}</c15:txfldGUID>
                      <c15:f>Diagramm!$K$54</c15:f>
                      <c15:dlblFieldTableCache>
                        <c:ptCount val="1"/>
                      </c15:dlblFieldTableCache>
                    </c15:dlblFTEntry>
                  </c15:dlblFieldTable>
                  <c15:showDataLabelsRange val="0"/>
                </c:ext>
                <c:ext xmlns:c16="http://schemas.microsoft.com/office/drawing/2014/chart" uri="{C3380CC4-5D6E-409C-BE32-E72D297353CC}">
                  <c16:uniqueId val="{0000001F-CD24-441F-8015-0287DC4A0C0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{AA810B48-F24C-472E-A55D-8FAB225AB1E2}</c15:txfldGUID>
                      <c15:f>Diagramm!$K$55</c15:f>
                      <c15:dlblFieldTableCache>
                        <c:ptCount val="1"/>
                      </c15:dlblFieldTableCache>
                    </c15:dlblFTEntry>
                  </c15:dlblFieldTable>
                  <c15:showDataLabelsRange val="0"/>
                </c:ext>
                <c:ext xmlns:c16="http://schemas.microsoft.com/office/drawing/2014/chart" uri="{C3380CC4-5D6E-409C-BE32-E72D297353CC}">
                  <c16:uniqueId val="{00000020-CD24-441F-8015-0287DC4A0C0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{F893A0D1-B7BF-4A40-8C71-D4CEADEF8F1C}</c15:txfldGUID>
                      <c15:f>Diagramm!$K$56</c15:f>
                      <c15:dlblFieldTableCache>
                        <c:ptCount val="1"/>
                      </c15:dlblFieldTableCache>
                    </c15:dlblFTEntry>
                  </c15:dlblFieldTable>
                  <c15:showDataLabelsRange val="0"/>
                </c:ext>
                <c:ext xmlns:c16="http://schemas.microsoft.com/office/drawing/2014/chart" uri="{C3380CC4-5D6E-409C-BE32-E72D297353CC}">
                  <c16:uniqueId val="{00000021-CD24-441F-8015-0287DC4A0C0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{8339E90B-C349-4263-9EC0-646AB3E80642}</c15:txfldGUID>
                      <c15:f>Diagramm!$K$57</c15:f>
                      <c15:dlblFieldTableCache>
                        <c:ptCount val="1"/>
                      </c15:dlblFieldTableCache>
                    </c15:dlblFTEntry>
                  </c15:dlblFieldTable>
                  <c15:showDataLabelsRange val="0"/>
                </c:ext>
                <c:ext xmlns:c16="http://schemas.microsoft.com/office/drawing/2014/chart" uri="{C3380CC4-5D6E-409C-BE32-E72D297353CC}">
                  <c16:uniqueId val="{00000022-CD24-441F-8015-0287DC4A0C0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{E8C7B803-35DB-42FB-BF6F-9C27619C92EC}</c15:txfldGUID>
                      <c15:f>Diagramm!$K$58</c15:f>
                      <c15:dlblFieldTableCache>
                        <c:ptCount val="1"/>
                      </c15:dlblFieldTableCache>
                    </c15:dlblFTEntry>
                  </c15:dlblFieldTable>
                  <c15:showDataLabelsRange val="0"/>
                </c:ext>
                <c:ext xmlns:c16="http://schemas.microsoft.com/office/drawing/2014/chart" uri="{C3380CC4-5D6E-409C-BE32-E72D297353CC}">
                  <c16:uniqueId val="{00000023-CD24-441F-8015-0287DC4A0C0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{13506373-6E3B-4C7A-ACEF-D62D132D9B4C}</c15:txfldGUID>
                      <c15:f>Diagramm!$K$59</c15:f>
                      <c15:dlblFieldTableCache>
                        <c:ptCount val="1"/>
                      </c15:dlblFieldTableCache>
                    </c15:dlblFTEntry>
                  </c15:dlblFieldTable>
                  <c15:showDataLabelsRange val="0"/>
                </c:ext>
                <c:ext xmlns:c16="http://schemas.microsoft.com/office/drawing/2014/chart" uri="{C3380CC4-5D6E-409C-BE32-E72D297353CC}">
                  <c16:uniqueId val="{00000024-CD24-441F-8015-0287DC4A0C0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{1A99B0CA-6A6A-4916-B34C-2E1B5EF22129}</c15:txfldGUID>
                      <c15:f>Diagramm!$K$60</c15:f>
                      <c15:dlblFieldTableCache>
                        <c:ptCount val="1"/>
                      </c15:dlblFieldTableCache>
                    </c15:dlblFTEntry>
                  </c15:dlblFieldTable>
                  <c15:showDataLabelsRange val="0"/>
                </c:ext>
                <c:ext xmlns:c16="http://schemas.microsoft.com/office/drawing/2014/chart" uri="{C3380CC4-5D6E-409C-BE32-E72D297353CC}">
                  <c16:uniqueId val="{00000025-CD24-441F-8015-0287DC4A0C0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{9A2AD3FD-845A-4100-A103-EA7AEB84CB2B}</c15:txfldGUID>
                      <c15:f>Diagramm!$K$61</c15:f>
                      <c15:dlblFieldTableCache>
                        <c:ptCount val="1"/>
                      </c15:dlblFieldTableCache>
                    </c15:dlblFTEntry>
                  </c15:dlblFieldTable>
                  <c15:showDataLabelsRange val="0"/>
                </c:ext>
                <c:ext xmlns:c16="http://schemas.microsoft.com/office/drawing/2014/chart" uri="{C3380CC4-5D6E-409C-BE32-E72D297353CC}">
                  <c16:uniqueId val="{00000026-CD24-441F-8015-0287DC4A0C0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{943A63A9-6C55-417C-ADFE-F1E53A664C76}</c15:txfldGUID>
                      <c15:f>Diagramm!$K$62</c15:f>
                      <c15:dlblFieldTableCache>
                        <c:ptCount val="1"/>
                      </c15:dlblFieldTableCache>
                    </c15:dlblFTEntry>
                  </c15:dlblFieldTable>
                  <c15:showDataLabelsRange val="0"/>
                </c:ext>
                <c:ext xmlns:c16="http://schemas.microsoft.com/office/drawing/2014/chart" uri="{C3380CC4-5D6E-409C-BE32-E72D297353CC}">
                  <c16:uniqueId val="{00000027-CD24-441F-8015-0287DC4A0C0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{34CDA01D-9CCC-4B56-BD38-5018C2BD48A8}</c15:txfldGUID>
                      <c15:f>Diagramm!$K$63</c15:f>
                      <c15:dlblFieldTableCache>
                        <c:ptCount val="1"/>
                      </c15:dlblFieldTableCache>
                    </c15:dlblFTEntry>
                  </c15:dlblFieldTable>
                  <c15:showDataLabelsRange val="0"/>
                </c:ext>
                <c:ext xmlns:c16="http://schemas.microsoft.com/office/drawing/2014/chart" uri="{C3380CC4-5D6E-409C-BE32-E72D297353CC}">
                  <c16:uniqueId val="{00000028-CD24-441F-8015-0287DC4A0C0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{9D60A40F-1F7C-423E-84F1-260864173999}</c15:txfldGUID>
                      <c15:f>Diagramm!$K$64</c15:f>
                      <c15:dlblFieldTableCache>
                        <c:ptCount val="1"/>
                      </c15:dlblFieldTableCache>
                    </c15:dlblFTEntry>
                  </c15:dlblFieldTable>
                  <c15:showDataLabelsRange val="0"/>
                </c:ext>
                <c:ext xmlns:c16="http://schemas.microsoft.com/office/drawing/2014/chart" uri="{C3380CC4-5D6E-409C-BE32-E72D297353CC}">
                  <c16:uniqueId val="{00000029-CD24-441F-8015-0287DC4A0C0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{80FC74AD-DA01-4758-BEB6-EB160AC773DE}</c15:txfldGUID>
                      <c15:f>Diagramm!$K$65</c15:f>
                      <c15:dlblFieldTableCache>
                        <c:ptCount val="1"/>
                      </c15:dlblFieldTableCache>
                    </c15:dlblFTEntry>
                  </c15:dlblFieldTable>
                  <c15:showDataLabelsRange val="0"/>
                </c:ext>
                <c:ext xmlns:c16="http://schemas.microsoft.com/office/drawing/2014/chart" uri="{C3380CC4-5D6E-409C-BE32-E72D297353CC}">
                  <c16:uniqueId val="{0000002A-CD24-441F-8015-0287DC4A0C0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{A1499732-EAF4-4A22-B602-D7192197B63E}</c15:txfldGUID>
                      <c15:f>Diagramm!$K$66</c15:f>
                      <c15:dlblFieldTableCache>
                        <c:ptCount val="1"/>
                      </c15:dlblFieldTableCache>
                    </c15:dlblFTEntry>
                  </c15:dlblFieldTable>
                  <c15:showDataLabelsRange val="0"/>
                </c:ext>
                <c:ext xmlns:c16="http://schemas.microsoft.com/office/drawing/2014/chart" uri="{C3380CC4-5D6E-409C-BE32-E72D297353CC}">
                  <c16:uniqueId val="{0000002B-CD24-441F-8015-0287DC4A0C0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{A0A8FB25-6528-4711-A00D-113D41042275}</c15:txfldGUID>
                      <c15:f>Diagramm!$K$67</c15:f>
                      <c15:dlblFieldTableCache>
                        <c:ptCount val="1"/>
                      </c15:dlblFieldTableCache>
                    </c15:dlblFTEntry>
                  </c15:dlblFieldTable>
                  <c15:showDataLabelsRange val="0"/>
                </c:ext>
                <c:ext xmlns:c16="http://schemas.microsoft.com/office/drawing/2014/chart" uri="{C3380CC4-5D6E-409C-BE32-E72D297353CC}">
                  <c16:uniqueId val="{0000002C-CD24-441F-8015-0287DC4A0C0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D24-441F-8015-0287DC4A0C0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{48F72A67-C349-45F9-8721-23A812A0BB34}</c15:txfldGUID>
                      <c15:f>Diagramm!$J$46</c15:f>
                      <c15:dlblFieldTableCache>
                        <c:ptCount val="1"/>
                      </c15:dlblFieldTableCache>
                    </c15:dlblFTEntry>
                  </c15:dlblFieldTable>
                  <c15:showDataLabelsRange val="0"/>
                </c:ext>
                <c:ext xmlns:c16="http://schemas.microsoft.com/office/drawing/2014/chart" uri="{C3380CC4-5D6E-409C-BE32-E72D297353CC}">
                  <c16:uniqueId val="{0000002E-CD24-441F-8015-0287DC4A0C0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{CD80A3B3-C356-4517-B81F-57114D98DCEA}</c15:txfldGUID>
                      <c15:f>Diagramm!$J$47</c15:f>
                      <c15:dlblFieldTableCache>
                        <c:ptCount val="1"/>
                      </c15:dlblFieldTableCache>
                    </c15:dlblFTEntry>
                  </c15:dlblFieldTable>
                  <c15:showDataLabelsRange val="0"/>
                </c:ext>
                <c:ext xmlns:c16="http://schemas.microsoft.com/office/drawing/2014/chart" uri="{C3380CC4-5D6E-409C-BE32-E72D297353CC}">
                  <c16:uniqueId val="{0000002F-CD24-441F-8015-0287DC4A0C0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{058D0A46-76B1-4FFB-ADF7-A37EE1DB5E01}</c15:txfldGUID>
                      <c15:f>Diagramm!$J$48</c15:f>
                      <c15:dlblFieldTableCache>
                        <c:ptCount val="1"/>
                      </c15:dlblFieldTableCache>
                    </c15:dlblFTEntry>
                  </c15:dlblFieldTable>
                  <c15:showDataLabelsRange val="0"/>
                </c:ext>
                <c:ext xmlns:c16="http://schemas.microsoft.com/office/drawing/2014/chart" uri="{C3380CC4-5D6E-409C-BE32-E72D297353CC}">
                  <c16:uniqueId val="{00000030-CD24-441F-8015-0287DC4A0C0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{C58F480C-72B7-46C4-9ADC-22F6BDF3BDB8}</c15:txfldGUID>
                      <c15:f>Diagramm!$J$49</c15:f>
                      <c15:dlblFieldTableCache>
                        <c:ptCount val="1"/>
                      </c15:dlblFieldTableCache>
                    </c15:dlblFTEntry>
                  </c15:dlblFieldTable>
                  <c15:showDataLabelsRange val="0"/>
                </c:ext>
                <c:ext xmlns:c16="http://schemas.microsoft.com/office/drawing/2014/chart" uri="{C3380CC4-5D6E-409C-BE32-E72D297353CC}">
                  <c16:uniqueId val="{00000031-CD24-441F-8015-0287DC4A0C0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{1D0A883C-34F5-4A5C-B572-81554979800D}</c15:txfldGUID>
                      <c15:f>Diagramm!$J$50</c15:f>
                      <c15:dlblFieldTableCache>
                        <c:ptCount val="1"/>
                      </c15:dlblFieldTableCache>
                    </c15:dlblFTEntry>
                  </c15:dlblFieldTable>
                  <c15:showDataLabelsRange val="0"/>
                </c:ext>
                <c:ext xmlns:c16="http://schemas.microsoft.com/office/drawing/2014/chart" uri="{C3380CC4-5D6E-409C-BE32-E72D297353CC}">
                  <c16:uniqueId val="{00000032-CD24-441F-8015-0287DC4A0C0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{567F46C3-C237-444C-A194-E6368F87F96D}</c15:txfldGUID>
                      <c15:f>Diagramm!$J$51</c15:f>
                      <c15:dlblFieldTableCache>
                        <c:ptCount val="1"/>
                      </c15:dlblFieldTableCache>
                    </c15:dlblFTEntry>
                  </c15:dlblFieldTable>
                  <c15:showDataLabelsRange val="0"/>
                </c:ext>
                <c:ext xmlns:c16="http://schemas.microsoft.com/office/drawing/2014/chart" uri="{C3380CC4-5D6E-409C-BE32-E72D297353CC}">
                  <c16:uniqueId val="{00000033-CD24-441F-8015-0287DC4A0C0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{C1FE7966-15F0-4DA7-8123-779D6129549E}</c15:txfldGUID>
                      <c15:f>Diagramm!$J$52</c15:f>
                      <c15:dlblFieldTableCache>
                        <c:ptCount val="1"/>
                      </c15:dlblFieldTableCache>
                    </c15:dlblFTEntry>
                  </c15:dlblFieldTable>
                  <c15:showDataLabelsRange val="0"/>
                </c:ext>
                <c:ext xmlns:c16="http://schemas.microsoft.com/office/drawing/2014/chart" uri="{C3380CC4-5D6E-409C-BE32-E72D297353CC}">
                  <c16:uniqueId val="{00000034-CD24-441F-8015-0287DC4A0C0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{BFB76CB3-A786-472B-A328-504A2BCC7C2C}</c15:txfldGUID>
                      <c15:f>Diagramm!$J$53</c15:f>
                      <c15:dlblFieldTableCache>
                        <c:ptCount val="1"/>
                      </c15:dlblFieldTableCache>
                    </c15:dlblFTEntry>
                  </c15:dlblFieldTable>
                  <c15:showDataLabelsRange val="0"/>
                </c:ext>
                <c:ext xmlns:c16="http://schemas.microsoft.com/office/drawing/2014/chart" uri="{C3380CC4-5D6E-409C-BE32-E72D297353CC}">
                  <c16:uniqueId val="{00000035-CD24-441F-8015-0287DC4A0C0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{DC818B35-6579-4622-81A1-C718D4AE942D}</c15:txfldGUID>
                      <c15:f>Diagramm!$J$54</c15:f>
                      <c15:dlblFieldTableCache>
                        <c:ptCount val="1"/>
                      </c15:dlblFieldTableCache>
                    </c15:dlblFTEntry>
                  </c15:dlblFieldTable>
                  <c15:showDataLabelsRange val="0"/>
                </c:ext>
                <c:ext xmlns:c16="http://schemas.microsoft.com/office/drawing/2014/chart" uri="{C3380CC4-5D6E-409C-BE32-E72D297353CC}">
                  <c16:uniqueId val="{00000036-CD24-441F-8015-0287DC4A0C0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{D9E729E6-B335-419F-9E1E-81F436DCC0B3}</c15:txfldGUID>
                      <c15:f>Diagramm!$J$55</c15:f>
                      <c15:dlblFieldTableCache>
                        <c:ptCount val="1"/>
                      </c15:dlblFieldTableCache>
                    </c15:dlblFTEntry>
                  </c15:dlblFieldTable>
                  <c15:showDataLabelsRange val="0"/>
                </c:ext>
                <c:ext xmlns:c16="http://schemas.microsoft.com/office/drawing/2014/chart" uri="{C3380CC4-5D6E-409C-BE32-E72D297353CC}">
                  <c16:uniqueId val="{00000037-CD24-441F-8015-0287DC4A0C0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{3FBC2B77-AB2F-4C7B-961E-775EC2FBF2EA}</c15:txfldGUID>
                      <c15:f>Diagramm!$J$56</c15:f>
                      <c15:dlblFieldTableCache>
                        <c:ptCount val="1"/>
                      </c15:dlblFieldTableCache>
                    </c15:dlblFTEntry>
                  </c15:dlblFieldTable>
                  <c15:showDataLabelsRange val="0"/>
                </c:ext>
                <c:ext xmlns:c16="http://schemas.microsoft.com/office/drawing/2014/chart" uri="{C3380CC4-5D6E-409C-BE32-E72D297353CC}">
                  <c16:uniqueId val="{00000038-CD24-441F-8015-0287DC4A0C0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{B85EE00F-6EFC-49B8-BFEA-24EA3F01A834}</c15:txfldGUID>
                      <c15:f>Diagramm!$J$57</c15:f>
                      <c15:dlblFieldTableCache>
                        <c:ptCount val="1"/>
                      </c15:dlblFieldTableCache>
                    </c15:dlblFTEntry>
                  </c15:dlblFieldTable>
                  <c15:showDataLabelsRange val="0"/>
                </c:ext>
                <c:ext xmlns:c16="http://schemas.microsoft.com/office/drawing/2014/chart" uri="{C3380CC4-5D6E-409C-BE32-E72D297353CC}">
                  <c16:uniqueId val="{00000039-CD24-441F-8015-0287DC4A0C0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{6684EF09-3BAA-4936-8E79-8906864E34F9}</c15:txfldGUID>
                      <c15:f>Diagramm!$J$58</c15:f>
                      <c15:dlblFieldTableCache>
                        <c:ptCount val="1"/>
                      </c15:dlblFieldTableCache>
                    </c15:dlblFTEntry>
                  </c15:dlblFieldTable>
                  <c15:showDataLabelsRange val="0"/>
                </c:ext>
                <c:ext xmlns:c16="http://schemas.microsoft.com/office/drawing/2014/chart" uri="{C3380CC4-5D6E-409C-BE32-E72D297353CC}">
                  <c16:uniqueId val="{0000003A-CD24-441F-8015-0287DC4A0C0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{E34D604F-F598-476E-8B42-2989213B90CA}</c15:txfldGUID>
                      <c15:f>Diagramm!$J$59</c15:f>
                      <c15:dlblFieldTableCache>
                        <c:ptCount val="1"/>
                      </c15:dlblFieldTableCache>
                    </c15:dlblFTEntry>
                  </c15:dlblFieldTable>
                  <c15:showDataLabelsRange val="0"/>
                </c:ext>
                <c:ext xmlns:c16="http://schemas.microsoft.com/office/drawing/2014/chart" uri="{C3380CC4-5D6E-409C-BE32-E72D297353CC}">
                  <c16:uniqueId val="{0000003B-CD24-441F-8015-0287DC4A0C0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{1C828FFC-E642-49B1-934D-151DBA6DEB51}</c15:txfldGUID>
                      <c15:f>Diagramm!$J$60</c15:f>
                      <c15:dlblFieldTableCache>
                        <c:ptCount val="1"/>
                      </c15:dlblFieldTableCache>
                    </c15:dlblFTEntry>
                  </c15:dlblFieldTable>
                  <c15:showDataLabelsRange val="0"/>
                </c:ext>
                <c:ext xmlns:c16="http://schemas.microsoft.com/office/drawing/2014/chart" uri="{C3380CC4-5D6E-409C-BE32-E72D297353CC}">
                  <c16:uniqueId val="{0000003C-CD24-441F-8015-0287DC4A0C0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{64173980-9959-4038-89CF-C58D52C0BA8B}</c15:txfldGUID>
                      <c15:f>Diagramm!$J$61</c15:f>
                      <c15:dlblFieldTableCache>
                        <c:ptCount val="1"/>
                      </c15:dlblFieldTableCache>
                    </c15:dlblFTEntry>
                  </c15:dlblFieldTable>
                  <c15:showDataLabelsRange val="0"/>
                </c:ext>
                <c:ext xmlns:c16="http://schemas.microsoft.com/office/drawing/2014/chart" uri="{C3380CC4-5D6E-409C-BE32-E72D297353CC}">
                  <c16:uniqueId val="{0000003D-CD24-441F-8015-0287DC4A0C0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{EEC3F1AD-7421-4038-901A-9C89251DDABD}</c15:txfldGUID>
                      <c15:f>Diagramm!$J$62</c15:f>
                      <c15:dlblFieldTableCache>
                        <c:ptCount val="1"/>
                      </c15:dlblFieldTableCache>
                    </c15:dlblFTEntry>
                  </c15:dlblFieldTable>
                  <c15:showDataLabelsRange val="0"/>
                </c:ext>
                <c:ext xmlns:c16="http://schemas.microsoft.com/office/drawing/2014/chart" uri="{C3380CC4-5D6E-409C-BE32-E72D297353CC}">
                  <c16:uniqueId val="{0000003E-CD24-441F-8015-0287DC4A0C0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{79BA9160-A6A2-46EC-9C2C-267833125E77}</c15:txfldGUID>
                      <c15:f>Diagramm!$J$63</c15:f>
                      <c15:dlblFieldTableCache>
                        <c:ptCount val="1"/>
                      </c15:dlblFieldTableCache>
                    </c15:dlblFTEntry>
                  </c15:dlblFieldTable>
                  <c15:showDataLabelsRange val="0"/>
                </c:ext>
                <c:ext xmlns:c16="http://schemas.microsoft.com/office/drawing/2014/chart" uri="{C3380CC4-5D6E-409C-BE32-E72D297353CC}">
                  <c16:uniqueId val="{0000003F-CD24-441F-8015-0287DC4A0C0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{ED2E2916-9EE9-446D-B1A9-CA677A5E0139}</c15:txfldGUID>
                      <c15:f>Diagramm!$J$64</c15:f>
                      <c15:dlblFieldTableCache>
                        <c:ptCount val="1"/>
                      </c15:dlblFieldTableCache>
                    </c15:dlblFTEntry>
                  </c15:dlblFieldTable>
                  <c15:showDataLabelsRange val="0"/>
                </c:ext>
                <c:ext xmlns:c16="http://schemas.microsoft.com/office/drawing/2014/chart" uri="{C3380CC4-5D6E-409C-BE32-E72D297353CC}">
                  <c16:uniqueId val="{00000040-CD24-441F-8015-0287DC4A0C0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{AFC6EE94-AC2D-4B26-97A9-D8D3D7821B30}</c15:txfldGUID>
                      <c15:f>Diagramm!$J$65</c15:f>
                      <c15:dlblFieldTableCache>
                        <c:ptCount val="1"/>
                      </c15:dlblFieldTableCache>
                    </c15:dlblFTEntry>
                  </c15:dlblFieldTable>
                  <c15:showDataLabelsRange val="0"/>
                </c:ext>
                <c:ext xmlns:c16="http://schemas.microsoft.com/office/drawing/2014/chart" uri="{C3380CC4-5D6E-409C-BE32-E72D297353CC}">
                  <c16:uniqueId val="{00000041-CD24-441F-8015-0287DC4A0C0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{B1C476D5-5498-4804-AA3C-934A5979767D}</c15:txfldGUID>
                      <c15:f>Diagramm!$J$66</c15:f>
                      <c15:dlblFieldTableCache>
                        <c:ptCount val="1"/>
                      </c15:dlblFieldTableCache>
                    </c15:dlblFTEntry>
                  </c15:dlblFieldTable>
                  <c15:showDataLabelsRange val="0"/>
                </c:ext>
                <c:ext xmlns:c16="http://schemas.microsoft.com/office/drawing/2014/chart" uri="{C3380CC4-5D6E-409C-BE32-E72D297353CC}">
                  <c16:uniqueId val="{00000042-CD24-441F-8015-0287DC4A0C0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{BA207B03-FD49-4CD9-9AC6-54C0C6878622}</c15:txfldGUID>
                      <c15:f>Diagramm!$J$67</c15:f>
                      <c15:dlblFieldTableCache>
                        <c:ptCount val="1"/>
                      </c15:dlblFieldTableCache>
                    </c15:dlblFTEntry>
                  </c15:dlblFieldTable>
                  <c15:showDataLabelsRange val="0"/>
                </c:ext>
                <c:ext xmlns:c16="http://schemas.microsoft.com/office/drawing/2014/chart" uri="{C3380CC4-5D6E-409C-BE32-E72D297353CC}">
                  <c16:uniqueId val="{00000043-CD24-441F-8015-0287DC4A0C0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D24-441F-8015-0287DC4A0C0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E6-45B5-9F7E-EBF7952461F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E6-45B5-9F7E-EBF7952461F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E6-45B5-9F7E-EBF7952461F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E6-45B5-9F7E-EBF7952461F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E6-45B5-9F7E-EBF7952461F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E6-45B5-9F7E-EBF7952461F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E6-45B5-9F7E-EBF7952461F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E6-45B5-9F7E-EBF7952461F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E6-45B5-9F7E-EBF7952461F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9E6-45B5-9F7E-EBF7952461F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9E6-45B5-9F7E-EBF7952461F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9E6-45B5-9F7E-EBF7952461F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9E6-45B5-9F7E-EBF7952461F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9E6-45B5-9F7E-EBF7952461F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9E6-45B5-9F7E-EBF7952461F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9E6-45B5-9F7E-EBF7952461F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9E6-45B5-9F7E-EBF7952461F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9E6-45B5-9F7E-EBF7952461F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9E6-45B5-9F7E-EBF7952461F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9E6-45B5-9F7E-EBF7952461F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9E6-45B5-9F7E-EBF7952461F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9E6-45B5-9F7E-EBF7952461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9E6-45B5-9F7E-EBF7952461F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9E6-45B5-9F7E-EBF7952461F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9E6-45B5-9F7E-EBF7952461F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9E6-45B5-9F7E-EBF7952461F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9E6-45B5-9F7E-EBF7952461F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9E6-45B5-9F7E-EBF7952461F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9E6-45B5-9F7E-EBF7952461F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9E6-45B5-9F7E-EBF7952461F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9E6-45B5-9F7E-EBF7952461F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9E6-45B5-9F7E-EBF7952461F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9E6-45B5-9F7E-EBF7952461F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9E6-45B5-9F7E-EBF7952461F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9E6-45B5-9F7E-EBF7952461F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9E6-45B5-9F7E-EBF7952461F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9E6-45B5-9F7E-EBF7952461F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9E6-45B5-9F7E-EBF7952461F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9E6-45B5-9F7E-EBF7952461F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9E6-45B5-9F7E-EBF7952461F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9E6-45B5-9F7E-EBF7952461F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9E6-45B5-9F7E-EBF7952461F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9E6-45B5-9F7E-EBF7952461F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9E6-45B5-9F7E-EBF7952461F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9E6-45B5-9F7E-EBF7952461F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9E6-45B5-9F7E-EBF7952461F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9E6-45B5-9F7E-EBF7952461F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9E6-45B5-9F7E-EBF7952461F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9E6-45B5-9F7E-EBF7952461F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9E6-45B5-9F7E-EBF7952461F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9E6-45B5-9F7E-EBF7952461F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9E6-45B5-9F7E-EBF7952461F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9E6-45B5-9F7E-EBF7952461F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9E6-45B5-9F7E-EBF7952461F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9E6-45B5-9F7E-EBF7952461F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9E6-45B5-9F7E-EBF7952461F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9E6-45B5-9F7E-EBF7952461F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9E6-45B5-9F7E-EBF7952461F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9E6-45B5-9F7E-EBF7952461F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9E6-45B5-9F7E-EBF7952461F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9E6-45B5-9F7E-EBF7952461F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9E6-45B5-9F7E-EBF7952461F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9E6-45B5-9F7E-EBF7952461F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9E6-45B5-9F7E-EBF7952461F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9E6-45B5-9F7E-EBF7952461F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9E6-45B5-9F7E-EBF7952461F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9E6-45B5-9F7E-EBF7952461F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9E6-45B5-9F7E-EBF7952461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9E6-45B5-9F7E-EBF7952461F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100.68197513812154</c:v>
                </c:pt>
                <c:pt idx="2">
                  <c:v>102.00362569060772</c:v>
                </c:pt>
                <c:pt idx="3">
                  <c:v>101.79816988950276</c:v>
                </c:pt>
                <c:pt idx="4">
                  <c:v>102.06491712707182</c:v>
                </c:pt>
                <c:pt idx="5">
                  <c:v>102.44906767955801</c:v>
                </c:pt>
                <c:pt idx="6">
                  <c:v>104.0305593922652</c:v>
                </c:pt>
                <c:pt idx="7">
                  <c:v>104.10911602209944</c:v>
                </c:pt>
                <c:pt idx="8">
                  <c:v>103.51433011049724</c:v>
                </c:pt>
                <c:pt idx="9">
                  <c:v>103.72410220994475</c:v>
                </c:pt>
                <c:pt idx="10">
                  <c:v>104.27572513812156</c:v>
                </c:pt>
                <c:pt idx="11">
                  <c:v>103.76208563535911</c:v>
                </c:pt>
                <c:pt idx="12">
                  <c:v>103.30024171270718</c:v>
                </c:pt>
                <c:pt idx="13">
                  <c:v>102.66056629834254</c:v>
                </c:pt>
                <c:pt idx="14">
                  <c:v>104.50189917127074</c:v>
                </c:pt>
                <c:pt idx="15">
                  <c:v>104.07890193370166</c:v>
                </c:pt>
                <c:pt idx="16">
                  <c:v>103.9666781767956</c:v>
                </c:pt>
                <c:pt idx="17">
                  <c:v>104.24464779005524</c:v>
                </c:pt>
                <c:pt idx="18">
                  <c:v>104.97237569060773</c:v>
                </c:pt>
                <c:pt idx="19">
                  <c:v>105.0828729281768</c:v>
                </c:pt>
                <c:pt idx="20">
                  <c:v>104.65728591160222</c:v>
                </c:pt>
                <c:pt idx="21">
                  <c:v>104.71167127071823</c:v>
                </c:pt>
                <c:pt idx="22">
                  <c:v>105.93491022099448</c:v>
                </c:pt>
                <c:pt idx="23">
                  <c:v>105.85203729281767</c:v>
                </c:pt>
                <c:pt idx="24">
                  <c:v>105.51795580110496</c:v>
                </c:pt>
              </c:numCache>
            </c:numRef>
          </c:val>
          <c:smooth val="0"/>
          <c:extLst>
            <c:ext xmlns:c16="http://schemas.microsoft.com/office/drawing/2014/chart" uri="{C3380CC4-5D6E-409C-BE32-E72D297353CC}">
              <c16:uniqueId val="{00000000-99FF-47F1-8461-0E1CA800FC8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99.072069285493342</c:v>
                </c:pt>
                <c:pt idx="2">
                  <c:v>104.67058459635015</c:v>
                </c:pt>
                <c:pt idx="3">
                  <c:v>106.12434271574389</c:v>
                </c:pt>
                <c:pt idx="4">
                  <c:v>105.87689452520878</c:v>
                </c:pt>
                <c:pt idx="5">
                  <c:v>104.05196412001236</c:v>
                </c:pt>
                <c:pt idx="6">
                  <c:v>111.87751314568513</c:v>
                </c:pt>
                <c:pt idx="7">
                  <c:v>111.10423755026291</c:v>
                </c:pt>
                <c:pt idx="8">
                  <c:v>109.49582431178473</c:v>
                </c:pt>
                <c:pt idx="9">
                  <c:v>105.22734302505413</c:v>
                </c:pt>
                <c:pt idx="10">
                  <c:v>112.74358181255799</c:v>
                </c:pt>
                <c:pt idx="11">
                  <c:v>112.03216826476957</c:v>
                </c:pt>
                <c:pt idx="12">
                  <c:v>111.35168574079802</c:v>
                </c:pt>
                <c:pt idx="13">
                  <c:v>111.25889266934736</c:v>
                </c:pt>
                <c:pt idx="14">
                  <c:v>119.30095886173832</c:v>
                </c:pt>
                <c:pt idx="15">
                  <c:v>119.36282090937209</c:v>
                </c:pt>
                <c:pt idx="16">
                  <c:v>119.85771729044232</c:v>
                </c:pt>
                <c:pt idx="17">
                  <c:v>116.05320136096505</c:v>
                </c:pt>
                <c:pt idx="18">
                  <c:v>121.68264769563872</c:v>
                </c:pt>
                <c:pt idx="19">
                  <c:v>123.44571605320137</c:v>
                </c:pt>
                <c:pt idx="20">
                  <c:v>121.96102690999071</c:v>
                </c:pt>
                <c:pt idx="21">
                  <c:v>117.84720074234458</c:v>
                </c:pt>
                <c:pt idx="22">
                  <c:v>122.39406124342716</c:v>
                </c:pt>
                <c:pt idx="23">
                  <c:v>125.05412929167956</c:v>
                </c:pt>
                <c:pt idx="24">
                  <c:v>121.21868233838539</c:v>
                </c:pt>
              </c:numCache>
            </c:numRef>
          </c:val>
          <c:smooth val="0"/>
          <c:extLst>
            <c:ext xmlns:c16="http://schemas.microsoft.com/office/drawing/2014/chart" uri="{C3380CC4-5D6E-409C-BE32-E72D297353CC}">
              <c16:uniqueId val="{00000001-99FF-47F1-8461-0E1CA800FC8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101.47285734324589</c:v>
                </c:pt>
                <c:pt idx="2">
                  <c:v>99.775564595314918</c:v>
                </c:pt>
                <c:pt idx="3">
                  <c:v>100.65927900126246</c:v>
                </c:pt>
                <c:pt idx="4">
                  <c:v>102.01991864216579</c:v>
                </c:pt>
                <c:pt idx="5">
                  <c:v>101.30453078973207</c:v>
                </c:pt>
                <c:pt idx="6">
                  <c:v>99.046149530088371</c:v>
                </c:pt>
                <c:pt idx="7">
                  <c:v>100.33665310702764</c:v>
                </c:pt>
                <c:pt idx="8">
                  <c:v>98.849768550988912</c:v>
                </c:pt>
                <c:pt idx="9">
                  <c:v>97.559264974049654</c:v>
                </c:pt>
                <c:pt idx="10">
                  <c:v>97.909945293870109</c:v>
                </c:pt>
                <c:pt idx="11">
                  <c:v>98.990040678917097</c:v>
                </c:pt>
                <c:pt idx="12">
                  <c:v>99.340720998737552</c:v>
                </c:pt>
                <c:pt idx="13">
                  <c:v>100.91176883153317</c:v>
                </c:pt>
                <c:pt idx="14">
                  <c:v>97.376911207743021</c:v>
                </c:pt>
                <c:pt idx="15">
                  <c:v>97.685509889185013</c:v>
                </c:pt>
                <c:pt idx="16">
                  <c:v>96.086407630803762</c:v>
                </c:pt>
                <c:pt idx="17">
                  <c:v>93.940244073502598</c:v>
                </c:pt>
                <c:pt idx="18">
                  <c:v>90.152896619441719</c:v>
                </c:pt>
                <c:pt idx="19">
                  <c:v>90.040678917099171</c:v>
                </c:pt>
                <c:pt idx="20">
                  <c:v>91.850189367372707</c:v>
                </c:pt>
                <c:pt idx="21">
                  <c:v>90.152896619441719</c:v>
                </c:pt>
                <c:pt idx="22">
                  <c:v>86.870528825922293</c:v>
                </c:pt>
                <c:pt idx="23">
                  <c:v>88.469631084303543</c:v>
                </c:pt>
                <c:pt idx="24">
                  <c:v>84.836582970963676</c:v>
                </c:pt>
              </c:numCache>
            </c:numRef>
          </c:val>
          <c:smooth val="0"/>
          <c:extLst>
            <c:ext xmlns:c16="http://schemas.microsoft.com/office/drawing/2014/chart" uri="{C3380CC4-5D6E-409C-BE32-E72D297353CC}">
              <c16:uniqueId val="{00000002-99FF-47F1-8461-0E1CA800FC8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9FF-47F1-8461-0E1CA800FC85}"/>
                </c:ext>
              </c:extLst>
            </c:dLbl>
            <c:dLbl>
              <c:idx val="1"/>
              <c:delete val="1"/>
              <c:extLst>
                <c:ext xmlns:c15="http://schemas.microsoft.com/office/drawing/2012/chart" uri="{CE6537A1-D6FC-4f65-9D91-7224C49458BB}"/>
                <c:ext xmlns:c16="http://schemas.microsoft.com/office/drawing/2014/chart" uri="{C3380CC4-5D6E-409C-BE32-E72D297353CC}">
                  <c16:uniqueId val="{00000004-99FF-47F1-8461-0E1CA800FC85}"/>
                </c:ext>
              </c:extLst>
            </c:dLbl>
            <c:dLbl>
              <c:idx val="2"/>
              <c:delete val="1"/>
              <c:extLst>
                <c:ext xmlns:c15="http://schemas.microsoft.com/office/drawing/2012/chart" uri="{CE6537A1-D6FC-4f65-9D91-7224C49458BB}"/>
                <c:ext xmlns:c16="http://schemas.microsoft.com/office/drawing/2014/chart" uri="{C3380CC4-5D6E-409C-BE32-E72D297353CC}">
                  <c16:uniqueId val="{00000005-99FF-47F1-8461-0E1CA800FC85}"/>
                </c:ext>
              </c:extLst>
            </c:dLbl>
            <c:dLbl>
              <c:idx val="3"/>
              <c:delete val="1"/>
              <c:extLst>
                <c:ext xmlns:c15="http://schemas.microsoft.com/office/drawing/2012/chart" uri="{CE6537A1-D6FC-4f65-9D91-7224C49458BB}"/>
                <c:ext xmlns:c16="http://schemas.microsoft.com/office/drawing/2014/chart" uri="{C3380CC4-5D6E-409C-BE32-E72D297353CC}">
                  <c16:uniqueId val="{00000006-99FF-47F1-8461-0E1CA800FC85}"/>
                </c:ext>
              </c:extLst>
            </c:dLbl>
            <c:dLbl>
              <c:idx val="4"/>
              <c:delete val="1"/>
              <c:extLst>
                <c:ext xmlns:c15="http://schemas.microsoft.com/office/drawing/2012/chart" uri="{CE6537A1-D6FC-4f65-9D91-7224C49458BB}"/>
                <c:ext xmlns:c16="http://schemas.microsoft.com/office/drawing/2014/chart" uri="{C3380CC4-5D6E-409C-BE32-E72D297353CC}">
                  <c16:uniqueId val="{00000007-99FF-47F1-8461-0E1CA800FC85}"/>
                </c:ext>
              </c:extLst>
            </c:dLbl>
            <c:dLbl>
              <c:idx val="5"/>
              <c:delete val="1"/>
              <c:extLst>
                <c:ext xmlns:c15="http://schemas.microsoft.com/office/drawing/2012/chart" uri="{CE6537A1-D6FC-4f65-9D91-7224C49458BB}"/>
                <c:ext xmlns:c16="http://schemas.microsoft.com/office/drawing/2014/chart" uri="{C3380CC4-5D6E-409C-BE32-E72D297353CC}">
                  <c16:uniqueId val="{00000008-99FF-47F1-8461-0E1CA800FC85}"/>
                </c:ext>
              </c:extLst>
            </c:dLbl>
            <c:dLbl>
              <c:idx val="6"/>
              <c:delete val="1"/>
              <c:extLst>
                <c:ext xmlns:c15="http://schemas.microsoft.com/office/drawing/2012/chart" uri="{CE6537A1-D6FC-4f65-9D91-7224C49458BB}"/>
                <c:ext xmlns:c16="http://schemas.microsoft.com/office/drawing/2014/chart" uri="{C3380CC4-5D6E-409C-BE32-E72D297353CC}">
                  <c16:uniqueId val="{00000009-99FF-47F1-8461-0E1CA800FC85}"/>
                </c:ext>
              </c:extLst>
            </c:dLbl>
            <c:dLbl>
              <c:idx val="7"/>
              <c:delete val="1"/>
              <c:extLst>
                <c:ext xmlns:c15="http://schemas.microsoft.com/office/drawing/2012/chart" uri="{CE6537A1-D6FC-4f65-9D91-7224C49458BB}"/>
                <c:ext xmlns:c16="http://schemas.microsoft.com/office/drawing/2014/chart" uri="{C3380CC4-5D6E-409C-BE32-E72D297353CC}">
                  <c16:uniqueId val="{0000000A-99FF-47F1-8461-0E1CA800FC85}"/>
                </c:ext>
              </c:extLst>
            </c:dLbl>
            <c:dLbl>
              <c:idx val="8"/>
              <c:delete val="1"/>
              <c:extLst>
                <c:ext xmlns:c15="http://schemas.microsoft.com/office/drawing/2012/chart" uri="{CE6537A1-D6FC-4f65-9D91-7224C49458BB}"/>
                <c:ext xmlns:c16="http://schemas.microsoft.com/office/drawing/2014/chart" uri="{C3380CC4-5D6E-409C-BE32-E72D297353CC}">
                  <c16:uniqueId val="{0000000B-99FF-47F1-8461-0E1CA800FC85}"/>
                </c:ext>
              </c:extLst>
            </c:dLbl>
            <c:dLbl>
              <c:idx val="9"/>
              <c:delete val="1"/>
              <c:extLst>
                <c:ext xmlns:c15="http://schemas.microsoft.com/office/drawing/2012/chart" uri="{CE6537A1-D6FC-4f65-9D91-7224C49458BB}"/>
                <c:ext xmlns:c16="http://schemas.microsoft.com/office/drawing/2014/chart" uri="{C3380CC4-5D6E-409C-BE32-E72D297353CC}">
                  <c16:uniqueId val="{0000000C-99FF-47F1-8461-0E1CA800FC85}"/>
                </c:ext>
              </c:extLst>
            </c:dLbl>
            <c:dLbl>
              <c:idx val="10"/>
              <c:delete val="1"/>
              <c:extLst>
                <c:ext xmlns:c15="http://schemas.microsoft.com/office/drawing/2012/chart" uri="{CE6537A1-D6FC-4f65-9D91-7224C49458BB}"/>
                <c:ext xmlns:c16="http://schemas.microsoft.com/office/drawing/2014/chart" uri="{C3380CC4-5D6E-409C-BE32-E72D297353CC}">
                  <c16:uniqueId val="{0000000D-99FF-47F1-8461-0E1CA800FC85}"/>
                </c:ext>
              </c:extLst>
            </c:dLbl>
            <c:dLbl>
              <c:idx val="11"/>
              <c:delete val="1"/>
              <c:extLst>
                <c:ext xmlns:c15="http://schemas.microsoft.com/office/drawing/2012/chart" uri="{CE6537A1-D6FC-4f65-9D91-7224C49458BB}"/>
                <c:ext xmlns:c16="http://schemas.microsoft.com/office/drawing/2014/chart" uri="{C3380CC4-5D6E-409C-BE32-E72D297353CC}">
                  <c16:uniqueId val="{0000000E-99FF-47F1-8461-0E1CA800FC85}"/>
                </c:ext>
              </c:extLst>
            </c:dLbl>
            <c:dLbl>
              <c:idx val="12"/>
              <c:delete val="1"/>
              <c:extLst>
                <c:ext xmlns:c15="http://schemas.microsoft.com/office/drawing/2012/chart" uri="{CE6537A1-D6FC-4f65-9D91-7224C49458BB}"/>
                <c:ext xmlns:c16="http://schemas.microsoft.com/office/drawing/2014/chart" uri="{C3380CC4-5D6E-409C-BE32-E72D297353CC}">
                  <c16:uniqueId val="{0000000F-99FF-47F1-8461-0E1CA800FC8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9FF-47F1-8461-0E1CA800FC85}"/>
                </c:ext>
              </c:extLst>
            </c:dLbl>
            <c:dLbl>
              <c:idx val="14"/>
              <c:delete val="1"/>
              <c:extLst>
                <c:ext xmlns:c15="http://schemas.microsoft.com/office/drawing/2012/chart" uri="{CE6537A1-D6FC-4f65-9D91-7224C49458BB}"/>
                <c:ext xmlns:c16="http://schemas.microsoft.com/office/drawing/2014/chart" uri="{C3380CC4-5D6E-409C-BE32-E72D297353CC}">
                  <c16:uniqueId val="{00000011-99FF-47F1-8461-0E1CA800FC85}"/>
                </c:ext>
              </c:extLst>
            </c:dLbl>
            <c:dLbl>
              <c:idx val="15"/>
              <c:delete val="1"/>
              <c:extLst>
                <c:ext xmlns:c15="http://schemas.microsoft.com/office/drawing/2012/chart" uri="{CE6537A1-D6FC-4f65-9D91-7224C49458BB}"/>
                <c:ext xmlns:c16="http://schemas.microsoft.com/office/drawing/2014/chart" uri="{C3380CC4-5D6E-409C-BE32-E72D297353CC}">
                  <c16:uniqueId val="{00000012-99FF-47F1-8461-0E1CA800FC85}"/>
                </c:ext>
              </c:extLst>
            </c:dLbl>
            <c:dLbl>
              <c:idx val="16"/>
              <c:delete val="1"/>
              <c:extLst>
                <c:ext xmlns:c15="http://schemas.microsoft.com/office/drawing/2012/chart" uri="{CE6537A1-D6FC-4f65-9D91-7224C49458BB}"/>
                <c:ext xmlns:c16="http://schemas.microsoft.com/office/drawing/2014/chart" uri="{C3380CC4-5D6E-409C-BE32-E72D297353CC}">
                  <c16:uniqueId val="{00000013-99FF-47F1-8461-0E1CA800FC85}"/>
                </c:ext>
              </c:extLst>
            </c:dLbl>
            <c:dLbl>
              <c:idx val="17"/>
              <c:delete val="1"/>
              <c:extLst>
                <c:ext xmlns:c15="http://schemas.microsoft.com/office/drawing/2012/chart" uri="{CE6537A1-D6FC-4f65-9D91-7224C49458BB}"/>
                <c:ext xmlns:c16="http://schemas.microsoft.com/office/drawing/2014/chart" uri="{C3380CC4-5D6E-409C-BE32-E72D297353CC}">
                  <c16:uniqueId val="{00000014-99FF-47F1-8461-0E1CA800FC85}"/>
                </c:ext>
              </c:extLst>
            </c:dLbl>
            <c:dLbl>
              <c:idx val="18"/>
              <c:delete val="1"/>
              <c:extLst>
                <c:ext xmlns:c15="http://schemas.microsoft.com/office/drawing/2012/chart" uri="{CE6537A1-D6FC-4f65-9D91-7224C49458BB}"/>
                <c:ext xmlns:c16="http://schemas.microsoft.com/office/drawing/2014/chart" uri="{C3380CC4-5D6E-409C-BE32-E72D297353CC}">
                  <c16:uniqueId val="{00000015-99FF-47F1-8461-0E1CA800FC85}"/>
                </c:ext>
              </c:extLst>
            </c:dLbl>
            <c:dLbl>
              <c:idx val="19"/>
              <c:delete val="1"/>
              <c:extLst>
                <c:ext xmlns:c15="http://schemas.microsoft.com/office/drawing/2012/chart" uri="{CE6537A1-D6FC-4f65-9D91-7224C49458BB}"/>
                <c:ext xmlns:c16="http://schemas.microsoft.com/office/drawing/2014/chart" uri="{C3380CC4-5D6E-409C-BE32-E72D297353CC}">
                  <c16:uniqueId val="{00000016-99FF-47F1-8461-0E1CA800FC85}"/>
                </c:ext>
              </c:extLst>
            </c:dLbl>
            <c:dLbl>
              <c:idx val="20"/>
              <c:delete val="1"/>
              <c:extLst>
                <c:ext xmlns:c15="http://schemas.microsoft.com/office/drawing/2012/chart" uri="{CE6537A1-D6FC-4f65-9D91-7224C49458BB}"/>
                <c:ext xmlns:c16="http://schemas.microsoft.com/office/drawing/2014/chart" uri="{C3380CC4-5D6E-409C-BE32-E72D297353CC}">
                  <c16:uniqueId val="{00000017-99FF-47F1-8461-0E1CA800FC85}"/>
                </c:ext>
              </c:extLst>
            </c:dLbl>
            <c:dLbl>
              <c:idx val="21"/>
              <c:delete val="1"/>
              <c:extLst>
                <c:ext xmlns:c15="http://schemas.microsoft.com/office/drawing/2012/chart" uri="{CE6537A1-D6FC-4f65-9D91-7224C49458BB}"/>
                <c:ext xmlns:c16="http://schemas.microsoft.com/office/drawing/2014/chart" uri="{C3380CC4-5D6E-409C-BE32-E72D297353CC}">
                  <c16:uniqueId val="{00000018-99FF-47F1-8461-0E1CA800FC85}"/>
                </c:ext>
              </c:extLst>
            </c:dLbl>
            <c:dLbl>
              <c:idx val="22"/>
              <c:delete val="1"/>
              <c:extLst>
                <c:ext xmlns:c15="http://schemas.microsoft.com/office/drawing/2012/chart" uri="{CE6537A1-D6FC-4f65-9D91-7224C49458BB}"/>
                <c:ext xmlns:c16="http://schemas.microsoft.com/office/drawing/2014/chart" uri="{C3380CC4-5D6E-409C-BE32-E72D297353CC}">
                  <c16:uniqueId val="{00000019-99FF-47F1-8461-0E1CA800FC85}"/>
                </c:ext>
              </c:extLst>
            </c:dLbl>
            <c:dLbl>
              <c:idx val="23"/>
              <c:delete val="1"/>
              <c:extLst>
                <c:ext xmlns:c15="http://schemas.microsoft.com/office/drawing/2012/chart" uri="{CE6537A1-D6FC-4f65-9D91-7224C49458BB}"/>
                <c:ext xmlns:c16="http://schemas.microsoft.com/office/drawing/2014/chart" uri="{C3380CC4-5D6E-409C-BE32-E72D297353CC}">
                  <c16:uniqueId val="{0000001A-99FF-47F1-8461-0E1CA800FC85}"/>
                </c:ext>
              </c:extLst>
            </c:dLbl>
            <c:dLbl>
              <c:idx val="24"/>
              <c:delete val="1"/>
              <c:extLst>
                <c:ext xmlns:c15="http://schemas.microsoft.com/office/drawing/2012/chart" uri="{CE6537A1-D6FC-4f65-9D91-7224C49458BB}"/>
                <c:ext xmlns:c16="http://schemas.microsoft.com/office/drawing/2014/chart" uri="{C3380CC4-5D6E-409C-BE32-E72D297353CC}">
                  <c16:uniqueId val="{0000001B-99FF-47F1-8461-0E1CA800FC8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9FF-47F1-8461-0E1CA800FC8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Wolfsburg, Stadt (03103)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122232</v>
      </c>
      <c r="F11" s="238">
        <v>122619</v>
      </c>
      <c r="G11" s="238">
        <v>122715</v>
      </c>
      <c r="H11" s="238">
        <v>121298</v>
      </c>
      <c r="I11" s="265">
        <v>121235</v>
      </c>
      <c r="J11" s="263">
        <v>997</v>
      </c>
      <c r="K11" s="266">
        <v>0.82236977770445829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10.083284246351202</v>
      </c>
      <c r="E13" s="115">
        <v>12325</v>
      </c>
      <c r="F13" s="114">
        <v>12316</v>
      </c>
      <c r="G13" s="114">
        <v>12137</v>
      </c>
      <c r="H13" s="114">
        <v>12314</v>
      </c>
      <c r="I13" s="140">
        <v>12262</v>
      </c>
      <c r="J13" s="115">
        <v>63</v>
      </c>
      <c r="K13" s="116">
        <v>0.51378241722394391</v>
      </c>
    </row>
    <row r="14" spans="1:255" ht="14.1" customHeight="1" x14ac:dyDescent="0.2">
      <c r="A14" s="306" t="s">
        <v>230</v>
      </c>
      <c r="B14" s="307"/>
      <c r="C14" s="308"/>
      <c r="D14" s="113">
        <v>53.030303030303031</v>
      </c>
      <c r="E14" s="115">
        <v>64820</v>
      </c>
      <c r="F14" s="114">
        <v>65242</v>
      </c>
      <c r="G14" s="114">
        <v>65924</v>
      </c>
      <c r="H14" s="114">
        <v>64490</v>
      </c>
      <c r="I14" s="140">
        <v>64737</v>
      </c>
      <c r="J14" s="115">
        <v>83</v>
      </c>
      <c r="K14" s="116">
        <v>0.12821106940389576</v>
      </c>
    </row>
    <row r="15" spans="1:255" ht="14.1" customHeight="1" x14ac:dyDescent="0.2">
      <c r="A15" s="306" t="s">
        <v>231</v>
      </c>
      <c r="B15" s="307"/>
      <c r="C15" s="308"/>
      <c r="D15" s="113">
        <v>12.381373126513516</v>
      </c>
      <c r="E15" s="115">
        <v>15134</v>
      </c>
      <c r="F15" s="114">
        <v>15196</v>
      </c>
      <c r="G15" s="114">
        <v>15152</v>
      </c>
      <c r="H15" s="114">
        <v>15543</v>
      </c>
      <c r="I15" s="140">
        <v>15516</v>
      </c>
      <c r="J15" s="115">
        <v>-382</v>
      </c>
      <c r="K15" s="116">
        <v>-2.4619747357566384</v>
      </c>
    </row>
    <row r="16" spans="1:255" ht="14.1" customHeight="1" x14ac:dyDescent="0.2">
      <c r="A16" s="306" t="s">
        <v>232</v>
      </c>
      <c r="B16" s="307"/>
      <c r="C16" s="308"/>
      <c r="D16" s="113">
        <v>24.175338700176713</v>
      </c>
      <c r="E16" s="115">
        <v>29550</v>
      </c>
      <c r="F16" s="114">
        <v>29454</v>
      </c>
      <c r="G16" s="114">
        <v>29081</v>
      </c>
      <c r="H16" s="114">
        <v>28532</v>
      </c>
      <c r="I16" s="140">
        <v>28292</v>
      </c>
      <c r="J16" s="115">
        <v>1258</v>
      </c>
      <c r="K16" s="116">
        <v>4.4464866393326732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5.9722494927678511E-2</v>
      </c>
      <c r="E18" s="115">
        <v>73</v>
      </c>
      <c r="F18" s="114">
        <v>79</v>
      </c>
      <c r="G18" s="114">
        <v>87</v>
      </c>
      <c r="H18" s="114">
        <v>78</v>
      </c>
      <c r="I18" s="140">
        <v>79</v>
      </c>
      <c r="J18" s="115">
        <v>-6</v>
      </c>
      <c r="K18" s="116">
        <v>-7.5949367088607591</v>
      </c>
    </row>
    <row r="19" spans="1:255" ht="14.1" customHeight="1" x14ac:dyDescent="0.2">
      <c r="A19" s="306" t="s">
        <v>235</v>
      </c>
      <c r="B19" s="307" t="s">
        <v>236</v>
      </c>
      <c r="C19" s="308"/>
      <c r="D19" s="113">
        <v>1.9634792852935401E-2</v>
      </c>
      <c r="E19" s="115">
        <v>24</v>
      </c>
      <c r="F19" s="114">
        <v>30</v>
      </c>
      <c r="G19" s="114">
        <v>34</v>
      </c>
      <c r="H19" s="114">
        <v>30</v>
      </c>
      <c r="I19" s="140">
        <v>30</v>
      </c>
      <c r="J19" s="115">
        <v>-6</v>
      </c>
      <c r="K19" s="116">
        <v>-20</v>
      </c>
    </row>
    <row r="20" spans="1:255" ht="14.1" customHeight="1" x14ac:dyDescent="0.2">
      <c r="A20" s="306">
        <v>12</v>
      </c>
      <c r="B20" s="307" t="s">
        <v>237</v>
      </c>
      <c r="C20" s="308"/>
      <c r="D20" s="113">
        <v>0.51050461417632043</v>
      </c>
      <c r="E20" s="115">
        <v>624</v>
      </c>
      <c r="F20" s="114">
        <v>573</v>
      </c>
      <c r="G20" s="114">
        <v>654</v>
      </c>
      <c r="H20" s="114">
        <v>640</v>
      </c>
      <c r="I20" s="140">
        <v>610</v>
      </c>
      <c r="J20" s="115">
        <v>14</v>
      </c>
      <c r="K20" s="116">
        <v>2.2950819672131146</v>
      </c>
    </row>
    <row r="21" spans="1:255" ht="14.1" customHeight="1" x14ac:dyDescent="0.2">
      <c r="A21" s="306">
        <v>21</v>
      </c>
      <c r="B21" s="307" t="s">
        <v>238</v>
      </c>
      <c r="C21" s="308"/>
      <c r="D21" s="113">
        <v>2.3725374697296943E-2</v>
      </c>
      <c r="E21" s="115">
        <v>29</v>
      </c>
      <c r="F21" s="114">
        <v>31</v>
      </c>
      <c r="G21" s="114">
        <v>30</v>
      </c>
      <c r="H21" s="114">
        <v>30</v>
      </c>
      <c r="I21" s="140">
        <v>29</v>
      </c>
      <c r="J21" s="115">
        <v>0</v>
      </c>
      <c r="K21" s="116">
        <v>0</v>
      </c>
    </row>
    <row r="22" spans="1:255" ht="14.1" customHeight="1" x14ac:dyDescent="0.2">
      <c r="A22" s="306">
        <v>22</v>
      </c>
      <c r="B22" s="307" t="s">
        <v>239</v>
      </c>
      <c r="C22" s="308"/>
      <c r="D22" s="113">
        <v>1.5306957261600891</v>
      </c>
      <c r="E22" s="115">
        <v>1871</v>
      </c>
      <c r="F22" s="114">
        <v>1877</v>
      </c>
      <c r="G22" s="114">
        <v>1879</v>
      </c>
      <c r="H22" s="114">
        <v>1880</v>
      </c>
      <c r="I22" s="140">
        <v>1795</v>
      </c>
      <c r="J22" s="115">
        <v>76</v>
      </c>
      <c r="K22" s="116">
        <v>4.233983286908078</v>
      </c>
    </row>
    <row r="23" spans="1:255" ht="14.1" customHeight="1" x14ac:dyDescent="0.2">
      <c r="A23" s="306">
        <v>23</v>
      </c>
      <c r="B23" s="307" t="s">
        <v>240</v>
      </c>
      <c r="C23" s="308"/>
      <c r="D23" s="113">
        <v>0.20125662674258787</v>
      </c>
      <c r="E23" s="115">
        <v>246</v>
      </c>
      <c r="F23" s="114">
        <v>252</v>
      </c>
      <c r="G23" s="114">
        <v>251</v>
      </c>
      <c r="H23" s="114">
        <v>241</v>
      </c>
      <c r="I23" s="140">
        <v>240</v>
      </c>
      <c r="J23" s="115">
        <v>6</v>
      </c>
      <c r="K23" s="116">
        <v>2.5</v>
      </c>
    </row>
    <row r="24" spans="1:255" ht="14.1" customHeight="1" x14ac:dyDescent="0.2">
      <c r="A24" s="306">
        <v>24</v>
      </c>
      <c r="B24" s="307" t="s">
        <v>241</v>
      </c>
      <c r="C24" s="308"/>
      <c r="D24" s="113">
        <v>3.3231886903593169</v>
      </c>
      <c r="E24" s="115">
        <v>4062</v>
      </c>
      <c r="F24" s="114">
        <v>4145</v>
      </c>
      <c r="G24" s="114">
        <v>3911</v>
      </c>
      <c r="H24" s="114">
        <v>3982</v>
      </c>
      <c r="I24" s="140">
        <v>3977</v>
      </c>
      <c r="J24" s="115">
        <v>85</v>
      </c>
      <c r="K24" s="116">
        <v>2.1372894141312546</v>
      </c>
    </row>
    <row r="25" spans="1:255" ht="14.1" customHeight="1" x14ac:dyDescent="0.2">
      <c r="A25" s="306">
        <v>25</v>
      </c>
      <c r="B25" s="307" t="s">
        <v>242</v>
      </c>
      <c r="C25" s="308"/>
      <c r="D25" s="113">
        <v>22.716637214477387</v>
      </c>
      <c r="E25" s="115">
        <v>27767</v>
      </c>
      <c r="F25" s="114">
        <v>27808</v>
      </c>
      <c r="G25" s="114">
        <v>27822</v>
      </c>
      <c r="H25" s="114">
        <v>26437</v>
      </c>
      <c r="I25" s="140">
        <v>26410</v>
      </c>
      <c r="J25" s="115">
        <v>1357</v>
      </c>
      <c r="K25" s="116">
        <v>5.1382052252934498</v>
      </c>
    </row>
    <row r="26" spans="1:255" ht="14.1" customHeight="1" x14ac:dyDescent="0.2">
      <c r="A26" s="306">
        <v>26</v>
      </c>
      <c r="B26" s="307" t="s">
        <v>243</v>
      </c>
      <c r="C26" s="308"/>
      <c r="D26" s="113">
        <v>8.1083513318934486</v>
      </c>
      <c r="E26" s="115">
        <v>9911</v>
      </c>
      <c r="F26" s="114">
        <v>9863</v>
      </c>
      <c r="G26" s="114">
        <v>10018</v>
      </c>
      <c r="H26" s="114">
        <v>10068</v>
      </c>
      <c r="I26" s="140">
        <v>10130</v>
      </c>
      <c r="J26" s="115">
        <v>-219</v>
      </c>
      <c r="K26" s="116">
        <v>-2.1618953603158935</v>
      </c>
    </row>
    <row r="27" spans="1:255" ht="14.1" customHeight="1" x14ac:dyDescent="0.2">
      <c r="A27" s="306">
        <v>27</v>
      </c>
      <c r="B27" s="307" t="s">
        <v>244</v>
      </c>
      <c r="C27" s="308"/>
      <c r="D27" s="113">
        <v>8.2891550494142283</v>
      </c>
      <c r="E27" s="115">
        <v>10132</v>
      </c>
      <c r="F27" s="114">
        <v>10172</v>
      </c>
      <c r="G27" s="114">
        <v>10166</v>
      </c>
      <c r="H27" s="114">
        <v>10414</v>
      </c>
      <c r="I27" s="140">
        <v>10405</v>
      </c>
      <c r="J27" s="115">
        <v>-273</v>
      </c>
      <c r="K27" s="116">
        <v>-2.6237385872176837</v>
      </c>
    </row>
    <row r="28" spans="1:255" ht="14.1" customHeight="1" x14ac:dyDescent="0.2">
      <c r="A28" s="306">
        <v>28</v>
      </c>
      <c r="B28" s="307" t="s">
        <v>245</v>
      </c>
      <c r="C28" s="308"/>
      <c r="D28" s="113">
        <v>0.94328817330977155</v>
      </c>
      <c r="E28" s="115">
        <v>1153</v>
      </c>
      <c r="F28" s="114">
        <v>1179</v>
      </c>
      <c r="G28" s="114">
        <v>1186</v>
      </c>
      <c r="H28" s="114">
        <v>1187</v>
      </c>
      <c r="I28" s="140">
        <v>1170</v>
      </c>
      <c r="J28" s="115">
        <v>-17</v>
      </c>
      <c r="K28" s="116">
        <v>-1.4529914529914529</v>
      </c>
    </row>
    <row r="29" spans="1:255" ht="14.1" customHeight="1" x14ac:dyDescent="0.2">
      <c r="A29" s="306">
        <v>29</v>
      </c>
      <c r="B29" s="307" t="s">
        <v>246</v>
      </c>
      <c r="C29" s="308"/>
      <c r="D29" s="113">
        <v>1.0169186465082793</v>
      </c>
      <c r="E29" s="115">
        <v>1243</v>
      </c>
      <c r="F29" s="114">
        <v>1247</v>
      </c>
      <c r="G29" s="114">
        <v>1253</v>
      </c>
      <c r="H29" s="114">
        <v>1221</v>
      </c>
      <c r="I29" s="140">
        <v>1244</v>
      </c>
      <c r="J29" s="115">
        <v>-1</v>
      </c>
      <c r="K29" s="116">
        <v>-8.0385852090032156E-2</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0.89747365665292234</v>
      </c>
      <c r="E31" s="115">
        <v>1097</v>
      </c>
      <c r="F31" s="114">
        <v>1102</v>
      </c>
      <c r="G31" s="114">
        <v>1109</v>
      </c>
      <c r="H31" s="114">
        <v>1078</v>
      </c>
      <c r="I31" s="140">
        <v>1099</v>
      </c>
      <c r="J31" s="115">
        <v>-2</v>
      </c>
      <c r="K31" s="116">
        <v>-0.18198362147406733</v>
      </c>
    </row>
    <row r="32" spans="1:255" ht="14.1" customHeight="1" x14ac:dyDescent="0.2">
      <c r="A32" s="306">
        <v>31</v>
      </c>
      <c r="B32" s="307" t="s">
        <v>251</v>
      </c>
      <c r="C32" s="308"/>
      <c r="D32" s="113">
        <v>0.27979579815432948</v>
      </c>
      <c r="E32" s="115">
        <v>342</v>
      </c>
      <c r="F32" s="114">
        <v>351</v>
      </c>
      <c r="G32" s="114">
        <v>352</v>
      </c>
      <c r="H32" s="114">
        <v>342</v>
      </c>
      <c r="I32" s="140">
        <v>348</v>
      </c>
      <c r="J32" s="115">
        <v>-6</v>
      </c>
      <c r="K32" s="116">
        <v>-1.7241379310344827</v>
      </c>
    </row>
    <row r="33" spans="1:11" ht="14.1" customHeight="1" x14ac:dyDescent="0.2">
      <c r="A33" s="306">
        <v>32</v>
      </c>
      <c r="B33" s="307" t="s">
        <v>252</v>
      </c>
      <c r="C33" s="308"/>
      <c r="D33" s="113">
        <v>0.60867857844099749</v>
      </c>
      <c r="E33" s="115">
        <v>744</v>
      </c>
      <c r="F33" s="114">
        <v>749</v>
      </c>
      <c r="G33" s="114">
        <v>772</v>
      </c>
      <c r="H33" s="114">
        <v>750</v>
      </c>
      <c r="I33" s="140">
        <v>742</v>
      </c>
      <c r="J33" s="115">
        <v>2</v>
      </c>
      <c r="K33" s="116">
        <v>0.26954177897574122</v>
      </c>
    </row>
    <row r="34" spans="1:11" ht="14.1" customHeight="1" x14ac:dyDescent="0.2">
      <c r="A34" s="306">
        <v>33</v>
      </c>
      <c r="B34" s="307" t="s">
        <v>253</v>
      </c>
      <c r="C34" s="308"/>
      <c r="D34" s="113">
        <v>0.38860527521434651</v>
      </c>
      <c r="E34" s="115">
        <v>475</v>
      </c>
      <c r="F34" s="114">
        <v>485</v>
      </c>
      <c r="G34" s="114">
        <v>498</v>
      </c>
      <c r="H34" s="114">
        <v>494</v>
      </c>
      <c r="I34" s="140">
        <v>489</v>
      </c>
      <c r="J34" s="115">
        <v>-14</v>
      </c>
      <c r="K34" s="116">
        <v>-2.8629856850715747</v>
      </c>
    </row>
    <row r="35" spans="1:11" ht="14.1" customHeight="1" x14ac:dyDescent="0.2">
      <c r="A35" s="306">
        <v>34</v>
      </c>
      <c r="B35" s="307" t="s">
        <v>254</v>
      </c>
      <c r="C35" s="308"/>
      <c r="D35" s="113">
        <v>2.1786438903069572</v>
      </c>
      <c r="E35" s="115">
        <v>2663</v>
      </c>
      <c r="F35" s="114">
        <v>2710</v>
      </c>
      <c r="G35" s="114">
        <v>2723</v>
      </c>
      <c r="H35" s="114">
        <v>2724</v>
      </c>
      <c r="I35" s="140">
        <v>2741</v>
      </c>
      <c r="J35" s="115">
        <v>-78</v>
      </c>
      <c r="K35" s="116">
        <v>-2.8456767603064574</v>
      </c>
    </row>
    <row r="36" spans="1:11" ht="14.1" customHeight="1" x14ac:dyDescent="0.2">
      <c r="A36" s="306">
        <v>41</v>
      </c>
      <c r="B36" s="307" t="s">
        <v>255</v>
      </c>
      <c r="C36" s="308"/>
      <c r="D36" s="113">
        <v>0.21925518685777864</v>
      </c>
      <c r="E36" s="115">
        <v>268</v>
      </c>
      <c r="F36" s="114">
        <v>275</v>
      </c>
      <c r="G36" s="114">
        <v>274</v>
      </c>
      <c r="H36" s="114">
        <v>274</v>
      </c>
      <c r="I36" s="140">
        <v>283</v>
      </c>
      <c r="J36" s="115">
        <v>-15</v>
      </c>
      <c r="K36" s="116">
        <v>-5.3003533568904597</v>
      </c>
    </row>
    <row r="37" spans="1:11" ht="14.1" customHeight="1" x14ac:dyDescent="0.2">
      <c r="A37" s="306">
        <v>42</v>
      </c>
      <c r="B37" s="307" t="s">
        <v>256</v>
      </c>
      <c r="C37" s="308"/>
      <c r="D37" s="113">
        <v>2.1271025590680018E-2</v>
      </c>
      <c r="E37" s="115">
        <v>26</v>
      </c>
      <c r="F37" s="114" t="s">
        <v>513</v>
      </c>
      <c r="G37" s="114">
        <v>25</v>
      </c>
      <c r="H37" s="114">
        <v>25</v>
      </c>
      <c r="I37" s="140">
        <v>28</v>
      </c>
      <c r="J37" s="115">
        <v>-2</v>
      </c>
      <c r="K37" s="116">
        <v>-7.1428571428571432</v>
      </c>
    </row>
    <row r="38" spans="1:11" ht="14.1" customHeight="1" x14ac:dyDescent="0.2">
      <c r="A38" s="306">
        <v>43</v>
      </c>
      <c r="B38" s="307" t="s">
        <v>257</v>
      </c>
      <c r="C38" s="308"/>
      <c r="D38" s="113">
        <v>4.1773021794620071</v>
      </c>
      <c r="E38" s="115">
        <v>5106</v>
      </c>
      <c r="F38" s="114">
        <v>5093</v>
      </c>
      <c r="G38" s="114">
        <v>5013</v>
      </c>
      <c r="H38" s="114">
        <v>4859</v>
      </c>
      <c r="I38" s="140">
        <v>4828</v>
      </c>
      <c r="J38" s="115">
        <v>278</v>
      </c>
      <c r="K38" s="116">
        <v>5.7580778790389395</v>
      </c>
    </row>
    <row r="39" spans="1:11" ht="14.1" customHeight="1" x14ac:dyDescent="0.2">
      <c r="A39" s="306">
        <v>51</v>
      </c>
      <c r="B39" s="307" t="s">
        <v>258</v>
      </c>
      <c r="C39" s="308"/>
      <c r="D39" s="113">
        <v>5.6220956868905034</v>
      </c>
      <c r="E39" s="115">
        <v>6872</v>
      </c>
      <c r="F39" s="114">
        <v>6927</v>
      </c>
      <c r="G39" s="114">
        <v>7064</v>
      </c>
      <c r="H39" s="114">
        <v>7122</v>
      </c>
      <c r="I39" s="140">
        <v>7213</v>
      </c>
      <c r="J39" s="115">
        <v>-341</v>
      </c>
      <c r="K39" s="116">
        <v>-4.7275752114238179</v>
      </c>
    </row>
    <row r="40" spans="1:11" ht="14.1" customHeight="1" x14ac:dyDescent="0.2">
      <c r="A40" s="306" t="s">
        <v>259</v>
      </c>
      <c r="B40" s="307" t="s">
        <v>260</v>
      </c>
      <c r="C40" s="308"/>
      <c r="D40" s="113">
        <v>5.1304077491982456</v>
      </c>
      <c r="E40" s="115">
        <v>6271</v>
      </c>
      <c r="F40" s="114">
        <v>6306</v>
      </c>
      <c r="G40" s="114">
        <v>6441</v>
      </c>
      <c r="H40" s="114">
        <v>6500</v>
      </c>
      <c r="I40" s="140">
        <v>6591</v>
      </c>
      <c r="J40" s="115">
        <v>-320</v>
      </c>
      <c r="K40" s="116">
        <v>-4.8551054468214234</v>
      </c>
    </row>
    <row r="41" spans="1:11" ht="14.1" customHeight="1" x14ac:dyDescent="0.2">
      <c r="A41" s="306"/>
      <c r="B41" s="307" t="s">
        <v>261</v>
      </c>
      <c r="C41" s="308"/>
      <c r="D41" s="113">
        <v>4.5405458472413116</v>
      </c>
      <c r="E41" s="115">
        <v>5550</v>
      </c>
      <c r="F41" s="114">
        <v>5575</v>
      </c>
      <c r="G41" s="114">
        <v>5719</v>
      </c>
      <c r="H41" s="114">
        <v>5786</v>
      </c>
      <c r="I41" s="140">
        <v>5861</v>
      </c>
      <c r="J41" s="115">
        <v>-311</v>
      </c>
      <c r="K41" s="116">
        <v>-5.3062617300801911</v>
      </c>
    </row>
    <row r="42" spans="1:11" ht="14.1" customHeight="1" x14ac:dyDescent="0.2">
      <c r="A42" s="306">
        <v>52</v>
      </c>
      <c r="B42" s="307" t="s">
        <v>262</v>
      </c>
      <c r="C42" s="308"/>
      <c r="D42" s="113">
        <v>2.2040054977419987</v>
      </c>
      <c r="E42" s="115">
        <v>2694</v>
      </c>
      <c r="F42" s="114">
        <v>2694</v>
      </c>
      <c r="G42" s="114">
        <v>2689</v>
      </c>
      <c r="H42" s="114">
        <v>2702</v>
      </c>
      <c r="I42" s="140">
        <v>2718</v>
      </c>
      <c r="J42" s="115">
        <v>-24</v>
      </c>
      <c r="K42" s="116">
        <v>-0.88300220750551872</v>
      </c>
    </row>
    <row r="43" spans="1:11" ht="14.1" customHeight="1" x14ac:dyDescent="0.2">
      <c r="A43" s="306" t="s">
        <v>263</v>
      </c>
      <c r="B43" s="307" t="s">
        <v>264</v>
      </c>
      <c r="C43" s="308"/>
      <c r="D43" s="113">
        <v>1.4341579946331566</v>
      </c>
      <c r="E43" s="115">
        <v>1753</v>
      </c>
      <c r="F43" s="114">
        <v>1748</v>
      </c>
      <c r="G43" s="114">
        <v>1719</v>
      </c>
      <c r="H43" s="114">
        <v>1689</v>
      </c>
      <c r="I43" s="140">
        <v>1707</v>
      </c>
      <c r="J43" s="115">
        <v>46</v>
      </c>
      <c r="K43" s="116">
        <v>2.6947861745752784</v>
      </c>
    </row>
    <row r="44" spans="1:11" ht="14.1" customHeight="1" x14ac:dyDescent="0.2">
      <c r="A44" s="306">
        <v>53</v>
      </c>
      <c r="B44" s="307" t="s">
        <v>265</v>
      </c>
      <c r="C44" s="308"/>
      <c r="D44" s="113">
        <v>0.59886118201452976</v>
      </c>
      <c r="E44" s="115">
        <v>732</v>
      </c>
      <c r="F44" s="114">
        <v>744</v>
      </c>
      <c r="G44" s="114">
        <v>743</v>
      </c>
      <c r="H44" s="114">
        <v>752</v>
      </c>
      <c r="I44" s="140">
        <v>745</v>
      </c>
      <c r="J44" s="115">
        <v>-13</v>
      </c>
      <c r="K44" s="116">
        <v>-1.7449664429530201</v>
      </c>
    </row>
    <row r="45" spans="1:11" ht="14.1" customHeight="1" x14ac:dyDescent="0.2">
      <c r="A45" s="306" t="s">
        <v>266</v>
      </c>
      <c r="B45" s="307" t="s">
        <v>267</v>
      </c>
      <c r="C45" s="308"/>
      <c r="D45" s="113">
        <v>0.5775901564238497</v>
      </c>
      <c r="E45" s="115">
        <v>706</v>
      </c>
      <c r="F45" s="114">
        <v>717</v>
      </c>
      <c r="G45" s="114">
        <v>714</v>
      </c>
      <c r="H45" s="114">
        <v>722</v>
      </c>
      <c r="I45" s="140">
        <v>716</v>
      </c>
      <c r="J45" s="115">
        <v>-10</v>
      </c>
      <c r="K45" s="116">
        <v>-1.3966480446927374</v>
      </c>
    </row>
    <row r="46" spans="1:11" ht="14.1" customHeight="1" x14ac:dyDescent="0.2">
      <c r="A46" s="306">
        <v>54</v>
      </c>
      <c r="B46" s="307" t="s">
        <v>268</v>
      </c>
      <c r="C46" s="308"/>
      <c r="D46" s="113">
        <v>1.1126382616663395</v>
      </c>
      <c r="E46" s="115">
        <v>1360</v>
      </c>
      <c r="F46" s="114">
        <v>1352</v>
      </c>
      <c r="G46" s="114">
        <v>1322</v>
      </c>
      <c r="H46" s="114">
        <v>1399</v>
      </c>
      <c r="I46" s="140">
        <v>1327</v>
      </c>
      <c r="J46" s="115">
        <v>33</v>
      </c>
      <c r="K46" s="116">
        <v>2.4868123587038431</v>
      </c>
    </row>
    <row r="47" spans="1:11" ht="14.1" customHeight="1" x14ac:dyDescent="0.2">
      <c r="A47" s="306">
        <v>61</v>
      </c>
      <c r="B47" s="307" t="s">
        <v>269</v>
      </c>
      <c r="C47" s="308"/>
      <c r="D47" s="113">
        <v>1.8113096406832907</v>
      </c>
      <c r="E47" s="115">
        <v>2214</v>
      </c>
      <c r="F47" s="114">
        <v>2207</v>
      </c>
      <c r="G47" s="114">
        <v>2209</v>
      </c>
      <c r="H47" s="114">
        <v>2178</v>
      </c>
      <c r="I47" s="140">
        <v>2133</v>
      </c>
      <c r="J47" s="115">
        <v>81</v>
      </c>
      <c r="K47" s="116">
        <v>3.7974683544303796</v>
      </c>
    </row>
    <row r="48" spans="1:11" ht="14.1" customHeight="1" x14ac:dyDescent="0.2">
      <c r="A48" s="306">
        <v>62</v>
      </c>
      <c r="B48" s="307" t="s">
        <v>270</v>
      </c>
      <c r="C48" s="308"/>
      <c r="D48" s="113">
        <v>3.8819621702991034</v>
      </c>
      <c r="E48" s="115">
        <v>4745</v>
      </c>
      <c r="F48" s="114">
        <v>4796</v>
      </c>
      <c r="G48" s="114">
        <v>4851</v>
      </c>
      <c r="H48" s="114">
        <v>4784</v>
      </c>
      <c r="I48" s="140">
        <v>4853</v>
      </c>
      <c r="J48" s="115">
        <v>-108</v>
      </c>
      <c r="K48" s="116">
        <v>-2.2254275705749023</v>
      </c>
    </row>
    <row r="49" spans="1:11" ht="14.1" customHeight="1" x14ac:dyDescent="0.2">
      <c r="A49" s="306">
        <v>63</v>
      </c>
      <c r="B49" s="307" t="s">
        <v>271</v>
      </c>
      <c r="C49" s="308"/>
      <c r="D49" s="113">
        <v>2.7275999738202761</v>
      </c>
      <c r="E49" s="115">
        <v>3334</v>
      </c>
      <c r="F49" s="114">
        <v>3404</v>
      </c>
      <c r="G49" s="114">
        <v>3454</v>
      </c>
      <c r="H49" s="114">
        <v>3365</v>
      </c>
      <c r="I49" s="140">
        <v>3349</v>
      </c>
      <c r="J49" s="115">
        <v>-15</v>
      </c>
      <c r="K49" s="116">
        <v>-0.44789489399820842</v>
      </c>
    </row>
    <row r="50" spans="1:11" ht="14.1" customHeight="1" x14ac:dyDescent="0.2">
      <c r="A50" s="306" t="s">
        <v>272</v>
      </c>
      <c r="B50" s="307" t="s">
        <v>273</v>
      </c>
      <c r="C50" s="308"/>
      <c r="D50" s="113">
        <v>0.97110412985143002</v>
      </c>
      <c r="E50" s="115">
        <v>1187</v>
      </c>
      <c r="F50" s="114">
        <v>1203</v>
      </c>
      <c r="G50" s="114">
        <v>1190</v>
      </c>
      <c r="H50" s="114">
        <v>1106</v>
      </c>
      <c r="I50" s="140">
        <v>1124</v>
      </c>
      <c r="J50" s="115">
        <v>63</v>
      </c>
      <c r="K50" s="116">
        <v>5.604982206405694</v>
      </c>
    </row>
    <row r="51" spans="1:11" ht="14.1" customHeight="1" x14ac:dyDescent="0.2">
      <c r="A51" s="306" t="s">
        <v>274</v>
      </c>
      <c r="B51" s="307" t="s">
        <v>275</v>
      </c>
      <c r="C51" s="308"/>
      <c r="D51" s="113">
        <v>1.0488251848942993</v>
      </c>
      <c r="E51" s="115">
        <v>1282</v>
      </c>
      <c r="F51" s="114">
        <v>1297</v>
      </c>
      <c r="G51" s="114">
        <v>1334</v>
      </c>
      <c r="H51" s="114">
        <v>1338</v>
      </c>
      <c r="I51" s="140">
        <v>1315</v>
      </c>
      <c r="J51" s="115">
        <v>-33</v>
      </c>
      <c r="K51" s="116">
        <v>-2.5095057034220534</v>
      </c>
    </row>
    <row r="52" spans="1:11" ht="14.1" customHeight="1" x14ac:dyDescent="0.2">
      <c r="A52" s="306">
        <v>71</v>
      </c>
      <c r="B52" s="307" t="s">
        <v>276</v>
      </c>
      <c r="C52" s="308"/>
      <c r="D52" s="113">
        <v>13.098861182014529</v>
      </c>
      <c r="E52" s="115">
        <v>16011</v>
      </c>
      <c r="F52" s="114">
        <v>15994</v>
      </c>
      <c r="G52" s="114">
        <v>15716</v>
      </c>
      <c r="H52" s="114">
        <v>15921</v>
      </c>
      <c r="I52" s="140">
        <v>15935</v>
      </c>
      <c r="J52" s="115">
        <v>76</v>
      </c>
      <c r="K52" s="116">
        <v>0.47693755883275807</v>
      </c>
    </row>
    <row r="53" spans="1:11" ht="14.1" customHeight="1" x14ac:dyDescent="0.2">
      <c r="A53" s="306" t="s">
        <v>277</v>
      </c>
      <c r="B53" s="307" t="s">
        <v>278</v>
      </c>
      <c r="C53" s="308"/>
      <c r="D53" s="113">
        <v>7.661659794489168</v>
      </c>
      <c r="E53" s="115">
        <v>9365</v>
      </c>
      <c r="F53" s="114">
        <v>9405</v>
      </c>
      <c r="G53" s="114">
        <v>9207</v>
      </c>
      <c r="H53" s="114">
        <v>9439</v>
      </c>
      <c r="I53" s="140">
        <v>9432</v>
      </c>
      <c r="J53" s="115">
        <v>-67</v>
      </c>
      <c r="K53" s="116">
        <v>-0.71034775233248515</v>
      </c>
    </row>
    <row r="54" spans="1:11" ht="14.1" customHeight="1" x14ac:dyDescent="0.2">
      <c r="A54" s="306" t="s">
        <v>279</v>
      </c>
      <c r="B54" s="307" t="s">
        <v>280</v>
      </c>
      <c r="C54" s="308"/>
      <c r="D54" s="113">
        <v>3.6218011649977093</v>
      </c>
      <c r="E54" s="115">
        <v>4427</v>
      </c>
      <c r="F54" s="114">
        <v>4395</v>
      </c>
      <c r="G54" s="114">
        <v>4330</v>
      </c>
      <c r="H54" s="114">
        <v>4359</v>
      </c>
      <c r="I54" s="140">
        <v>4407</v>
      </c>
      <c r="J54" s="115">
        <v>20</v>
      </c>
      <c r="K54" s="116">
        <v>0.45382346267302021</v>
      </c>
    </row>
    <row r="55" spans="1:11" ht="14.1" customHeight="1" x14ac:dyDescent="0.2">
      <c r="A55" s="306">
        <v>72</v>
      </c>
      <c r="B55" s="307" t="s">
        <v>281</v>
      </c>
      <c r="C55" s="308"/>
      <c r="D55" s="113">
        <v>1.5282413770534722</v>
      </c>
      <c r="E55" s="115">
        <v>1868</v>
      </c>
      <c r="F55" s="114">
        <v>1876</v>
      </c>
      <c r="G55" s="114">
        <v>1857</v>
      </c>
      <c r="H55" s="114">
        <v>1752</v>
      </c>
      <c r="I55" s="140">
        <v>1751</v>
      </c>
      <c r="J55" s="115">
        <v>117</v>
      </c>
      <c r="K55" s="116">
        <v>6.6818960593946315</v>
      </c>
    </row>
    <row r="56" spans="1:11" ht="14.1" customHeight="1" x14ac:dyDescent="0.2">
      <c r="A56" s="306" t="s">
        <v>282</v>
      </c>
      <c r="B56" s="307" t="s">
        <v>283</v>
      </c>
      <c r="C56" s="308"/>
      <c r="D56" s="113">
        <v>0.48759735584789582</v>
      </c>
      <c r="E56" s="115">
        <v>596</v>
      </c>
      <c r="F56" s="114">
        <v>602</v>
      </c>
      <c r="G56" s="114">
        <v>582</v>
      </c>
      <c r="H56" s="114">
        <v>483</v>
      </c>
      <c r="I56" s="140">
        <v>490</v>
      </c>
      <c r="J56" s="115">
        <v>106</v>
      </c>
      <c r="K56" s="116">
        <v>21.632653061224488</v>
      </c>
    </row>
    <row r="57" spans="1:11" ht="14.1" customHeight="1" x14ac:dyDescent="0.2">
      <c r="A57" s="306" t="s">
        <v>284</v>
      </c>
      <c r="B57" s="307" t="s">
        <v>285</v>
      </c>
      <c r="C57" s="308"/>
      <c r="D57" s="113">
        <v>0.8819294456443485</v>
      </c>
      <c r="E57" s="115">
        <v>1078</v>
      </c>
      <c r="F57" s="114">
        <v>1081</v>
      </c>
      <c r="G57" s="114">
        <v>1082</v>
      </c>
      <c r="H57" s="114">
        <v>1083</v>
      </c>
      <c r="I57" s="140">
        <v>1074</v>
      </c>
      <c r="J57" s="115">
        <v>4</v>
      </c>
      <c r="K57" s="116">
        <v>0.37243947858472998</v>
      </c>
    </row>
    <row r="58" spans="1:11" ht="14.1" customHeight="1" x14ac:dyDescent="0.2">
      <c r="A58" s="306">
        <v>73</v>
      </c>
      <c r="B58" s="307" t="s">
        <v>286</v>
      </c>
      <c r="C58" s="308"/>
      <c r="D58" s="113">
        <v>1.9716604489822633</v>
      </c>
      <c r="E58" s="115">
        <v>2410</v>
      </c>
      <c r="F58" s="114">
        <v>2455</v>
      </c>
      <c r="G58" s="114">
        <v>2491</v>
      </c>
      <c r="H58" s="114">
        <v>2475</v>
      </c>
      <c r="I58" s="140">
        <v>2469</v>
      </c>
      <c r="J58" s="115">
        <v>-59</v>
      </c>
      <c r="K58" s="116">
        <v>-2.389631429728635</v>
      </c>
    </row>
    <row r="59" spans="1:11" ht="14.1" customHeight="1" x14ac:dyDescent="0.2">
      <c r="A59" s="306" t="s">
        <v>287</v>
      </c>
      <c r="B59" s="307" t="s">
        <v>288</v>
      </c>
      <c r="C59" s="308"/>
      <c r="D59" s="113">
        <v>1.6026899666208521</v>
      </c>
      <c r="E59" s="115">
        <v>1959</v>
      </c>
      <c r="F59" s="114">
        <v>2017</v>
      </c>
      <c r="G59" s="114">
        <v>2058</v>
      </c>
      <c r="H59" s="114">
        <v>2066</v>
      </c>
      <c r="I59" s="140">
        <v>2061</v>
      </c>
      <c r="J59" s="115">
        <v>-102</v>
      </c>
      <c r="K59" s="116">
        <v>-4.9490538573508003</v>
      </c>
    </row>
    <row r="60" spans="1:11" ht="14.1" customHeight="1" x14ac:dyDescent="0.2">
      <c r="A60" s="306">
        <v>81</v>
      </c>
      <c r="B60" s="307" t="s">
        <v>289</v>
      </c>
      <c r="C60" s="308"/>
      <c r="D60" s="113">
        <v>3.1202958308789843</v>
      </c>
      <c r="E60" s="115">
        <v>3814</v>
      </c>
      <c r="F60" s="114">
        <v>3805</v>
      </c>
      <c r="G60" s="114">
        <v>3808</v>
      </c>
      <c r="H60" s="114">
        <v>3691</v>
      </c>
      <c r="I60" s="140">
        <v>3706</v>
      </c>
      <c r="J60" s="115">
        <v>108</v>
      </c>
      <c r="K60" s="116">
        <v>2.9141932002158661</v>
      </c>
    </row>
    <row r="61" spans="1:11" ht="14.1" customHeight="1" x14ac:dyDescent="0.2">
      <c r="A61" s="306" t="s">
        <v>290</v>
      </c>
      <c r="B61" s="307" t="s">
        <v>291</v>
      </c>
      <c r="C61" s="308"/>
      <c r="D61" s="113">
        <v>1.1838143857582302</v>
      </c>
      <c r="E61" s="115">
        <v>1447</v>
      </c>
      <c r="F61" s="114">
        <v>1429</v>
      </c>
      <c r="G61" s="114">
        <v>1461</v>
      </c>
      <c r="H61" s="114">
        <v>1394</v>
      </c>
      <c r="I61" s="140">
        <v>1408</v>
      </c>
      <c r="J61" s="115">
        <v>39</v>
      </c>
      <c r="K61" s="116">
        <v>2.7698863636363638</v>
      </c>
    </row>
    <row r="62" spans="1:11" ht="14.1" customHeight="1" x14ac:dyDescent="0.2">
      <c r="A62" s="306" t="s">
        <v>292</v>
      </c>
      <c r="B62" s="307" t="s">
        <v>293</v>
      </c>
      <c r="C62" s="308"/>
      <c r="D62" s="113">
        <v>0.97028601348255772</v>
      </c>
      <c r="E62" s="115">
        <v>1186</v>
      </c>
      <c r="F62" s="114">
        <v>1201</v>
      </c>
      <c r="G62" s="114">
        <v>1172</v>
      </c>
      <c r="H62" s="114">
        <v>1147</v>
      </c>
      <c r="I62" s="140">
        <v>1158</v>
      </c>
      <c r="J62" s="115">
        <v>28</v>
      </c>
      <c r="K62" s="116">
        <v>2.4179620034542313</v>
      </c>
    </row>
    <row r="63" spans="1:11" ht="14.1" customHeight="1" x14ac:dyDescent="0.2">
      <c r="A63" s="306"/>
      <c r="B63" s="307" t="s">
        <v>294</v>
      </c>
      <c r="C63" s="308"/>
      <c r="D63" s="113">
        <v>0.8827475620132208</v>
      </c>
      <c r="E63" s="115">
        <v>1079</v>
      </c>
      <c r="F63" s="114">
        <v>1095</v>
      </c>
      <c r="G63" s="114">
        <v>1069</v>
      </c>
      <c r="H63" s="114">
        <v>1045</v>
      </c>
      <c r="I63" s="140">
        <v>1061</v>
      </c>
      <c r="J63" s="115">
        <v>18</v>
      </c>
      <c r="K63" s="116">
        <v>1.6965127238454289</v>
      </c>
    </row>
    <row r="64" spans="1:11" ht="14.1" customHeight="1" x14ac:dyDescent="0.2">
      <c r="A64" s="306" t="s">
        <v>295</v>
      </c>
      <c r="B64" s="307" t="s">
        <v>296</v>
      </c>
      <c r="C64" s="308"/>
      <c r="D64" s="113">
        <v>0.31497480201583872</v>
      </c>
      <c r="E64" s="115">
        <v>385</v>
      </c>
      <c r="F64" s="114">
        <v>371</v>
      </c>
      <c r="G64" s="114">
        <v>373</v>
      </c>
      <c r="H64" s="114">
        <v>357</v>
      </c>
      <c r="I64" s="140">
        <v>356</v>
      </c>
      <c r="J64" s="115">
        <v>29</v>
      </c>
      <c r="K64" s="116">
        <v>8.1460674157303377</v>
      </c>
    </row>
    <row r="65" spans="1:11" ht="14.1" customHeight="1" x14ac:dyDescent="0.2">
      <c r="A65" s="306" t="s">
        <v>297</v>
      </c>
      <c r="B65" s="307" t="s">
        <v>298</v>
      </c>
      <c r="C65" s="308"/>
      <c r="D65" s="113">
        <v>0.31988350022907258</v>
      </c>
      <c r="E65" s="115">
        <v>391</v>
      </c>
      <c r="F65" s="114">
        <v>388</v>
      </c>
      <c r="G65" s="114">
        <v>389</v>
      </c>
      <c r="H65" s="114">
        <v>385</v>
      </c>
      <c r="I65" s="140">
        <v>377</v>
      </c>
      <c r="J65" s="115">
        <v>14</v>
      </c>
      <c r="K65" s="116">
        <v>3.7135278514588861</v>
      </c>
    </row>
    <row r="66" spans="1:11" ht="14.1" customHeight="1" x14ac:dyDescent="0.2">
      <c r="A66" s="306">
        <v>82</v>
      </c>
      <c r="B66" s="307" t="s">
        <v>299</v>
      </c>
      <c r="C66" s="308"/>
      <c r="D66" s="113">
        <v>1.302441259244715</v>
      </c>
      <c r="E66" s="115">
        <v>1592</v>
      </c>
      <c r="F66" s="114">
        <v>1572</v>
      </c>
      <c r="G66" s="114">
        <v>1758</v>
      </c>
      <c r="H66" s="114">
        <v>1727</v>
      </c>
      <c r="I66" s="140">
        <v>1723</v>
      </c>
      <c r="J66" s="115">
        <v>-131</v>
      </c>
      <c r="K66" s="116">
        <v>-7.603017991874637</v>
      </c>
    </row>
    <row r="67" spans="1:11" ht="14.1" customHeight="1" x14ac:dyDescent="0.2">
      <c r="A67" s="306" t="s">
        <v>300</v>
      </c>
      <c r="B67" s="307" t="s">
        <v>301</v>
      </c>
      <c r="C67" s="308"/>
      <c r="D67" s="113">
        <v>0.71503370639439756</v>
      </c>
      <c r="E67" s="115">
        <v>874</v>
      </c>
      <c r="F67" s="114">
        <v>865</v>
      </c>
      <c r="G67" s="114">
        <v>862</v>
      </c>
      <c r="H67" s="114">
        <v>856</v>
      </c>
      <c r="I67" s="140">
        <v>863</v>
      </c>
      <c r="J67" s="115">
        <v>11</v>
      </c>
      <c r="K67" s="116">
        <v>1.2746234067207416</v>
      </c>
    </row>
    <row r="68" spans="1:11" ht="14.1" customHeight="1" x14ac:dyDescent="0.2">
      <c r="A68" s="306" t="s">
        <v>302</v>
      </c>
      <c r="B68" s="307" t="s">
        <v>303</v>
      </c>
      <c r="C68" s="308"/>
      <c r="D68" s="113">
        <v>0.34606322403298645</v>
      </c>
      <c r="E68" s="115">
        <v>423</v>
      </c>
      <c r="F68" s="114">
        <v>420</v>
      </c>
      <c r="G68" s="114">
        <v>612</v>
      </c>
      <c r="H68" s="114">
        <v>595</v>
      </c>
      <c r="I68" s="140">
        <v>583</v>
      </c>
      <c r="J68" s="115">
        <v>-160</v>
      </c>
      <c r="K68" s="116">
        <v>-27.444253859348198</v>
      </c>
    </row>
    <row r="69" spans="1:11" ht="14.1" customHeight="1" x14ac:dyDescent="0.2">
      <c r="A69" s="306">
        <v>83</v>
      </c>
      <c r="B69" s="307" t="s">
        <v>304</v>
      </c>
      <c r="C69" s="308"/>
      <c r="D69" s="113">
        <v>2.3439033968191634</v>
      </c>
      <c r="E69" s="115">
        <v>2865</v>
      </c>
      <c r="F69" s="114">
        <v>2842</v>
      </c>
      <c r="G69" s="114">
        <v>2815</v>
      </c>
      <c r="H69" s="114">
        <v>2707</v>
      </c>
      <c r="I69" s="140">
        <v>2713</v>
      </c>
      <c r="J69" s="115">
        <v>152</v>
      </c>
      <c r="K69" s="116">
        <v>5.602653888684114</v>
      </c>
    </row>
    <row r="70" spans="1:11" ht="14.1" customHeight="1" x14ac:dyDescent="0.2">
      <c r="A70" s="306" t="s">
        <v>305</v>
      </c>
      <c r="B70" s="307" t="s">
        <v>306</v>
      </c>
      <c r="C70" s="308"/>
      <c r="D70" s="113">
        <v>2.0379278748609204</v>
      </c>
      <c r="E70" s="115">
        <v>2491</v>
      </c>
      <c r="F70" s="114">
        <v>2487</v>
      </c>
      <c r="G70" s="114">
        <v>2467</v>
      </c>
      <c r="H70" s="114">
        <v>2364</v>
      </c>
      <c r="I70" s="140">
        <v>2380</v>
      </c>
      <c r="J70" s="115">
        <v>111</v>
      </c>
      <c r="K70" s="116">
        <v>4.6638655462184877</v>
      </c>
    </row>
    <row r="71" spans="1:11" ht="14.1" customHeight="1" x14ac:dyDescent="0.2">
      <c r="A71" s="306"/>
      <c r="B71" s="307" t="s">
        <v>307</v>
      </c>
      <c r="C71" s="308"/>
      <c r="D71" s="113">
        <v>1.2108122259310163</v>
      </c>
      <c r="E71" s="115">
        <v>1480</v>
      </c>
      <c r="F71" s="114">
        <v>1480</v>
      </c>
      <c r="G71" s="114">
        <v>1481</v>
      </c>
      <c r="H71" s="114">
        <v>1415</v>
      </c>
      <c r="I71" s="140">
        <v>1438</v>
      </c>
      <c r="J71" s="115">
        <v>42</v>
      </c>
      <c r="K71" s="116">
        <v>2.9207232267037551</v>
      </c>
    </row>
    <row r="72" spans="1:11" ht="14.1" customHeight="1" x14ac:dyDescent="0.2">
      <c r="A72" s="306">
        <v>84</v>
      </c>
      <c r="B72" s="307" t="s">
        <v>308</v>
      </c>
      <c r="C72" s="308"/>
      <c r="D72" s="113">
        <v>1.0676418613783625</v>
      </c>
      <c r="E72" s="115">
        <v>1305</v>
      </c>
      <c r="F72" s="114">
        <v>1325</v>
      </c>
      <c r="G72" s="114">
        <v>1334</v>
      </c>
      <c r="H72" s="114">
        <v>1342</v>
      </c>
      <c r="I72" s="140">
        <v>1291</v>
      </c>
      <c r="J72" s="115">
        <v>14</v>
      </c>
      <c r="K72" s="116">
        <v>1.0844306738962044</v>
      </c>
    </row>
    <row r="73" spans="1:11" ht="14.1" customHeight="1" x14ac:dyDescent="0.2">
      <c r="A73" s="306" t="s">
        <v>309</v>
      </c>
      <c r="B73" s="307" t="s">
        <v>310</v>
      </c>
      <c r="C73" s="308"/>
      <c r="D73" s="113">
        <v>0.27325086720335101</v>
      </c>
      <c r="E73" s="115">
        <v>334</v>
      </c>
      <c r="F73" s="114">
        <v>341</v>
      </c>
      <c r="G73" s="114">
        <v>340</v>
      </c>
      <c r="H73" s="114">
        <v>341</v>
      </c>
      <c r="I73" s="140">
        <v>336</v>
      </c>
      <c r="J73" s="115">
        <v>-2</v>
      </c>
      <c r="K73" s="116">
        <v>-0.59523809523809523</v>
      </c>
    </row>
    <row r="74" spans="1:11" ht="14.1" customHeight="1" x14ac:dyDescent="0.2">
      <c r="A74" s="306" t="s">
        <v>311</v>
      </c>
      <c r="B74" s="307" t="s">
        <v>312</v>
      </c>
      <c r="C74" s="308"/>
      <c r="D74" s="113">
        <v>7.6902938673996987E-2</v>
      </c>
      <c r="E74" s="115">
        <v>94</v>
      </c>
      <c r="F74" s="114">
        <v>93</v>
      </c>
      <c r="G74" s="114">
        <v>92</v>
      </c>
      <c r="H74" s="114">
        <v>98</v>
      </c>
      <c r="I74" s="140">
        <v>95</v>
      </c>
      <c r="J74" s="115">
        <v>-1</v>
      </c>
      <c r="K74" s="116">
        <v>-1.0526315789473684</v>
      </c>
    </row>
    <row r="75" spans="1:11" ht="14.1" customHeight="1" x14ac:dyDescent="0.2">
      <c r="A75" s="306" t="s">
        <v>313</v>
      </c>
      <c r="B75" s="307" t="s">
        <v>314</v>
      </c>
      <c r="C75" s="308"/>
      <c r="D75" s="113">
        <v>0.16280515740558937</v>
      </c>
      <c r="E75" s="115">
        <v>199</v>
      </c>
      <c r="F75" s="114">
        <v>197</v>
      </c>
      <c r="G75" s="114">
        <v>197</v>
      </c>
      <c r="H75" s="114">
        <v>184</v>
      </c>
      <c r="I75" s="140">
        <v>184</v>
      </c>
      <c r="J75" s="115">
        <v>15</v>
      </c>
      <c r="K75" s="116">
        <v>8.1521739130434785</v>
      </c>
    </row>
    <row r="76" spans="1:11" ht="14.1" customHeight="1" x14ac:dyDescent="0.2">
      <c r="A76" s="306">
        <v>91</v>
      </c>
      <c r="B76" s="307" t="s">
        <v>315</v>
      </c>
      <c r="C76" s="308"/>
      <c r="D76" s="113">
        <v>1.2042672949800379</v>
      </c>
      <c r="E76" s="115">
        <v>1472</v>
      </c>
      <c r="F76" s="114">
        <v>1487</v>
      </c>
      <c r="G76" s="114">
        <v>1456</v>
      </c>
      <c r="H76" s="114">
        <v>1448</v>
      </c>
      <c r="I76" s="140">
        <v>1447</v>
      </c>
      <c r="J76" s="115">
        <v>25</v>
      </c>
      <c r="K76" s="116">
        <v>1.7277125086385625</v>
      </c>
    </row>
    <row r="77" spans="1:11" ht="14.1" customHeight="1" x14ac:dyDescent="0.2">
      <c r="A77" s="306">
        <v>92</v>
      </c>
      <c r="B77" s="307" t="s">
        <v>316</v>
      </c>
      <c r="C77" s="308"/>
      <c r="D77" s="113">
        <v>0.88683814385758231</v>
      </c>
      <c r="E77" s="115">
        <v>1084</v>
      </c>
      <c r="F77" s="114">
        <v>1075</v>
      </c>
      <c r="G77" s="114">
        <v>1074</v>
      </c>
      <c r="H77" s="114">
        <v>1137</v>
      </c>
      <c r="I77" s="140">
        <v>1131</v>
      </c>
      <c r="J77" s="115">
        <v>-47</v>
      </c>
      <c r="K77" s="116">
        <v>-4.1556145004420868</v>
      </c>
    </row>
    <row r="78" spans="1:11" ht="14.1" customHeight="1" x14ac:dyDescent="0.2">
      <c r="A78" s="306">
        <v>93</v>
      </c>
      <c r="B78" s="307" t="s">
        <v>317</v>
      </c>
      <c r="C78" s="308"/>
      <c r="D78" s="113">
        <v>0.35669873682832648</v>
      </c>
      <c r="E78" s="115">
        <v>436</v>
      </c>
      <c r="F78" s="114">
        <v>433</v>
      </c>
      <c r="G78" s="114">
        <v>439</v>
      </c>
      <c r="H78" s="114">
        <v>450</v>
      </c>
      <c r="I78" s="140">
        <v>455</v>
      </c>
      <c r="J78" s="115">
        <v>-19</v>
      </c>
      <c r="K78" s="116">
        <v>-4.1758241758241761</v>
      </c>
    </row>
    <row r="79" spans="1:11" ht="14.1" customHeight="1" x14ac:dyDescent="0.2">
      <c r="A79" s="306">
        <v>94</v>
      </c>
      <c r="B79" s="307" t="s">
        <v>318</v>
      </c>
      <c r="C79" s="308"/>
      <c r="D79" s="113">
        <v>0.23398128149748021</v>
      </c>
      <c r="E79" s="115">
        <v>286</v>
      </c>
      <c r="F79" s="114">
        <v>303</v>
      </c>
      <c r="G79" s="114">
        <v>300</v>
      </c>
      <c r="H79" s="114">
        <v>281</v>
      </c>
      <c r="I79" s="140">
        <v>300</v>
      </c>
      <c r="J79" s="115">
        <v>-14</v>
      </c>
      <c r="K79" s="116">
        <v>-4.666666666666667</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224</v>
      </c>
      <c r="C81" s="312"/>
      <c r="D81" s="125">
        <v>0.32970089665554031</v>
      </c>
      <c r="E81" s="143">
        <v>403</v>
      </c>
      <c r="F81" s="144">
        <v>411</v>
      </c>
      <c r="G81" s="144">
        <v>421</v>
      </c>
      <c r="H81" s="144">
        <v>419</v>
      </c>
      <c r="I81" s="145">
        <v>428</v>
      </c>
      <c r="J81" s="143">
        <v>-25</v>
      </c>
      <c r="K81" s="146">
        <v>-5.8411214953271031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9967</v>
      </c>
      <c r="E12" s="114">
        <v>10350</v>
      </c>
      <c r="F12" s="114">
        <v>10150</v>
      </c>
      <c r="G12" s="114">
        <v>10237</v>
      </c>
      <c r="H12" s="140">
        <v>10491</v>
      </c>
      <c r="I12" s="115">
        <v>-524</v>
      </c>
      <c r="J12" s="116">
        <v>-4.9947574111142883</v>
      </c>
      <c r="K12"/>
      <c r="L12"/>
      <c r="M12"/>
      <c r="N12"/>
      <c r="O12"/>
      <c r="P12"/>
    </row>
    <row r="13" spans="1:16" s="110" customFormat="1" ht="14.45" customHeight="1" x14ac:dyDescent="0.2">
      <c r="A13" s="120" t="s">
        <v>105</v>
      </c>
      <c r="B13" s="119" t="s">
        <v>106</v>
      </c>
      <c r="C13" s="113">
        <v>41.115681749774254</v>
      </c>
      <c r="D13" s="115">
        <v>4098</v>
      </c>
      <c r="E13" s="114">
        <v>4212</v>
      </c>
      <c r="F13" s="114">
        <v>4182</v>
      </c>
      <c r="G13" s="114">
        <v>4200</v>
      </c>
      <c r="H13" s="140">
        <v>4339</v>
      </c>
      <c r="I13" s="115">
        <v>-241</v>
      </c>
      <c r="J13" s="116">
        <v>-5.5542751786125839</v>
      </c>
      <c r="K13"/>
      <c r="L13"/>
      <c r="M13"/>
      <c r="N13"/>
      <c r="O13"/>
      <c r="P13"/>
    </row>
    <row r="14" spans="1:16" s="110" customFormat="1" ht="14.45" customHeight="1" x14ac:dyDescent="0.2">
      <c r="A14" s="120"/>
      <c r="B14" s="119" t="s">
        <v>107</v>
      </c>
      <c r="C14" s="113">
        <v>58.884318250225746</v>
      </c>
      <c r="D14" s="115">
        <v>5869</v>
      </c>
      <c r="E14" s="114">
        <v>6138</v>
      </c>
      <c r="F14" s="114">
        <v>5968</v>
      </c>
      <c r="G14" s="114">
        <v>6037</v>
      </c>
      <c r="H14" s="140">
        <v>6152</v>
      </c>
      <c r="I14" s="115">
        <v>-283</v>
      </c>
      <c r="J14" s="116">
        <v>-4.6001300390117033</v>
      </c>
      <c r="K14"/>
      <c r="L14"/>
      <c r="M14"/>
      <c r="N14"/>
      <c r="O14"/>
      <c r="P14"/>
    </row>
    <row r="15" spans="1:16" s="110" customFormat="1" ht="14.45" customHeight="1" x14ac:dyDescent="0.2">
      <c r="A15" s="118" t="s">
        <v>105</v>
      </c>
      <c r="B15" s="121" t="s">
        <v>108</v>
      </c>
      <c r="C15" s="113">
        <v>19.082973813584829</v>
      </c>
      <c r="D15" s="115">
        <v>1902</v>
      </c>
      <c r="E15" s="114">
        <v>1990</v>
      </c>
      <c r="F15" s="114">
        <v>1925</v>
      </c>
      <c r="G15" s="114">
        <v>1966</v>
      </c>
      <c r="H15" s="140">
        <v>2115</v>
      </c>
      <c r="I15" s="115">
        <v>-213</v>
      </c>
      <c r="J15" s="116">
        <v>-10.070921985815604</v>
      </c>
      <c r="K15"/>
      <c r="L15"/>
      <c r="M15"/>
      <c r="N15"/>
      <c r="O15"/>
      <c r="P15"/>
    </row>
    <row r="16" spans="1:16" s="110" customFormat="1" ht="14.45" customHeight="1" x14ac:dyDescent="0.2">
      <c r="A16" s="118"/>
      <c r="B16" s="121" t="s">
        <v>109</v>
      </c>
      <c r="C16" s="113">
        <v>48.540182602588544</v>
      </c>
      <c r="D16" s="115">
        <v>4838</v>
      </c>
      <c r="E16" s="114">
        <v>5054</v>
      </c>
      <c r="F16" s="114">
        <v>4970</v>
      </c>
      <c r="G16" s="114">
        <v>5057</v>
      </c>
      <c r="H16" s="140">
        <v>5199</v>
      </c>
      <c r="I16" s="115">
        <v>-361</v>
      </c>
      <c r="J16" s="116">
        <v>-6.9436430082708211</v>
      </c>
      <c r="K16"/>
      <c r="L16"/>
      <c r="M16"/>
      <c r="N16"/>
      <c r="O16"/>
      <c r="P16"/>
    </row>
    <row r="17" spans="1:16" s="110" customFormat="1" ht="14.45" customHeight="1" x14ac:dyDescent="0.2">
      <c r="A17" s="118"/>
      <c r="B17" s="121" t="s">
        <v>110</v>
      </c>
      <c r="C17" s="113">
        <v>18.169960870873883</v>
      </c>
      <c r="D17" s="115">
        <v>1811</v>
      </c>
      <c r="E17" s="114">
        <v>1856</v>
      </c>
      <c r="F17" s="114">
        <v>1831</v>
      </c>
      <c r="G17" s="114">
        <v>1830</v>
      </c>
      <c r="H17" s="140">
        <v>1819</v>
      </c>
      <c r="I17" s="115">
        <v>-8</v>
      </c>
      <c r="J17" s="116">
        <v>-0.43980208905992302</v>
      </c>
      <c r="K17"/>
      <c r="L17"/>
      <c r="M17"/>
      <c r="N17"/>
      <c r="O17"/>
      <c r="P17"/>
    </row>
    <row r="18" spans="1:16" s="110" customFormat="1" ht="14.45" customHeight="1" x14ac:dyDescent="0.2">
      <c r="A18" s="120"/>
      <c r="B18" s="121" t="s">
        <v>111</v>
      </c>
      <c r="C18" s="113">
        <v>14.206882712952744</v>
      </c>
      <c r="D18" s="115">
        <v>1416</v>
      </c>
      <c r="E18" s="114">
        <v>1450</v>
      </c>
      <c r="F18" s="114">
        <v>1424</v>
      </c>
      <c r="G18" s="114">
        <v>1384</v>
      </c>
      <c r="H18" s="140">
        <v>1358</v>
      </c>
      <c r="I18" s="115">
        <v>58</v>
      </c>
      <c r="J18" s="116">
        <v>4.2709867452135493</v>
      </c>
      <c r="K18"/>
      <c r="L18"/>
      <c r="M18"/>
      <c r="N18"/>
      <c r="O18"/>
      <c r="P18"/>
    </row>
    <row r="19" spans="1:16" s="110" customFormat="1" ht="14.45" customHeight="1" x14ac:dyDescent="0.2">
      <c r="A19" s="120"/>
      <c r="B19" s="121" t="s">
        <v>112</v>
      </c>
      <c r="C19" s="113">
        <v>1.3544697501755794</v>
      </c>
      <c r="D19" s="115">
        <v>135</v>
      </c>
      <c r="E19" s="114">
        <v>137</v>
      </c>
      <c r="F19" s="114">
        <v>164</v>
      </c>
      <c r="G19" s="114">
        <v>129</v>
      </c>
      <c r="H19" s="140">
        <v>123</v>
      </c>
      <c r="I19" s="115">
        <v>12</v>
      </c>
      <c r="J19" s="116">
        <v>9.7560975609756095</v>
      </c>
      <c r="K19"/>
      <c r="L19"/>
      <c r="M19"/>
      <c r="N19"/>
      <c r="O19"/>
      <c r="P19"/>
    </row>
    <row r="20" spans="1:16" s="110" customFormat="1" ht="14.45" customHeight="1" x14ac:dyDescent="0.2">
      <c r="A20" s="120" t="s">
        <v>113</v>
      </c>
      <c r="B20" s="119" t="s">
        <v>116</v>
      </c>
      <c r="C20" s="113">
        <v>85.35166047958262</v>
      </c>
      <c r="D20" s="115">
        <v>8507</v>
      </c>
      <c r="E20" s="114">
        <v>8854</v>
      </c>
      <c r="F20" s="114">
        <v>8696</v>
      </c>
      <c r="G20" s="114">
        <v>8773</v>
      </c>
      <c r="H20" s="140">
        <v>9002</v>
      </c>
      <c r="I20" s="115">
        <v>-495</v>
      </c>
      <c r="J20" s="116">
        <v>-5.4987780493223726</v>
      </c>
      <c r="K20"/>
      <c r="L20"/>
      <c r="M20"/>
      <c r="N20"/>
      <c r="O20"/>
      <c r="P20"/>
    </row>
    <row r="21" spans="1:16" s="110" customFormat="1" ht="14.45" customHeight="1" x14ac:dyDescent="0.2">
      <c r="A21" s="123"/>
      <c r="B21" s="124" t="s">
        <v>117</v>
      </c>
      <c r="C21" s="125">
        <v>14.49784288150898</v>
      </c>
      <c r="D21" s="143">
        <v>1445</v>
      </c>
      <c r="E21" s="144">
        <v>1478</v>
      </c>
      <c r="F21" s="144">
        <v>1438</v>
      </c>
      <c r="G21" s="144">
        <v>1448</v>
      </c>
      <c r="H21" s="145">
        <v>1474</v>
      </c>
      <c r="I21" s="143">
        <v>-29</v>
      </c>
      <c r="J21" s="146">
        <v>-1.9674355495251017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8634</v>
      </c>
      <c r="E56" s="114">
        <v>9071</v>
      </c>
      <c r="F56" s="114">
        <v>8990</v>
      </c>
      <c r="G56" s="114">
        <v>9046</v>
      </c>
      <c r="H56" s="140">
        <v>9071</v>
      </c>
      <c r="I56" s="115">
        <v>-437</v>
      </c>
      <c r="J56" s="116">
        <v>-4.8175504354536436</v>
      </c>
      <c r="K56"/>
      <c r="L56"/>
      <c r="M56"/>
      <c r="N56"/>
      <c r="O56"/>
      <c r="P56"/>
    </row>
    <row r="57" spans="1:16" s="110" customFormat="1" ht="14.45" customHeight="1" x14ac:dyDescent="0.2">
      <c r="A57" s="120" t="s">
        <v>105</v>
      </c>
      <c r="B57" s="119" t="s">
        <v>106</v>
      </c>
      <c r="C57" s="113">
        <v>38.533703961084086</v>
      </c>
      <c r="D57" s="115">
        <v>3327</v>
      </c>
      <c r="E57" s="114">
        <v>3480</v>
      </c>
      <c r="F57" s="114">
        <v>3454</v>
      </c>
      <c r="G57" s="114">
        <v>3491</v>
      </c>
      <c r="H57" s="140">
        <v>3510</v>
      </c>
      <c r="I57" s="115">
        <v>-183</v>
      </c>
      <c r="J57" s="116">
        <v>-5.2136752136752138</v>
      </c>
    </row>
    <row r="58" spans="1:16" s="110" customFormat="1" ht="14.45" customHeight="1" x14ac:dyDescent="0.2">
      <c r="A58" s="120"/>
      <c r="B58" s="119" t="s">
        <v>107</v>
      </c>
      <c r="C58" s="113">
        <v>61.466296038915914</v>
      </c>
      <c r="D58" s="115">
        <v>5307</v>
      </c>
      <c r="E58" s="114">
        <v>5591</v>
      </c>
      <c r="F58" s="114">
        <v>5536</v>
      </c>
      <c r="G58" s="114">
        <v>5555</v>
      </c>
      <c r="H58" s="140">
        <v>5561</v>
      </c>
      <c r="I58" s="115">
        <v>-254</v>
      </c>
      <c r="J58" s="116">
        <v>-4.5675238266498832</v>
      </c>
    </row>
    <row r="59" spans="1:16" s="110" customFormat="1" ht="14.45" customHeight="1" x14ac:dyDescent="0.2">
      <c r="A59" s="118" t="s">
        <v>105</v>
      </c>
      <c r="B59" s="121" t="s">
        <v>108</v>
      </c>
      <c r="C59" s="113">
        <v>16.539263377345378</v>
      </c>
      <c r="D59" s="115">
        <v>1428</v>
      </c>
      <c r="E59" s="114">
        <v>1540</v>
      </c>
      <c r="F59" s="114">
        <v>1496</v>
      </c>
      <c r="G59" s="114">
        <v>1564</v>
      </c>
      <c r="H59" s="140">
        <v>1579</v>
      </c>
      <c r="I59" s="115">
        <v>-151</v>
      </c>
      <c r="J59" s="116">
        <v>-9.5630145661811277</v>
      </c>
    </row>
    <row r="60" spans="1:16" s="110" customFormat="1" ht="14.45" customHeight="1" x14ac:dyDescent="0.2">
      <c r="A60" s="118"/>
      <c r="B60" s="121" t="s">
        <v>109</v>
      </c>
      <c r="C60" s="113">
        <v>47.822561964327079</v>
      </c>
      <c r="D60" s="115">
        <v>4129</v>
      </c>
      <c r="E60" s="114">
        <v>4372</v>
      </c>
      <c r="F60" s="114">
        <v>4348</v>
      </c>
      <c r="G60" s="114">
        <v>4350</v>
      </c>
      <c r="H60" s="140">
        <v>4383</v>
      </c>
      <c r="I60" s="115">
        <v>-254</v>
      </c>
      <c r="J60" s="116">
        <v>-5.7951174994296144</v>
      </c>
    </row>
    <row r="61" spans="1:16" s="110" customFormat="1" ht="14.45" customHeight="1" x14ac:dyDescent="0.2">
      <c r="A61" s="118"/>
      <c r="B61" s="121" t="s">
        <v>110</v>
      </c>
      <c r="C61" s="113">
        <v>19.863331016909893</v>
      </c>
      <c r="D61" s="115">
        <v>1715</v>
      </c>
      <c r="E61" s="114">
        <v>1762</v>
      </c>
      <c r="F61" s="114">
        <v>1753</v>
      </c>
      <c r="G61" s="114">
        <v>1759</v>
      </c>
      <c r="H61" s="140">
        <v>1748</v>
      </c>
      <c r="I61" s="115">
        <v>-33</v>
      </c>
      <c r="J61" s="116">
        <v>-1.8878718535469108</v>
      </c>
    </row>
    <row r="62" spans="1:16" s="110" customFormat="1" ht="14.45" customHeight="1" x14ac:dyDescent="0.2">
      <c r="A62" s="120"/>
      <c r="B62" s="121" t="s">
        <v>111</v>
      </c>
      <c r="C62" s="113">
        <v>15.77484364141765</v>
      </c>
      <c r="D62" s="115">
        <v>1362</v>
      </c>
      <c r="E62" s="114">
        <v>1397</v>
      </c>
      <c r="F62" s="114">
        <v>1393</v>
      </c>
      <c r="G62" s="114">
        <v>1373</v>
      </c>
      <c r="H62" s="140">
        <v>1361</v>
      </c>
      <c r="I62" s="115">
        <v>1</v>
      </c>
      <c r="J62" s="116">
        <v>7.3475385745775168E-2</v>
      </c>
    </row>
    <row r="63" spans="1:16" s="110" customFormat="1" ht="14.45" customHeight="1" x14ac:dyDescent="0.2">
      <c r="A63" s="120"/>
      <c r="B63" s="121" t="s">
        <v>112</v>
      </c>
      <c r="C63" s="113">
        <v>1.5056752374334028</v>
      </c>
      <c r="D63" s="115">
        <v>130</v>
      </c>
      <c r="E63" s="114">
        <v>124</v>
      </c>
      <c r="F63" s="114">
        <v>153</v>
      </c>
      <c r="G63" s="114">
        <v>119</v>
      </c>
      <c r="H63" s="140">
        <v>120</v>
      </c>
      <c r="I63" s="115">
        <v>10</v>
      </c>
      <c r="J63" s="116">
        <v>8.3333333333333339</v>
      </c>
    </row>
    <row r="64" spans="1:16" s="110" customFormat="1" ht="14.45" customHeight="1" x14ac:dyDescent="0.2">
      <c r="A64" s="120" t="s">
        <v>113</v>
      </c>
      <c r="B64" s="119" t="s">
        <v>116</v>
      </c>
      <c r="C64" s="113">
        <v>80.715774843641412</v>
      </c>
      <c r="D64" s="115">
        <v>6969</v>
      </c>
      <c r="E64" s="114">
        <v>7356</v>
      </c>
      <c r="F64" s="114">
        <v>7314</v>
      </c>
      <c r="G64" s="114">
        <v>7380</v>
      </c>
      <c r="H64" s="140">
        <v>7413</v>
      </c>
      <c r="I64" s="115">
        <v>-444</v>
      </c>
      <c r="J64" s="116">
        <v>-5.9894779441521653</v>
      </c>
    </row>
    <row r="65" spans="1:10" s="110" customFormat="1" ht="14.45" customHeight="1" x14ac:dyDescent="0.2">
      <c r="A65" s="123"/>
      <c r="B65" s="124" t="s">
        <v>117</v>
      </c>
      <c r="C65" s="125">
        <v>19.07574704656011</v>
      </c>
      <c r="D65" s="143">
        <v>1647</v>
      </c>
      <c r="E65" s="144">
        <v>1694</v>
      </c>
      <c r="F65" s="144">
        <v>1655</v>
      </c>
      <c r="G65" s="144">
        <v>1646</v>
      </c>
      <c r="H65" s="145">
        <v>1639</v>
      </c>
      <c r="I65" s="143">
        <v>8</v>
      </c>
      <c r="J65" s="146">
        <v>0.48810250152532031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9967</v>
      </c>
      <c r="G11" s="114">
        <v>10350</v>
      </c>
      <c r="H11" s="114">
        <v>10150</v>
      </c>
      <c r="I11" s="114">
        <v>10237</v>
      </c>
      <c r="J11" s="140">
        <v>10491</v>
      </c>
      <c r="K11" s="114">
        <v>-524</v>
      </c>
      <c r="L11" s="116">
        <v>-4.9947574111142883</v>
      </c>
    </row>
    <row r="12" spans="1:17" s="110" customFormat="1" ht="24" customHeight="1" x14ac:dyDescent="0.2">
      <c r="A12" s="604" t="s">
        <v>185</v>
      </c>
      <c r="B12" s="605"/>
      <c r="C12" s="605"/>
      <c r="D12" s="606"/>
      <c r="E12" s="113">
        <v>41.115681749774254</v>
      </c>
      <c r="F12" s="115">
        <v>4098</v>
      </c>
      <c r="G12" s="114">
        <v>4212</v>
      </c>
      <c r="H12" s="114">
        <v>4182</v>
      </c>
      <c r="I12" s="114">
        <v>4200</v>
      </c>
      <c r="J12" s="140">
        <v>4339</v>
      </c>
      <c r="K12" s="114">
        <v>-241</v>
      </c>
      <c r="L12" s="116">
        <v>-5.5542751786125839</v>
      </c>
    </row>
    <row r="13" spans="1:17" s="110" customFormat="1" ht="15" customHeight="1" x14ac:dyDescent="0.2">
      <c r="A13" s="120"/>
      <c r="B13" s="612" t="s">
        <v>107</v>
      </c>
      <c r="C13" s="612"/>
      <c r="E13" s="113">
        <v>58.884318250225746</v>
      </c>
      <c r="F13" s="115">
        <v>5869</v>
      </c>
      <c r="G13" s="114">
        <v>6138</v>
      </c>
      <c r="H13" s="114">
        <v>5968</v>
      </c>
      <c r="I13" s="114">
        <v>6037</v>
      </c>
      <c r="J13" s="140">
        <v>6152</v>
      </c>
      <c r="K13" s="114">
        <v>-283</v>
      </c>
      <c r="L13" s="116">
        <v>-4.6001300390117033</v>
      </c>
    </row>
    <row r="14" spans="1:17" s="110" customFormat="1" ht="22.5" customHeight="1" x14ac:dyDescent="0.2">
      <c r="A14" s="604" t="s">
        <v>186</v>
      </c>
      <c r="B14" s="605"/>
      <c r="C14" s="605"/>
      <c r="D14" s="606"/>
      <c r="E14" s="113">
        <v>19.082973813584829</v>
      </c>
      <c r="F14" s="115">
        <v>1902</v>
      </c>
      <c r="G14" s="114">
        <v>1990</v>
      </c>
      <c r="H14" s="114">
        <v>1925</v>
      </c>
      <c r="I14" s="114">
        <v>1966</v>
      </c>
      <c r="J14" s="140">
        <v>2115</v>
      </c>
      <c r="K14" s="114">
        <v>-213</v>
      </c>
      <c r="L14" s="116">
        <v>-10.070921985815604</v>
      </c>
    </row>
    <row r="15" spans="1:17" s="110" customFormat="1" ht="15" customHeight="1" x14ac:dyDescent="0.2">
      <c r="A15" s="120"/>
      <c r="B15" s="119"/>
      <c r="C15" s="258" t="s">
        <v>106</v>
      </c>
      <c r="E15" s="113">
        <v>50.105152471083073</v>
      </c>
      <c r="F15" s="115">
        <v>953</v>
      </c>
      <c r="G15" s="114">
        <v>983</v>
      </c>
      <c r="H15" s="114">
        <v>959</v>
      </c>
      <c r="I15" s="114">
        <v>982</v>
      </c>
      <c r="J15" s="140">
        <v>1073</v>
      </c>
      <c r="K15" s="114">
        <v>-120</v>
      </c>
      <c r="L15" s="116">
        <v>-11.183597390493942</v>
      </c>
    </row>
    <row r="16" spans="1:17" s="110" customFormat="1" ht="15" customHeight="1" x14ac:dyDescent="0.2">
      <c r="A16" s="120"/>
      <c r="B16" s="119"/>
      <c r="C16" s="258" t="s">
        <v>107</v>
      </c>
      <c r="E16" s="113">
        <v>49.894847528916927</v>
      </c>
      <c r="F16" s="115">
        <v>949</v>
      </c>
      <c r="G16" s="114">
        <v>1007</v>
      </c>
      <c r="H16" s="114">
        <v>966</v>
      </c>
      <c r="I16" s="114">
        <v>984</v>
      </c>
      <c r="J16" s="140">
        <v>1042</v>
      </c>
      <c r="K16" s="114">
        <v>-93</v>
      </c>
      <c r="L16" s="116">
        <v>-8.9251439539347412</v>
      </c>
    </row>
    <row r="17" spans="1:12" s="110" customFormat="1" ht="15" customHeight="1" x14ac:dyDescent="0.2">
      <c r="A17" s="120"/>
      <c r="B17" s="121" t="s">
        <v>109</v>
      </c>
      <c r="C17" s="258"/>
      <c r="E17" s="113">
        <v>48.540182602588544</v>
      </c>
      <c r="F17" s="115">
        <v>4838</v>
      </c>
      <c r="G17" s="114">
        <v>5054</v>
      </c>
      <c r="H17" s="114">
        <v>4970</v>
      </c>
      <c r="I17" s="114">
        <v>5057</v>
      </c>
      <c r="J17" s="140">
        <v>5199</v>
      </c>
      <c r="K17" s="114">
        <v>-361</v>
      </c>
      <c r="L17" s="116">
        <v>-6.9436430082708211</v>
      </c>
    </row>
    <row r="18" spans="1:12" s="110" customFormat="1" ht="15" customHeight="1" x14ac:dyDescent="0.2">
      <c r="A18" s="120"/>
      <c r="B18" s="119"/>
      <c r="C18" s="258" t="s">
        <v>106</v>
      </c>
      <c r="E18" s="113">
        <v>38.30095080611823</v>
      </c>
      <c r="F18" s="115">
        <v>1853</v>
      </c>
      <c r="G18" s="114">
        <v>1916</v>
      </c>
      <c r="H18" s="114">
        <v>1907</v>
      </c>
      <c r="I18" s="114">
        <v>1922</v>
      </c>
      <c r="J18" s="140">
        <v>1993</v>
      </c>
      <c r="K18" s="114">
        <v>-140</v>
      </c>
      <c r="L18" s="116">
        <v>-7.0245860511791269</v>
      </c>
    </row>
    <row r="19" spans="1:12" s="110" customFormat="1" ht="15" customHeight="1" x14ac:dyDescent="0.2">
      <c r="A19" s="120"/>
      <c r="B19" s="119"/>
      <c r="C19" s="258" t="s">
        <v>107</v>
      </c>
      <c r="E19" s="113">
        <v>61.69904919388177</v>
      </c>
      <c r="F19" s="115">
        <v>2985</v>
      </c>
      <c r="G19" s="114">
        <v>3138</v>
      </c>
      <c r="H19" s="114">
        <v>3063</v>
      </c>
      <c r="I19" s="114">
        <v>3135</v>
      </c>
      <c r="J19" s="140">
        <v>3206</v>
      </c>
      <c r="K19" s="114">
        <v>-221</v>
      </c>
      <c r="L19" s="116">
        <v>-6.8933250155957584</v>
      </c>
    </row>
    <row r="20" spans="1:12" s="110" customFormat="1" ht="15" customHeight="1" x14ac:dyDescent="0.2">
      <c r="A20" s="120"/>
      <c r="B20" s="121" t="s">
        <v>110</v>
      </c>
      <c r="C20" s="258"/>
      <c r="E20" s="113">
        <v>18.169960870873883</v>
      </c>
      <c r="F20" s="115">
        <v>1811</v>
      </c>
      <c r="G20" s="114">
        <v>1856</v>
      </c>
      <c r="H20" s="114">
        <v>1831</v>
      </c>
      <c r="I20" s="114">
        <v>1830</v>
      </c>
      <c r="J20" s="140">
        <v>1819</v>
      </c>
      <c r="K20" s="114">
        <v>-8</v>
      </c>
      <c r="L20" s="116">
        <v>-0.43980208905992302</v>
      </c>
    </row>
    <row r="21" spans="1:12" s="110" customFormat="1" ht="15" customHeight="1" x14ac:dyDescent="0.2">
      <c r="A21" s="120"/>
      <c r="B21" s="119"/>
      <c r="C21" s="258" t="s">
        <v>106</v>
      </c>
      <c r="E21" s="113">
        <v>30.14908890115958</v>
      </c>
      <c r="F21" s="115">
        <v>546</v>
      </c>
      <c r="G21" s="114">
        <v>551</v>
      </c>
      <c r="H21" s="114">
        <v>554</v>
      </c>
      <c r="I21" s="114">
        <v>554</v>
      </c>
      <c r="J21" s="140">
        <v>544</v>
      </c>
      <c r="K21" s="114">
        <v>2</v>
      </c>
      <c r="L21" s="116">
        <v>0.36764705882352944</v>
      </c>
    </row>
    <row r="22" spans="1:12" s="110" customFormat="1" ht="15" customHeight="1" x14ac:dyDescent="0.2">
      <c r="A22" s="120"/>
      <c r="B22" s="119"/>
      <c r="C22" s="258" t="s">
        <v>107</v>
      </c>
      <c r="E22" s="113">
        <v>69.850911098840413</v>
      </c>
      <c r="F22" s="115">
        <v>1265</v>
      </c>
      <c r="G22" s="114">
        <v>1305</v>
      </c>
      <c r="H22" s="114">
        <v>1277</v>
      </c>
      <c r="I22" s="114">
        <v>1276</v>
      </c>
      <c r="J22" s="140">
        <v>1275</v>
      </c>
      <c r="K22" s="114">
        <v>-10</v>
      </c>
      <c r="L22" s="116">
        <v>-0.78431372549019607</v>
      </c>
    </row>
    <row r="23" spans="1:12" s="110" customFormat="1" ht="15" customHeight="1" x14ac:dyDescent="0.2">
      <c r="A23" s="120"/>
      <c r="B23" s="121" t="s">
        <v>111</v>
      </c>
      <c r="C23" s="258"/>
      <c r="E23" s="113">
        <v>14.206882712952744</v>
      </c>
      <c r="F23" s="115">
        <v>1416</v>
      </c>
      <c r="G23" s="114">
        <v>1450</v>
      </c>
      <c r="H23" s="114">
        <v>1424</v>
      </c>
      <c r="I23" s="114">
        <v>1384</v>
      </c>
      <c r="J23" s="140">
        <v>1358</v>
      </c>
      <c r="K23" s="114">
        <v>58</v>
      </c>
      <c r="L23" s="116">
        <v>4.2709867452135493</v>
      </c>
    </row>
    <row r="24" spans="1:12" s="110" customFormat="1" ht="15" customHeight="1" x14ac:dyDescent="0.2">
      <c r="A24" s="120"/>
      <c r="B24" s="119"/>
      <c r="C24" s="258" t="s">
        <v>106</v>
      </c>
      <c r="E24" s="113">
        <v>52.683615819209038</v>
      </c>
      <c r="F24" s="115">
        <v>746</v>
      </c>
      <c r="G24" s="114">
        <v>762</v>
      </c>
      <c r="H24" s="114">
        <v>762</v>
      </c>
      <c r="I24" s="114">
        <v>742</v>
      </c>
      <c r="J24" s="140">
        <v>729</v>
      </c>
      <c r="K24" s="114">
        <v>17</v>
      </c>
      <c r="L24" s="116">
        <v>2.3319615912208507</v>
      </c>
    </row>
    <row r="25" spans="1:12" s="110" customFormat="1" ht="15" customHeight="1" x14ac:dyDescent="0.2">
      <c r="A25" s="120"/>
      <c r="B25" s="119"/>
      <c r="C25" s="258" t="s">
        <v>107</v>
      </c>
      <c r="E25" s="113">
        <v>47.316384180790962</v>
      </c>
      <c r="F25" s="115">
        <v>670</v>
      </c>
      <c r="G25" s="114">
        <v>688</v>
      </c>
      <c r="H25" s="114">
        <v>662</v>
      </c>
      <c r="I25" s="114">
        <v>642</v>
      </c>
      <c r="J25" s="140">
        <v>629</v>
      </c>
      <c r="K25" s="114">
        <v>41</v>
      </c>
      <c r="L25" s="116">
        <v>6.5182829888712241</v>
      </c>
    </row>
    <row r="26" spans="1:12" s="110" customFormat="1" ht="15" customHeight="1" x14ac:dyDescent="0.2">
      <c r="A26" s="120"/>
      <c r="C26" s="121" t="s">
        <v>187</v>
      </c>
      <c r="D26" s="110" t="s">
        <v>188</v>
      </c>
      <c r="E26" s="113">
        <v>1.3544697501755794</v>
      </c>
      <c r="F26" s="115">
        <v>135</v>
      </c>
      <c r="G26" s="114">
        <v>137</v>
      </c>
      <c r="H26" s="114">
        <v>164</v>
      </c>
      <c r="I26" s="114">
        <v>129</v>
      </c>
      <c r="J26" s="140">
        <v>123</v>
      </c>
      <c r="K26" s="114">
        <v>12</v>
      </c>
      <c r="L26" s="116">
        <v>9.7560975609756095</v>
      </c>
    </row>
    <row r="27" spans="1:12" s="110" customFormat="1" ht="15" customHeight="1" x14ac:dyDescent="0.2">
      <c r="A27" s="120"/>
      <c r="B27" s="119"/>
      <c r="D27" s="259" t="s">
        <v>106</v>
      </c>
      <c r="E27" s="113">
        <v>41.481481481481481</v>
      </c>
      <c r="F27" s="115">
        <v>56</v>
      </c>
      <c r="G27" s="114">
        <v>52</v>
      </c>
      <c r="H27" s="114">
        <v>67</v>
      </c>
      <c r="I27" s="114">
        <v>57</v>
      </c>
      <c r="J27" s="140">
        <v>60</v>
      </c>
      <c r="K27" s="114">
        <v>-4</v>
      </c>
      <c r="L27" s="116">
        <v>-6.666666666666667</v>
      </c>
    </row>
    <row r="28" spans="1:12" s="110" customFormat="1" ht="15" customHeight="1" x14ac:dyDescent="0.2">
      <c r="A28" s="120"/>
      <c r="B28" s="119"/>
      <c r="D28" s="259" t="s">
        <v>107</v>
      </c>
      <c r="E28" s="113">
        <v>58.518518518518519</v>
      </c>
      <c r="F28" s="115">
        <v>79</v>
      </c>
      <c r="G28" s="114">
        <v>85</v>
      </c>
      <c r="H28" s="114">
        <v>97</v>
      </c>
      <c r="I28" s="114">
        <v>72</v>
      </c>
      <c r="J28" s="140">
        <v>63</v>
      </c>
      <c r="K28" s="114">
        <v>16</v>
      </c>
      <c r="L28" s="116">
        <v>25.396825396825395</v>
      </c>
    </row>
    <row r="29" spans="1:12" s="110" customFormat="1" ht="24" customHeight="1" x14ac:dyDescent="0.2">
      <c r="A29" s="604" t="s">
        <v>189</v>
      </c>
      <c r="B29" s="605"/>
      <c r="C29" s="605"/>
      <c r="D29" s="606"/>
      <c r="E29" s="113">
        <v>85.35166047958262</v>
      </c>
      <c r="F29" s="115">
        <v>8507</v>
      </c>
      <c r="G29" s="114">
        <v>8854</v>
      </c>
      <c r="H29" s="114">
        <v>8696</v>
      </c>
      <c r="I29" s="114">
        <v>8773</v>
      </c>
      <c r="J29" s="140">
        <v>9002</v>
      </c>
      <c r="K29" s="114">
        <v>-495</v>
      </c>
      <c r="L29" s="116">
        <v>-5.4987780493223726</v>
      </c>
    </row>
    <row r="30" spans="1:12" s="110" customFormat="1" ht="15" customHeight="1" x14ac:dyDescent="0.2">
      <c r="A30" s="120"/>
      <c r="B30" s="119"/>
      <c r="C30" s="258" t="s">
        <v>106</v>
      </c>
      <c r="E30" s="113">
        <v>40.331491712707184</v>
      </c>
      <c r="F30" s="115">
        <v>3431</v>
      </c>
      <c r="G30" s="114">
        <v>3533</v>
      </c>
      <c r="H30" s="114">
        <v>3509</v>
      </c>
      <c r="I30" s="114">
        <v>3508</v>
      </c>
      <c r="J30" s="140">
        <v>3639</v>
      </c>
      <c r="K30" s="114">
        <v>-208</v>
      </c>
      <c r="L30" s="116">
        <v>-5.7158560043968123</v>
      </c>
    </row>
    <row r="31" spans="1:12" s="110" customFormat="1" ht="15" customHeight="1" x14ac:dyDescent="0.2">
      <c r="A31" s="120"/>
      <c r="B31" s="119"/>
      <c r="C31" s="258" t="s">
        <v>107</v>
      </c>
      <c r="E31" s="113">
        <v>59.668508287292816</v>
      </c>
      <c r="F31" s="115">
        <v>5076</v>
      </c>
      <c r="G31" s="114">
        <v>5321</v>
      </c>
      <c r="H31" s="114">
        <v>5187</v>
      </c>
      <c r="I31" s="114">
        <v>5265</v>
      </c>
      <c r="J31" s="140">
        <v>5363</v>
      </c>
      <c r="K31" s="114">
        <v>-287</v>
      </c>
      <c r="L31" s="116">
        <v>-5.3514823792653363</v>
      </c>
    </row>
    <row r="32" spans="1:12" s="110" customFormat="1" ht="15" customHeight="1" x14ac:dyDescent="0.2">
      <c r="A32" s="120"/>
      <c r="B32" s="119" t="s">
        <v>117</v>
      </c>
      <c r="C32" s="258"/>
      <c r="E32" s="113">
        <v>14.49784288150898</v>
      </c>
      <c r="F32" s="114">
        <v>1445</v>
      </c>
      <c r="G32" s="114">
        <v>1478</v>
      </c>
      <c r="H32" s="114">
        <v>1438</v>
      </c>
      <c r="I32" s="114">
        <v>1448</v>
      </c>
      <c r="J32" s="140">
        <v>1474</v>
      </c>
      <c r="K32" s="114">
        <v>-29</v>
      </c>
      <c r="L32" s="116">
        <v>-1.9674355495251017</v>
      </c>
    </row>
    <row r="33" spans="1:12" s="110" customFormat="1" ht="15" customHeight="1" x14ac:dyDescent="0.2">
      <c r="A33" s="120"/>
      <c r="B33" s="119"/>
      <c r="C33" s="258" t="s">
        <v>106</v>
      </c>
      <c r="E33" s="113">
        <v>46.020761245674741</v>
      </c>
      <c r="F33" s="114">
        <v>665</v>
      </c>
      <c r="G33" s="114">
        <v>676</v>
      </c>
      <c r="H33" s="114">
        <v>669</v>
      </c>
      <c r="I33" s="114">
        <v>688</v>
      </c>
      <c r="J33" s="140">
        <v>696</v>
      </c>
      <c r="K33" s="114">
        <v>-31</v>
      </c>
      <c r="L33" s="116">
        <v>-4.4540229885057467</v>
      </c>
    </row>
    <row r="34" spans="1:12" s="110" customFormat="1" ht="15" customHeight="1" x14ac:dyDescent="0.2">
      <c r="A34" s="120"/>
      <c r="B34" s="119"/>
      <c r="C34" s="258" t="s">
        <v>107</v>
      </c>
      <c r="E34" s="113">
        <v>53.979238754325259</v>
      </c>
      <c r="F34" s="114">
        <v>780</v>
      </c>
      <c r="G34" s="114">
        <v>802</v>
      </c>
      <c r="H34" s="114">
        <v>769</v>
      </c>
      <c r="I34" s="114">
        <v>760</v>
      </c>
      <c r="J34" s="140">
        <v>778</v>
      </c>
      <c r="K34" s="114">
        <v>2</v>
      </c>
      <c r="L34" s="116">
        <v>0.25706940874035988</v>
      </c>
    </row>
    <row r="35" spans="1:12" s="110" customFormat="1" ht="24" customHeight="1" x14ac:dyDescent="0.2">
      <c r="A35" s="604" t="s">
        <v>192</v>
      </c>
      <c r="B35" s="605"/>
      <c r="C35" s="605"/>
      <c r="D35" s="606"/>
      <c r="E35" s="113">
        <v>19.68496036921842</v>
      </c>
      <c r="F35" s="114">
        <v>1962</v>
      </c>
      <c r="G35" s="114">
        <v>2058</v>
      </c>
      <c r="H35" s="114">
        <v>1984</v>
      </c>
      <c r="I35" s="114">
        <v>2051</v>
      </c>
      <c r="J35" s="114">
        <v>2090</v>
      </c>
      <c r="K35" s="318">
        <v>-128</v>
      </c>
      <c r="L35" s="319">
        <v>-6.1244019138755981</v>
      </c>
    </row>
    <row r="36" spans="1:12" s="110" customFormat="1" ht="15" customHeight="1" x14ac:dyDescent="0.2">
      <c r="A36" s="120"/>
      <c r="B36" s="119"/>
      <c r="C36" s="258" t="s">
        <v>106</v>
      </c>
      <c r="E36" s="113">
        <v>45.667686034658509</v>
      </c>
      <c r="F36" s="114">
        <v>896</v>
      </c>
      <c r="G36" s="114">
        <v>930</v>
      </c>
      <c r="H36" s="114">
        <v>912</v>
      </c>
      <c r="I36" s="114">
        <v>922</v>
      </c>
      <c r="J36" s="114">
        <v>948</v>
      </c>
      <c r="K36" s="318">
        <v>-52</v>
      </c>
      <c r="L36" s="116">
        <v>-5.4852320675105481</v>
      </c>
    </row>
    <row r="37" spans="1:12" s="110" customFormat="1" ht="15" customHeight="1" x14ac:dyDescent="0.2">
      <c r="A37" s="120"/>
      <c r="B37" s="119"/>
      <c r="C37" s="258" t="s">
        <v>107</v>
      </c>
      <c r="E37" s="113">
        <v>54.332313965341491</v>
      </c>
      <c r="F37" s="114">
        <v>1066</v>
      </c>
      <c r="G37" s="114">
        <v>1128</v>
      </c>
      <c r="H37" s="114">
        <v>1072</v>
      </c>
      <c r="I37" s="114">
        <v>1129</v>
      </c>
      <c r="J37" s="140">
        <v>1142</v>
      </c>
      <c r="K37" s="114">
        <v>-76</v>
      </c>
      <c r="L37" s="116">
        <v>-6.6549912434325744</v>
      </c>
    </row>
    <row r="38" spans="1:12" s="110" customFormat="1" ht="15" customHeight="1" x14ac:dyDescent="0.2">
      <c r="A38" s="120"/>
      <c r="B38" s="119" t="s">
        <v>328</v>
      </c>
      <c r="C38" s="258"/>
      <c r="E38" s="113">
        <v>49.974917226848603</v>
      </c>
      <c r="F38" s="114">
        <v>4981</v>
      </c>
      <c r="G38" s="114">
        <v>5092</v>
      </c>
      <c r="H38" s="114">
        <v>5032</v>
      </c>
      <c r="I38" s="114">
        <v>5007</v>
      </c>
      <c r="J38" s="140">
        <v>5113</v>
      </c>
      <c r="K38" s="114">
        <v>-132</v>
      </c>
      <c r="L38" s="116">
        <v>-2.5816546059065129</v>
      </c>
    </row>
    <row r="39" spans="1:12" s="110" customFormat="1" ht="15" customHeight="1" x14ac:dyDescent="0.2">
      <c r="A39" s="120"/>
      <c r="B39" s="119"/>
      <c r="C39" s="258" t="s">
        <v>106</v>
      </c>
      <c r="E39" s="113">
        <v>39.730977715318211</v>
      </c>
      <c r="F39" s="115">
        <v>1979</v>
      </c>
      <c r="G39" s="114">
        <v>1990</v>
      </c>
      <c r="H39" s="114">
        <v>1992</v>
      </c>
      <c r="I39" s="114">
        <v>1949</v>
      </c>
      <c r="J39" s="140">
        <v>2022</v>
      </c>
      <c r="K39" s="114">
        <v>-43</v>
      </c>
      <c r="L39" s="116">
        <v>-2.1266073194856578</v>
      </c>
    </row>
    <row r="40" spans="1:12" s="110" customFormat="1" ht="15" customHeight="1" x14ac:dyDescent="0.2">
      <c r="A40" s="120"/>
      <c r="B40" s="119"/>
      <c r="C40" s="258" t="s">
        <v>107</v>
      </c>
      <c r="E40" s="113">
        <v>60.269022284681789</v>
      </c>
      <c r="F40" s="115">
        <v>3002</v>
      </c>
      <c r="G40" s="114">
        <v>3102</v>
      </c>
      <c r="H40" s="114">
        <v>3040</v>
      </c>
      <c r="I40" s="114">
        <v>3058</v>
      </c>
      <c r="J40" s="140">
        <v>3091</v>
      </c>
      <c r="K40" s="114">
        <v>-89</v>
      </c>
      <c r="L40" s="116">
        <v>-2.8793270786153347</v>
      </c>
    </row>
    <row r="41" spans="1:12" s="110" customFormat="1" ht="15" customHeight="1" x14ac:dyDescent="0.2">
      <c r="A41" s="120"/>
      <c r="B41" s="320" t="s">
        <v>515</v>
      </c>
      <c r="C41" s="258"/>
      <c r="E41" s="113">
        <v>7.7254941306310823</v>
      </c>
      <c r="F41" s="115">
        <v>770</v>
      </c>
      <c r="G41" s="114">
        <v>779</v>
      </c>
      <c r="H41" s="114">
        <v>761</v>
      </c>
      <c r="I41" s="114">
        <v>787</v>
      </c>
      <c r="J41" s="140">
        <v>776</v>
      </c>
      <c r="K41" s="114">
        <v>-6</v>
      </c>
      <c r="L41" s="116">
        <v>-0.77319587628865982</v>
      </c>
    </row>
    <row r="42" spans="1:12" s="110" customFormat="1" ht="15" customHeight="1" x14ac:dyDescent="0.2">
      <c r="A42" s="120"/>
      <c r="B42" s="119"/>
      <c r="C42" s="268" t="s">
        <v>106</v>
      </c>
      <c r="D42" s="182"/>
      <c r="E42" s="113">
        <v>48.311688311688314</v>
      </c>
      <c r="F42" s="115">
        <v>372</v>
      </c>
      <c r="G42" s="114">
        <v>374</v>
      </c>
      <c r="H42" s="114">
        <v>359</v>
      </c>
      <c r="I42" s="114">
        <v>380</v>
      </c>
      <c r="J42" s="140">
        <v>373</v>
      </c>
      <c r="K42" s="114">
        <v>-1</v>
      </c>
      <c r="L42" s="116">
        <v>-0.26809651474530832</v>
      </c>
    </row>
    <row r="43" spans="1:12" s="110" customFormat="1" ht="15" customHeight="1" x14ac:dyDescent="0.2">
      <c r="A43" s="120"/>
      <c r="B43" s="119"/>
      <c r="C43" s="268" t="s">
        <v>107</v>
      </c>
      <c r="D43" s="182"/>
      <c r="E43" s="113">
        <v>51.688311688311686</v>
      </c>
      <c r="F43" s="115">
        <v>398</v>
      </c>
      <c r="G43" s="114">
        <v>405</v>
      </c>
      <c r="H43" s="114">
        <v>402</v>
      </c>
      <c r="I43" s="114">
        <v>407</v>
      </c>
      <c r="J43" s="140">
        <v>403</v>
      </c>
      <c r="K43" s="114">
        <v>-5</v>
      </c>
      <c r="L43" s="116">
        <v>-1.2406947890818858</v>
      </c>
    </row>
    <row r="44" spans="1:12" s="110" customFormat="1" ht="15" customHeight="1" x14ac:dyDescent="0.2">
      <c r="A44" s="120"/>
      <c r="B44" s="119" t="s">
        <v>205</v>
      </c>
      <c r="C44" s="268"/>
      <c r="D44" s="182"/>
      <c r="E44" s="113">
        <v>22.614628273301896</v>
      </c>
      <c r="F44" s="115">
        <v>2254</v>
      </c>
      <c r="G44" s="114">
        <v>2421</v>
      </c>
      <c r="H44" s="114">
        <v>2373</v>
      </c>
      <c r="I44" s="114">
        <v>2392</v>
      </c>
      <c r="J44" s="140">
        <v>2512</v>
      </c>
      <c r="K44" s="114">
        <v>-258</v>
      </c>
      <c r="L44" s="116">
        <v>-10.270700636942674</v>
      </c>
    </row>
    <row r="45" spans="1:12" s="110" customFormat="1" ht="15" customHeight="1" x14ac:dyDescent="0.2">
      <c r="A45" s="120"/>
      <c r="B45" s="119"/>
      <c r="C45" s="268" t="s">
        <v>106</v>
      </c>
      <c r="D45" s="182"/>
      <c r="E45" s="113">
        <v>37.755102040816325</v>
      </c>
      <c r="F45" s="115">
        <v>851</v>
      </c>
      <c r="G45" s="114">
        <v>918</v>
      </c>
      <c r="H45" s="114">
        <v>919</v>
      </c>
      <c r="I45" s="114">
        <v>949</v>
      </c>
      <c r="J45" s="140">
        <v>996</v>
      </c>
      <c r="K45" s="114">
        <v>-145</v>
      </c>
      <c r="L45" s="116">
        <v>-14.558232931726907</v>
      </c>
    </row>
    <row r="46" spans="1:12" s="110" customFormat="1" ht="15" customHeight="1" x14ac:dyDescent="0.2">
      <c r="A46" s="123"/>
      <c r="B46" s="124"/>
      <c r="C46" s="260" t="s">
        <v>107</v>
      </c>
      <c r="D46" s="261"/>
      <c r="E46" s="125">
        <v>62.244897959183675</v>
      </c>
      <c r="F46" s="143">
        <v>1403</v>
      </c>
      <c r="G46" s="144">
        <v>1503</v>
      </c>
      <c r="H46" s="144">
        <v>1454</v>
      </c>
      <c r="I46" s="144">
        <v>1443</v>
      </c>
      <c r="J46" s="145">
        <v>1516</v>
      </c>
      <c r="K46" s="144">
        <v>-113</v>
      </c>
      <c r="L46" s="146">
        <v>-7.4538258575197887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9967</v>
      </c>
      <c r="E11" s="114">
        <v>10350</v>
      </c>
      <c r="F11" s="114">
        <v>10150</v>
      </c>
      <c r="G11" s="114">
        <v>10237</v>
      </c>
      <c r="H11" s="140">
        <v>10491</v>
      </c>
      <c r="I11" s="115">
        <v>-524</v>
      </c>
      <c r="J11" s="116">
        <v>-4.9947574111142883</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v>0.10033109260559847</v>
      </c>
      <c r="D13" s="115">
        <v>10</v>
      </c>
      <c r="E13" s="114">
        <v>12</v>
      </c>
      <c r="F13" s="114">
        <v>12</v>
      </c>
      <c r="G13" s="114">
        <v>13</v>
      </c>
      <c r="H13" s="140">
        <v>13</v>
      </c>
      <c r="I13" s="115">
        <v>-3</v>
      </c>
      <c r="J13" s="116">
        <v>-23.076923076923077</v>
      </c>
    </row>
    <row r="14" spans="1:15" s="287" customFormat="1" ht="24.95" customHeight="1" x14ac:dyDescent="0.2">
      <c r="A14" s="193" t="s">
        <v>215</v>
      </c>
      <c r="B14" s="199" t="s">
        <v>137</v>
      </c>
      <c r="C14" s="113" t="s">
        <v>513</v>
      </c>
      <c r="D14" s="115" t="s">
        <v>513</v>
      </c>
      <c r="E14" s="114" t="s">
        <v>513</v>
      </c>
      <c r="F14" s="114" t="s">
        <v>513</v>
      </c>
      <c r="G14" s="114" t="s">
        <v>513</v>
      </c>
      <c r="H14" s="140" t="s">
        <v>513</v>
      </c>
      <c r="I14" s="115" t="s">
        <v>513</v>
      </c>
      <c r="J14" s="116" t="s">
        <v>513</v>
      </c>
      <c r="K14" s="110"/>
      <c r="L14" s="110"/>
      <c r="M14" s="110"/>
      <c r="N14" s="110"/>
      <c r="O14" s="110"/>
    </row>
    <row r="15" spans="1:15" s="110" customFormat="1" ht="24.95" customHeight="1" x14ac:dyDescent="0.2">
      <c r="A15" s="193" t="s">
        <v>216</v>
      </c>
      <c r="B15" s="199" t="s">
        <v>217</v>
      </c>
      <c r="C15" s="113">
        <v>0.92304605197150602</v>
      </c>
      <c r="D15" s="115">
        <v>92</v>
      </c>
      <c r="E15" s="114">
        <v>96</v>
      </c>
      <c r="F15" s="114">
        <v>89</v>
      </c>
      <c r="G15" s="114">
        <v>90</v>
      </c>
      <c r="H15" s="140">
        <v>85</v>
      </c>
      <c r="I15" s="115">
        <v>7</v>
      </c>
      <c r="J15" s="116">
        <v>8.235294117647058</v>
      </c>
    </row>
    <row r="16" spans="1:15" s="287" customFormat="1" ht="24.95" customHeight="1" x14ac:dyDescent="0.2">
      <c r="A16" s="193" t="s">
        <v>218</v>
      </c>
      <c r="B16" s="199" t="s">
        <v>141</v>
      </c>
      <c r="C16" s="113" t="s">
        <v>513</v>
      </c>
      <c r="D16" s="115" t="s">
        <v>513</v>
      </c>
      <c r="E16" s="114" t="s">
        <v>513</v>
      </c>
      <c r="F16" s="114" t="s">
        <v>513</v>
      </c>
      <c r="G16" s="114" t="s">
        <v>513</v>
      </c>
      <c r="H16" s="140" t="s">
        <v>513</v>
      </c>
      <c r="I16" s="115" t="s">
        <v>513</v>
      </c>
      <c r="J16" s="116" t="s">
        <v>513</v>
      </c>
      <c r="K16" s="110"/>
      <c r="L16" s="110"/>
      <c r="M16" s="110"/>
      <c r="N16" s="110"/>
      <c r="O16" s="110"/>
    </row>
    <row r="17" spans="1:15" s="110" customFormat="1" ht="24.95" customHeight="1" x14ac:dyDescent="0.2">
      <c r="A17" s="193" t="s">
        <v>142</v>
      </c>
      <c r="B17" s="199" t="s">
        <v>220</v>
      </c>
      <c r="C17" s="113">
        <v>6.0198655563359085E-2</v>
      </c>
      <c r="D17" s="115">
        <v>6</v>
      </c>
      <c r="E17" s="114">
        <v>6</v>
      </c>
      <c r="F17" s="114">
        <v>5</v>
      </c>
      <c r="G17" s="114">
        <v>6</v>
      </c>
      <c r="H17" s="140">
        <v>5</v>
      </c>
      <c r="I17" s="115">
        <v>1</v>
      </c>
      <c r="J17" s="116">
        <v>20</v>
      </c>
    </row>
    <row r="18" spans="1:15" s="287" customFormat="1" ht="24.95" customHeight="1" x14ac:dyDescent="0.2">
      <c r="A18" s="201" t="s">
        <v>144</v>
      </c>
      <c r="B18" s="202" t="s">
        <v>145</v>
      </c>
      <c r="C18" s="113">
        <v>2.4079462225343633</v>
      </c>
      <c r="D18" s="115">
        <v>240</v>
      </c>
      <c r="E18" s="114">
        <v>244</v>
      </c>
      <c r="F18" s="114">
        <v>251</v>
      </c>
      <c r="G18" s="114">
        <v>250</v>
      </c>
      <c r="H18" s="140">
        <v>230</v>
      </c>
      <c r="I18" s="115">
        <v>10</v>
      </c>
      <c r="J18" s="116">
        <v>4.3478260869565215</v>
      </c>
      <c r="K18" s="110"/>
      <c r="L18" s="110"/>
      <c r="M18" s="110"/>
      <c r="N18" s="110"/>
      <c r="O18" s="110"/>
    </row>
    <row r="19" spans="1:15" s="110" customFormat="1" ht="24.95" customHeight="1" x14ac:dyDescent="0.2">
      <c r="A19" s="193" t="s">
        <v>146</v>
      </c>
      <c r="B19" s="199" t="s">
        <v>147</v>
      </c>
      <c r="C19" s="113">
        <v>13.1433731313334</v>
      </c>
      <c r="D19" s="115">
        <v>1310</v>
      </c>
      <c r="E19" s="114">
        <v>1339</v>
      </c>
      <c r="F19" s="114">
        <v>1312</v>
      </c>
      <c r="G19" s="114">
        <v>1382</v>
      </c>
      <c r="H19" s="140">
        <v>1363</v>
      </c>
      <c r="I19" s="115">
        <v>-53</v>
      </c>
      <c r="J19" s="116">
        <v>-3.888481291269259</v>
      </c>
    </row>
    <row r="20" spans="1:15" s="287" customFormat="1" ht="24.95" customHeight="1" x14ac:dyDescent="0.2">
      <c r="A20" s="193" t="s">
        <v>148</v>
      </c>
      <c r="B20" s="199" t="s">
        <v>149</v>
      </c>
      <c r="C20" s="113">
        <v>2.6186415170061204</v>
      </c>
      <c r="D20" s="115">
        <v>261</v>
      </c>
      <c r="E20" s="114">
        <v>203</v>
      </c>
      <c r="F20" s="114">
        <v>211</v>
      </c>
      <c r="G20" s="114">
        <v>193</v>
      </c>
      <c r="H20" s="140">
        <v>192</v>
      </c>
      <c r="I20" s="115">
        <v>69</v>
      </c>
      <c r="J20" s="116">
        <v>35.9375</v>
      </c>
      <c r="K20" s="110"/>
      <c r="L20" s="110"/>
      <c r="M20" s="110"/>
      <c r="N20" s="110"/>
      <c r="O20" s="110"/>
    </row>
    <row r="21" spans="1:15" s="110" customFormat="1" ht="24.95" customHeight="1" x14ac:dyDescent="0.2">
      <c r="A21" s="201" t="s">
        <v>150</v>
      </c>
      <c r="B21" s="202" t="s">
        <v>151</v>
      </c>
      <c r="C21" s="113">
        <v>12.200260860840775</v>
      </c>
      <c r="D21" s="115">
        <v>1216</v>
      </c>
      <c r="E21" s="114">
        <v>1423</v>
      </c>
      <c r="F21" s="114">
        <v>1407</v>
      </c>
      <c r="G21" s="114">
        <v>1355</v>
      </c>
      <c r="H21" s="140">
        <v>1338</v>
      </c>
      <c r="I21" s="115">
        <v>-122</v>
      </c>
      <c r="J21" s="116">
        <v>-9.1180866965620329</v>
      </c>
    </row>
    <row r="22" spans="1:15" s="110" customFormat="1" ht="24.95" customHeight="1" x14ac:dyDescent="0.2">
      <c r="A22" s="201" t="s">
        <v>152</v>
      </c>
      <c r="B22" s="199" t="s">
        <v>153</v>
      </c>
      <c r="C22" s="113">
        <v>2.5183104244005219</v>
      </c>
      <c r="D22" s="115">
        <v>251</v>
      </c>
      <c r="E22" s="114">
        <v>275</v>
      </c>
      <c r="F22" s="114">
        <v>247</v>
      </c>
      <c r="G22" s="114">
        <v>258</v>
      </c>
      <c r="H22" s="140">
        <v>269</v>
      </c>
      <c r="I22" s="115">
        <v>-18</v>
      </c>
      <c r="J22" s="116">
        <v>-6.6914498141263943</v>
      </c>
    </row>
    <row r="23" spans="1:15" s="110" customFormat="1" ht="24.95" customHeight="1" x14ac:dyDescent="0.2">
      <c r="A23" s="193" t="s">
        <v>154</v>
      </c>
      <c r="B23" s="199" t="s">
        <v>155</v>
      </c>
      <c r="C23" s="113">
        <v>0.48158924450687268</v>
      </c>
      <c r="D23" s="115">
        <v>48</v>
      </c>
      <c r="E23" s="114">
        <v>54</v>
      </c>
      <c r="F23" s="114">
        <v>56</v>
      </c>
      <c r="G23" s="114">
        <v>53</v>
      </c>
      <c r="H23" s="140">
        <v>50</v>
      </c>
      <c r="I23" s="115">
        <v>-2</v>
      </c>
      <c r="J23" s="116">
        <v>-4</v>
      </c>
    </row>
    <row r="24" spans="1:15" s="110" customFormat="1" ht="24.95" customHeight="1" x14ac:dyDescent="0.2">
      <c r="A24" s="193" t="s">
        <v>156</v>
      </c>
      <c r="B24" s="199" t="s">
        <v>221</v>
      </c>
      <c r="C24" s="113">
        <v>7.0332095916524535</v>
      </c>
      <c r="D24" s="115">
        <v>701</v>
      </c>
      <c r="E24" s="114">
        <v>697</v>
      </c>
      <c r="F24" s="114">
        <v>689</v>
      </c>
      <c r="G24" s="114">
        <v>688</v>
      </c>
      <c r="H24" s="140">
        <v>680</v>
      </c>
      <c r="I24" s="115">
        <v>21</v>
      </c>
      <c r="J24" s="116">
        <v>3.0882352941176472</v>
      </c>
    </row>
    <row r="25" spans="1:15" s="110" customFormat="1" ht="24.95" customHeight="1" x14ac:dyDescent="0.2">
      <c r="A25" s="193" t="s">
        <v>222</v>
      </c>
      <c r="B25" s="204" t="s">
        <v>159</v>
      </c>
      <c r="C25" s="113">
        <v>18.781980535768035</v>
      </c>
      <c r="D25" s="115">
        <v>1872</v>
      </c>
      <c r="E25" s="114">
        <v>1908</v>
      </c>
      <c r="F25" s="114">
        <v>1814</v>
      </c>
      <c r="G25" s="114">
        <v>1847</v>
      </c>
      <c r="H25" s="140">
        <v>1908</v>
      </c>
      <c r="I25" s="115">
        <v>-36</v>
      </c>
      <c r="J25" s="116">
        <v>-1.8867924528301887</v>
      </c>
    </row>
    <row r="26" spans="1:15" s="110" customFormat="1" ht="24.95" customHeight="1" x14ac:dyDescent="0.2">
      <c r="A26" s="201">
        <v>782.78300000000002</v>
      </c>
      <c r="B26" s="203" t="s">
        <v>160</v>
      </c>
      <c r="C26" s="113">
        <v>0.23076151299287651</v>
      </c>
      <c r="D26" s="115">
        <v>23</v>
      </c>
      <c r="E26" s="114">
        <v>23</v>
      </c>
      <c r="F26" s="114">
        <v>21</v>
      </c>
      <c r="G26" s="114">
        <v>61</v>
      </c>
      <c r="H26" s="140">
        <v>192</v>
      </c>
      <c r="I26" s="115">
        <v>-169</v>
      </c>
      <c r="J26" s="116">
        <v>-88.020833333333329</v>
      </c>
    </row>
    <row r="27" spans="1:15" s="110" customFormat="1" ht="24.95" customHeight="1" x14ac:dyDescent="0.2">
      <c r="A27" s="193" t="s">
        <v>161</v>
      </c>
      <c r="B27" s="199" t="s">
        <v>162</v>
      </c>
      <c r="C27" s="113">
        <v>0.49162235376743252</v>
      </c>
      <c r="D27" s="115">
        <v>49</v>
      </c>
      <c r="E27" s="114">
        <v>47</v>
      </c>
      <c r="F27" s="114">
        <v>48</v>
      </c>
      <c r="G27" s="114">
        <v>48</v>
      </c>
      <c r="H27" s="140">
        <v>51</v>
      </c>
      <c r="I27" s="115">
        <v>-2</v>
      </c>
      <c r="J27" s="116">
        <v>-3.9215686274509802</v>
      </c>
    </row>
    <row r="28" spans="1:15" s="110" customFormat="1" ht="24.95" customHeight="1" x14ac:dyDescent="0.2">
      <c r="A28" s="193" t="s">
        <v>163</v>
      </c>
      <c r="B28" s="199" t="s">
        <v>164</v>
      </c>
      <c r="C28" s="113">
        <v>2.8193037022173173</v>
      </c>
      <c r="D28" s="115">
        <v>281</v>
      </c>
      <c r="E28" s="114">
        <v>282</v>
      </c>
      <c r="F28" s="114">
        <v>268</v>
      </c>
      <c r="G28" s="114">
        <v>273</v>
      </c>
      <c r="H28" s="140">
        <v>273</v>
      </c>
      <c r="I28" s="115">
        <v>8</v>
      </c>
      <c r="J28" s="116">
        <v>2.9304029304029302</v>
      </c>
    </row>
    <row r="29" spans="1:15" s="110" customFormat="1" ht="24.95" customHeight="1" x14ac:dyDescent="0.2">
      <c r="A29" s="193">
        <v>86</v>
      </c>
      <c r="B29" s="199" t="s">
        <v>165</v>
      </c>
      <c r="C29" s="113">
        <v>5.9797331192936687</v>
      </c>
      <c r="D29" s="115">
        <v>596</v>
      </c>
      <c r="E29" s="114">
        <v>608</v>
      </c>
      <c r="F29" s="114">
        <v>611</v>
      </c>
      <c r="G29" s="114">
        <v>608</v>
      </c>
      <c r="H29" s="140">
        <v>618</v>
      </c>
      <c r="I29" s="115">
        <v>-22</v>
      </c>
      <c r="J29" s="116">
        <v>-3.5598705501618122</v>
      </c>
    </row>
    <row r="30" spans="1:15" s="110" customFormat="1" ht="24.95" customHeight="1" x14ac:dyDescent="0.2">
      <c r="A30" s="193">
        <v>87.88</v>
      </c>
      <c r="B30" s="204" t="s">
        <v>166</v>
      </c>
      <c r="C30" s="113">
        <v>4.1938396709140164</v>
      </c>
      <c r="D30" s="115">
        <v>418</v>
      </c>
      <c r="E30" s="114">
        <v>440</v>
      </c>
      <c r="F30" s="114">
        <v>431</v>
      </c>
      <c r="G30" s="114">
        <v>435</v>
      </c>
      <c r="H30" s="140">
        <v>431</v>
      </c>
      <c r="I30" s="115">
        <v>-13</v>
      </c>
      <c r="J30" s="116">
        <v>-3.0162412993039442</v>
      </c>
    </row>
    <row r="31" spans="1:15" s="110" customFormat="1" ht="24.95" customHeight="1" x14ac:dyDescent="0.2">
      <c r="A31" s="193" t="s">
        <v>167</v>
      </c>
      <c r="B31" s="199" t="s">
        <v>168</v>
      </c>
      <c r="C31" s="113">
        <v>24.420587940202669</v>
      </c>
      <c r="D31" s="115">
        <v>2434</v>
      </c>
      <c r="E31" s="114">
        <v>2531</v>
      </c>
      <c r="F31" s="114">
        <v>2519</v>
      </c>
      <c r="G31" s="114">
        <v>2519</v>
      </c>
      <c r="H31" s="140">
        <v>2638</v>
      </c>
      <c r="I31" s="115">
        <v>-204</v>
      </c>
      <c r="J31" s="116">
        <v>-7.7331311599696742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94.913213604896157</v>
      </c>
      <c r="D36" s="143">
        <v>9460</v>
      </c>
      <c r="E36" s="144">
        <v>9830</v>
      </c>
      <c r="F36" s="144">
        <v>9634</v>
      </c>
      <c r="G36" s="144">
        <v>9720</v>
      </c>
      <c r="H36" s="145">
        <v>10003</v>
      </c>
      <c r="I36" s="143">
        <v>-543</v>
      </c>
      <c r="J36" s="146">
        <v>-5.4283714885534335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9967</v>
      </c>
      <c r="F11" s="264">
        <v>10350</v>
      </c>
      <c r="G11" s="264">
        <v>10150</v>
      </c>
      <c r="H11" s="264">
        <v>10237</v>
      </c>
      <c r="I11" s="265">
        <v>10491</v>
      </c>
      <c r="J11" s="263">
        <v>-524</v>
      </c>
      <c r="K11" s="266">
        <v>-4.9947574111142883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40.14247015149995</v>
      </c>
      <c r="E13" s="115">
        <v>4001</v>
      </c>
      <c r="F13" s="114">
        <v>4126</v>
      </c>
      <c r="G13" s="114">
        <v>3992</v>
      </c>
      <c r="H13" s="114">
        <v>4105</v>
      </c>
      <c r="I13" s="140">
        <v>4289</v>
      </c>
      <c r="J13" s="115">
        <v>-288</v>
      </c>
      <c r="K13" s="116">
        <v>-6.7148519468407555</v>
      </c>
    </row>
    <row r="14" spans="1:15" ht="15.95" customHeight="1" x14ac:dyDescent="0.2">
      <c r="A14" s="306" t="s">
        <v>230</v>
      </c>
      <c r="B14" s="307"/>
      <c r="C14" s="308"/>
      <c r="D14" s="113">
        <v>45.801143774455703</v>
      </c>
      <c r="E14" s="115">
        <v>4565</v>
      </c>
      <c r="F14" s="114">
        <v>4797</v>
      </c>
      <c r="G14" s="114">
        <v>4756</v>
      </c>
      <c r="H14" s="114">
        <v>4729</v>
      </c>
      <c r="I14" s="140">
        <v>4797</v>
      </c>
      <c r="J14" s="115">
        <v>-232</v>
      </c>
      <c r="K14" s="116">
        <v>-4.8363560558682508</v>
      </c>
    </row>
    <row r="15" spans="1:15" ht="15.95" customHeight="1" x14ac:dyDescent="0.2">
      <c r="A15" s="306" t="s">
        <v>231</v>
      </c>
      <c r="B15" s="307"/>
      <c r="C15" s="308"/>
      <c r="D15" s="113">
        <v>7.3643021972509279</v>
      </c>
      <c r="E15" s="115">
        <v>734</v>
      </c>
      <c r="F15" s="114">
        <v>746</v>
      </c>
      <c r="G15" s="114">
        <v>727</v>
      </c>
      <c r="H15" s="114">
        <v>725</v>
      </c>
      <c r="I15" s="140">
        <v>735</v>
      </c>
      <c r="J15" s="115">
        <v>-1</v>
      </c>
      <c r="K15" s="116">
        <v>-0.1360544217687075</v>
      </c>
    </row>
    <row r="16" spans="1:15" ht="15.95" customHeight="1" x14ac:dyDescent="0.2">
      <c r="A16" s="306" t="s">
        <v>232</v>
      </c>
      <c r="B16" s="307"/>
      <c r="C16" s="308"/>
      <c r="D16" s="113">
        <v>3.2908598374636302</v>
      </c>
      <c r="E16" s="115">
        <v>328</v>
      </c>
      <c r="F16" s="114">
        <v>333</v>
      </c>
      <c r="G16" s="114">
        <v>332</v>
      </c>
      <c r="H16" s="114">
        <v>336</v>
      </c>
      <c r="I16" s="140">
        <v>334</v>
      </c>
      <c r="J16" s="115">
        <v>-6</v>
      </c>
      <c r="K16" s="116">
        <v>-1.7964071856287425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0.30099327781679541</v>
      </c>
      <c r="E18" s="115">
        <v>30</v>
      </c>
      <c r="F18" s="114">
        <v>33</v>
      </c>
      <c r="G18" s="114">
        <v>36</v>
      </c>
      <c r="H18" s="114">
        <v>35</v>
      </c>
      <c r="I18" s="140">
        <v>31</v>
      </c>
      <c r="J18" s="115">
        <v>-1</v>
      </c>
      <c r="K18" s="116">
        <v>-3.225806451612903</v>
      </c>
    </row>
    <row r="19" spans="1:11" ht="14.1" customHeight="1" x14ac:dyDescent="0.2">
      <c r="A19" s="306" t="s">
        <v>235</v>
      </c>
      <c r="B19" s="307" t="s">
        <v>236</v>
      </c>
      <c r="C19" s="308"/>
      <c r="D19" s="113">
        <v>0.17056285742951741</v>
      </c>
      <c r="E19" s="115">
        <v>17</v>
      </c>
      <c r="F19" s="114">
        <v>19</v>
      </c>
      <c r="G19" s="114">
        <v>21</v>
      </c>
      <c r="H19" s="114">
        <v>20</v>
      </c>
      <c r="I19" s="140">
        <v>18</v>
      </c>
      <c r="J19" s="115">
        <v>-1</v>
      </c>
      <c r="K19" s="116">
        <v>-5.5555555555555554</v>
      </c>
    </row>
    <row r="20" spans="1:11" ht="14.1" customHeight="1" x14ac:dyDescent="0.2">
      <c r="A20" s="306">
        <v>12</v>
      </c>
      <c r="B20" s="307" t="s">
        <v>237</v>
      </c>
      <c r="C20" s="308"/>
      <c r="D20" s="113">
        <v>0.66218521119694995</v>
      </c>
      <c r="E20" s="115">
        <v>66</v>
      </c>
      <c r="F20" s="114">
        <v>71</v>
      </c>
      <c r="G20" s="114">
        <v>71</v>
      </c>
      <c r="H20" s="114">
        <v>78</v>
      </c>
      <c r="I20" s="140">
        <v>69</v>
      </c>
      <c r="J20" s="115">
        <v>-3</v>
      </c>
      <c r="K20" s="116">
        <v>-4.3478260869565215</v>
      </c>
    </row>
    <row r="21" spans="1:11" ht="14.1" customHeight="1" x14ac:dyDescent="0.2">
      <c r="A21" s="306">
        <v>21</v>
      </c>
      <c r="B21" s="307" t="s">
        <v>238</v>
      </c>
      <c r="C21" s="308"/>
      <c r="D21" s="113">
        <v>5.0165546302799235E-2</v>
      </c>
      <c r="E21" s="115">
        <v>5</v>
      </c>
      <c r="F21" s="114">
        <v>6</v>
      </c>
      <c r="G21" s="114">
        <v>3</v>
      </c>
      <c r="H21" s="114" t="s">
        <v>513</v>
      </c>
      <c r="I21" s="140" t="s">
        <v>513</v>
      </c>
      <c r="J21" s="115" t="s">
        <v>513</v>
      </c>
      <c r="K21" s="116" t="s">
        <v>513</v>
      </c>
    </row>
    <row r="22" spans="1:11" ht="14.1" customHeight="1" x14ac:dyDescent="0.2">
      <c r="A22" s="306">
        <v>22</v>
      </c>
      <c r="B22" s="307" t="s">
        <v>239</v>
      </c>
      <c r="C22" s="308"/>
      <c r="D22" s="113">
        <v>7.0231764823918935E-2</v>
      </c>
      <c r="E22" s="115">
        <v>7</v>
      </c>
      <c r="F22" s="114">
        <v>10</v>
      </c>
      <c r="G22" s="114">
        <v>10</v>
      </c>
      <c r="H22" s="114">
        <v>9</v>
      </c>
      <c r="I22" s="140">
        <v>10</v>
      </c>
      <c r="J22" s="115">
        <v>-3</v>
      </c>
      <c r="K22" s="116">
        <v>-30</v>
      </c>
    </row>
    <row r="23" spans="1:11" ht="14.1" customHeight="1" x14ac:dyDescent="0.2">
      <c r="A23" s="306">
        <v>23</v>
      </c>
      <c r="B23" s="307" t="s">
        <v>240</v>
      </c>
      <c r="C23" s="308"/>
      <c r="D23" s="113">
        <v>0.16052974816895757</v>
      </c>
      <c r="E23" s="115">
        <v>16</v>
      </c>
      <c r="F23" s="114">
        <v>24</v>
      </c>
      <c r="G23" s="114">
        <v>24</v>
      </c>
      <c r="H23" s="114">
        <v>20</v>
      </c>
      <c r="I23" s="140">
        <v>18</v>
      </c>
      <c r="J23" s="115">
        <v>-2</v>
      </c>
      <c r="K23" s="116">
        <v>-11.111111111111111</v>
      </c>
    </row>
    <row r="24" spans="1:11" ht="14.1" customHeight="1" x14ac:dyDescent="0.2">
      <c r="A24" s="306">
        <v>24</v>
      </c>
      <c r="B24" s="307" t="s">
        <v>241</v>
      </c>
      <c r="C24" s="308"/>
      <c r="D24" s="113">
        <v>0.18059596669007724</v>
      </c>
      <c r="E24" s="115">
        <v>18</v>
      </c>
      <c r="F24" s="114">
        <v>19</v>
      </c>
      <c r="G24" s="114">
        <v>18</v>
      </c>
      <c r="H24" s="114">
        <v>57</v>
      </c>
      <c r="I24" s="140">
        <v>186</v>
      </c>
      <c r="J24" s="115">
        <v>-168</v>
      </c>
      <c r="K24" s="116">
        <v>-90.322580645161295</v>
      </c>
    </row>
    <row r="25" spans="1:11" ht="14.1" customHeight="1" x14ac:dyDescent="0.2">
      <c r="A25" s="306">
        <v>25</v>
      </c>
      <c r="B25" s="307" t="s">
        <v>242</v>
      </c>
      <c r="C25" s="308"/>
      <c r="D25" s="113">
        <v>0.50165546302799235</v>
      </c>
      <c r="E25" s="115">
        <v>50</v>
      </c>
      <c r="F25" s="114">
        <v>61</v>
      </c>
      <c r="G25" s="114">
        <v>69</v>
      </c>
      <c r="H25" s="114">
        <v>59</v>
      </c>
      <c r="I25" s="140">
        <v>58</v>
      </c>
      <c r="J25" s="115">
        <v>-8</v>
      </c>
      <c r="K25" s="116">
        <v>-13.793103448275861</v>
      </c>
    </row>
    <row r="26" spans="1:11" ht="14.1" customHeight="1" x14ac:dyDescent="0.2">
      <c r="A26" s="306">
        <v>26</v>
      </c>
      <c r="B26" s="307" t="s">
        <v>243</v>
      </c>
      <c r="C26" s="308"/>
      <c r="D26" s="113">
        <v>0.42139058894351361</v>
      </c>
      <c r="E26" s="115">
        <v>42</v>
      </c>
      <c r="F26" s="114">
        <v>44</v>
      </c>
      <c r="G26" s="114">
        <v>43</v>
      </c>
      <c r="H26" s="114">
        <v>34</v>
      </c>
      <c r="I26" s="140">
        <v>35</v>
      </c>
      <c r="J26" s="115">
        <v>7</v>
      </c>
      <c r="K26" s="116">
        <v>20</v>
      </c>
    </row>
    <row r="27" spans="1:11" ht="14.1" customHeight="1" x14ac:dyDescent="0.2">
      <c r="A27" s="306">
        <v>27</v>
      </c>
      <c r="B27" s="307" t="s">
        <v>244</v>
      </c>
      <c r="C27" s="308"/>
      <c r="D27" s="113">
        <v>0.40132437042239388</v>
      </c>
      <c r="E27" s="115">
        <v>40</v>
      </c>
      <c r="F27" s="114">
        <v>37</v>
      </c>
      <c r="G27" s="114">
        <v>36</v>
      </c>
      <c r="H27" s="114">
        <v>38</v>
      </c>
      <c r="I27" s="140">
        <v>38</v>
      </c>
      <c r="J27" s="115">
        <v>2</v>
      </c>
      <c r="K27" s="116">
        <v>5.2631578947368425</v>
      </c>
    </row>
    <row r="28" spans="1:11" ht="14.1" customHeight="1" x14ac:dyDescent="0.2">
      <c r="A28" s="306">
        <v>28</v>
      </c>
      <c r="B28" s="307" t="s">
        <v>245</v>
      </c>
      <c r="C28" s="308"/>
      <c r="D28" s="113">
        <v>0.21069529447175681</v>
      </c>
      <c r="E28" s="115">
        <v>21</v>
      </c>
      <c r="F28" s="114">
        <v>24</v>
      </c>
      <c r="G28" s="114">
        <v>23</v>
      </c>
      <c r="H28" s="114">
        <v>30</v>
      </c>
      <c r="I28" s="140">
        <v>30</v>
      </c>
      <c r="J28" s="115">
        <v>-9</v>
      </c>
      <c r="K28" s="116">
        <v>-30</v>
      </c>
    </row>
    <row r="29" spans="1:11" ht="14.1" customHeight="1" x14ac:dyDescent="0.2">
      <c r="A29" s="306">
        <v>29</v>
      </c>
      <c r="B29" s="307" t="s">
        <v>246</v>
      </c>
      <c r="C29" s="308"/>
      <c r="D29" s="113">
        <v>2.7089395003511587</v>
      </c>
      <c r="E29" s="115">
        <v>270</v>
      </c>
      <c r="F29" s="114">
        <v>290</v>
      </c>
      <c r="G29" s="114">
        <v>278</v>
      </c>
      <c r="H29" s="114">
        <v>279</v>
      </c>
      <c r="I29" s="140">
        <v>271</v>
      </c>
      <c r="J29" s="115">
        <v>-1</v>
      </c>
      <c r="K29" s="116">
        <v>-0.36900369003690037</v>
      </c>
    </row>
    <row r="30" spans="1:11" ht="14.1" customHeight="1" x14ac:dyDescent="0.2">
      <c r="A30" s="306" t="s">
        <v>247</v>
      </c>
      <c r="B30" s="307" t="s">
        <v>248</v>
      </c>
      <c r="C30" s="308"/>
      <c r="D30" s="113">
        <v>0.16052974816895757</v>
      </c>
      <c r="E30" s="115">
        <v>16</v>
      </c>
      <c r="F30" s="114">
        <v>19</v>
      </c>
      <c r="G30" s="114">
        <v>21</v>
      </c>
      <c r="H30" s="114">
        <v>20</v>
      </c>
      <c r="I30" s="140">
        <v>18</v>
      </c>
      <c r="J30" s="115">
        <v>-2</v>
      </c>
      <c r="K30" s="116">
        <v>-11.111111111111111</v>
      </c>
    </row>
    <row r="31" spans="1:11" ht="14.1" customHeight="1" x14ac:dyDescent="0.2">
      <c r="A31" s="306" t="s">
        <v>249</v>
      </c>
      <c r="B31" s="307" t="s">
        <v>250</v>
      </c>
      <c r="C31" s="308"/>
      <c r="D31" s="113">
        <v>2.5484097521822013</v>
      </c>
      <c r="E31" s="115">
        <v>254</v>
      </c>
      <c r="F31" s="114">
        <v>271</v>
      </c>
      <c r="G31" s="114">
        <v>257</v>
      </c>
      <c r="H31" s="114">
        <v>259</v>
      </c>
      <c r="I31" s="140">
        <v>253</v>
      </c>
      <c r="J31" s="115">
        <v>1</v>
      </c>
      <c r="K31" s="116">
        <v>0.39525691699604742</v>
      </c>
    </row>
    <row r="32" spans="1:11" ht="14.1" customHeight="1" x14ac:dyDescent="0.2">
      <c r="A32" s="306">
        <v>31</v>
      </c>
      <c r="B32" s="307" t="s">
        <v>251</v>
      </c>
      <c r="C32" s="308"/>
      <c r="D32" s="113">
        <v>0.14046352964783787</v>
      </c>
      <c r="E32" s="115">
        <v>14</v>
      </c>
      <c r="F32" s="114">
        <v>12</v>
      </c>
      <c r="G32" s="114">
        <v>13</v>
      </c>
      <c r="H32" s="114">
        <v>13</v>
      </c>
      <c r="I32" s="140">
        <v>13</v>
      </c>
      <c r="J32" s="115">
        <v>1</v>
      </c>
      <c r="K32" s="116">
        <v>7.6923076923076925</v>
      </c>
    </row>
    <row r="33" spans="1:11" ht="14.1" customHeight="1" x14ac:dyDescent="0.2">
      <c r="A33" s="306">
        <v>32</v>
      </c>
      <c r="B33" s="307" t="s">
        <v>252</v>
      </c>
      <c r="C33" s="308"/>
      <c r="D33" s="113">
        <v>0.68225142971806962</v>
      </c>
      <c r="E33" s="115">
        <v>68</v>
      </c>
      <c r="F33" s="114">
        <v>63</v>
      </c>
      <c r="G33" s="114">
        <v>69</v>
      </c>
      <c r="H33" s="114">
        <v>68</v>
      </c>
      <c r="I33" s="140">
        <v>60</v>
      </c>
      <c r="J33" s="115">
        <v>8</v>
      </c>
      <c r="K33" s="116">
        <v>13.333333333333334</v>
      </c>
    </row>
    <row r="34" spans="1:11" ht="14.1" customHeight="1" x14ac:dyDescent="0.2">
      <c r="A34" s="306">
        <v>33</v>
      </c>
      <c r="B34" s="307" t="s">
        <v>253</v>
      </c>
      <c r="C34" s="308"/>
      <c r="D34" s="113">
        <v>0.34112571485903481</v>
      </c>
      <c r="E34" s="115">
        <v>34</v>
      </c>
      <c r="F34" s="114">
        <v>36</v>
      </c>
      <c r="G34" s="114">
        <v>34</v>
      </c>
      <c r="H34" s="114">
        <v>38</v>
      </c>
      <c r="I34" s="140">
        <v>35</v>
      </c>
      <c r="J34" s="115">
        <v>-1</v>
      </c>
      <c r="K34" s="116">
        <v>-2.8571428571428572</v>
      </c>
    </row>
    <row r="35" spans="1:11" ht="14.1" customHeight="1" x14ac:dyDescent="0.2">
      <c r="A35" s="306">
        <v>34</v>
      </c>
      <c r="B35" s="307" t="s">
        <v>254</v>
      </c>
      <c r="C35" s="308"/>
      <c r="D35" s="113">
        <v>3.5416875689776264</v>
      </c>
      <c r="E35" s="115">
        <v>353</v>
      </c>
      <c r="F35" s="114">
        <v>348</v>
      </c>
      <c r="G35" s="114">
        <v>358</v>
      </c>
      <c r="H35" s="114">
        <v>341</v>
      </c>
      <c r="I35" s="140">
        <v>357</v>
      </c>
      <c r="J35" s="115">
        <v>-4</v>
      </c>
      <c r="K35" s="116">
        <v>-1.1204481792717087</v>
      </c>
    </row>
    <row r="36" spans="1:11" ht="14.1" customHeight="1" x14ac:dyDescent="0.2">
      <c r="A36" s="306">
        <v>41</v>
      </c>
      <c r="B36" s="307" t="s">
        <v>255</v>
      </c>
      <c r="C36" s="308"/>
      <c r="D36" s="113" t="s">
        <v>513</v>
      </c>
      <c r="E36" s="115" t="s">
        <v>513</v>
      </c>
      <c r="F36" s="114" t="s">
        <v>513</v>
      </c>
      <c r="G36" s="114" t="s">
        <v>513</v>
      </c>
      <c r="H36" s="114" t="s">
        <v>513</v>
      </c>
      <c r="I36" s="140" t="s">
        <v>513</v>
      </c>
      <c r="J36" s="115" t="s">
        <v>513</v>
      </c>
      <c r="K36" s="116" t="s">
        <v>513</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0.51168857228855225</v>
      </c>
      <c r="E38" s="115">
        <v>51</v>
      </c>
      <c r="F38" s="114">
        <v>58</v>
      </c>
      <c r="G38" s="114">
        <v>52</v>
      </c>
      <c r="H38" s="114">
        <v>49</v>
      </c>
      <c r="I38" s="140">
        <v>54</v>
      </c>
      <c r="J38" s="115">
        <v>-3</v>
      </c>
      <c r="K38" s="116">
        <v>-5.5555555555555554</v>
      </c>
    </row>
    <row r="39" spans="1:11" ht="14.1" customHeight="1" x14ac:dyDescent="0.2">
      <c r="A39" s="306">
        <v>51</v>
      </c>
      <c r="B39" s="307" t="s">
        <v>258</v>
      </c>
      <c r="C39" s="308"/>
      <c r="D39" s="113">
        <v>4.6954951339420088</v>
      </c>
      <c r="E39" s="115">
        <v>468</v>
      </c>
      <c r="F39" s="114">
        <v>490</v>
      </c>
      <c r="G39" s="114">
        <v>482</v>
      </c>
      <c r="H39" s="114">
        <v>497</v>
      </c>
      <c r="I39" s="140">
        <v>541</v>
      </c>
      <c r="J39" s="115">
        <v>-73</v>
      </c>
      <c r="K39" s="116">
        <v>-13.493530499075785</v>
      </c>
    </row>
    <row r="40" spans="1:11" ht="14.1" customHeight="1" x14ac:dyDescent="0.2">
      <c r="A40" s="306" t="s">
        <v>259</v>
      </c>
      <c r="B40" s="307" t="s">
        <v>260</v>
      </c>
      <c r="C40" s="308"/>
      <c r="D40" s="113">
        <v>4.5349653857730514</v>
      </c>
      <c r="E40" s="115">
        <v>452</v>
      </c>
      <c r="F40" s="114">
        <v>474</v>
      </c>
      <c r="G40" s="114">
        <v>464</v>
      </c>
      <c r="H40" s="114">
        <v>481</v>
      </c>
      <c r="I40" s="140">
        <v>524</v>
      </c>
      <c r="J40" s="115">
        <v>-72</v>
      </c>
      <c r="K40" s="116">
        <v>-13.740458015267176</v>
      </c>
    </row>
    <row r="41" spans="1:11" ht="14.1" customHeight="1" x14ac:dyDescent="0.2">
      <c r="A41" s="306"/>
      <c r="B41" s="307" t="s">
        <v>261</v>
      </c>
      <c r="C41" s="308"/>
      <c r="D41" s="113">
        <v>1.384569077957259</v>
      </c>
      <c r="E41" s="115">
        <v>138</v>
      </c>
      <c r="F41" s="114">
        <v>144</v>
      </c>
      <c r="G41" s="114">
        <v>144</v>
      </c>
      <c r="H41" s="114">
        <v>151</v>
      </c>
      <c r="I41" s="140">
        <v>145</v>
      </c>
      <c r="J41" s="115">
        <v>-7</v>
      </c>
      <c r="K41" s="116">
        <v>-4.8275862068965516</v>
      </c>
    </row>
    <row r="42" spans="1:11" ht="14.1" customHeight="1" x14ac:dyDescent="0.2">
      <c r="A42" s="306">
        <v>52</v>
      </c>
      <c r="B42" s="307" t="s">
        <v>262</v>
      </c>
      <c r="C42" s="308"/>
      <c r="D42" s="113">
        <v>4.1336410153506575</v>
      </c>
      <c r="E42" s="115">
        <v>412</v>
      </c>
      <c r="F42" s="114">
        <v>439</v>
      </c>
      <c r="G42" s="114">
        <v>432</v>
      </c>
      <c r="H42" s="114">
        <v>433</v>
      </c>
      <c r="I42" s="140">
        <v>429</v>
      </c>
      <c r="J42" s="115">
        <v>-17</v>
      </c>
      <c r="K42" s="116">
        <v>-3.9627039627039626</v>
      </c>
    </row>
    <row r="43" spans="1:11" ht="14.1" customHeight="1" x14ac:dyDescent="0.2">
      <c r="A43" s="306" t="s">
        <v>263</v>
      </c>
      <c r="B43" s="307" t="s">
        <v>264</v>
      </c>
      <c r="C43" s="308"/>
      <c r="D43" s="113">
        <v>4.1336410153506575</v>
      </c>
      <c r="E43" s="115">
        <v>412</v>
      </c>
      <c r="F43" s="114">
        <v>439</v>
      </c>
      <c r="G43" s="114">
        <v>431</v>
      </c>
      <c r="H43" s="114">
        <v>431</v>
      </c>
      <c r="I43" s="140">
        <v>427</v>
      </c>
      <c r="J43" s="115">
        <v>-15</v>
      </c>
      <c r="K43" s="116">
        <v>-3.5128805620608898</v>
      </c>
    </row>
    <row r="44" spans="1:11" ht="14.1" customHeight="1" x14ac:dyDescent="0.2">
      <c r="A44" s="306">
        <v>53</v>
      </c>
      <c r="B44" s="307" t="s">
        <v>265</v>
      </c>
      <c r="C44" s="308"/>
      <c r="D44" s="113">
        <v>8.6385070733420282</v>
      </c>
      <c r="E44" s="115">
        <v>861</v>
      </c>
      <c r="F44" s="114">
        <v>852</v>
      </c>
      <c r="G44" s="114">
        <v>866</v>
      </c>
      <c r="H44" s="114">
        <v>904</v>
      </c>
      <c r="I44" s="140">
        <v>979</v>
      </c>
      <c r="J44" s="115">
        <v>-118</v>
      </c>
      <c r="K44" s="116">
        <v>-12.053115423901941</v>
      </c>
    </row>
    <row r="45" spans="1:11" ht="14.1" customHeight="1" x14ac:dyDescent="0.2">
      <c r="A45" s="306" t="s">
        <v>266</v>
      </c>
      <c r="B45" s="307" t="s">
        <v>267</v>
      </c>
      <c r="C45" s="308"/>
      <c r="D45" s="113">
        <v>8.558242199257549</v>
      </c>
      <c r="E45" s="115">
        <v>853</v>
      </c>
      <c r="F45" s="114">
        <v>845</v>
      </c>
      <c r="G45" s="114">
        <v>861</v>
      </c>
      <c r="H45" s="114">
        <v>899</v>
      </c>
      <c r="I45" s="140">
        <v>973</v>
      </c>
      <c r="J45" s="115">
        <v>-120</v>
      </c>
      <c r="K45" s="116">
        <v>-12.332990750256938</v>
      </c>
    </row>
    <row r="46" spans="1:11" ht="14.1" customHeight="1" x14ac:dyDescent="0.2">
      <c r="A46" s="306">
        <v>54</v>
      </c>
      <c r="B46" s="307" t="s">
        <v>268</v>
      </c>
      <c r="C46" s="308"/>
      <c r="D46" s="113">
        <v>16.815491120698304</v>
      </c>
      <c r="E46" s="115">
        <v>1676</v>
      </c>
      <c r="F46" s="114">
        <v>1683</v>
      </c>
      <c r="G46" s="114">
        <v>1579</v>
      </c>
      <c r="H46" s="114">
        <v>1576</v>
      </c>
      <c r="I46" s="140">
        <v>1568</v>
      </c>
      <c r="J46" s="115">
        <v>108</v>
      </c>
      <c r="K46" s="116">
        <v>6.8877551020408161</v>
      </c>
    </row>
    <row r="47" spans="1:11" ht="14.1" customHeight="1" x14ac:dyDescent="0.2">
      <c r="A47" s="306">
        <v>61</v>
      </c>
      <c r="B47" s="307" t="s">
        <v>269</v>
      </c>
      <c r="C47" s="308"/>
      <c r="D47" s="113">
        <v>0.60198655563359083</v>
      </c>
      <c r="E47" s="115">
        <v>60</v>
      </c>
      <c r="F47" s="114">
        <v>63</v>
      </c>
      <c r="G47" s="114">
        <v>56</v>
      </c>
      <c r="H47" s="114">
        <v>50</v>
      </c>
      <c r="I47" s="140">
        <v>47</v>
      </c>
      <c r="J47" s="115">
        <v>13</v>
      </c>
      <c r="K47" s="116">
        <v>27.659574468085108</v>
      </c>
    </row>
    <row r="48" spans="1:11" ht="14.1" customHeight="1" x14ac:dyDescent="0.2">
      <c r="A48" s="306">
        <v>62</v>
      </c>
      <c r="B48" s="307" t="s">
        <v>270</v>
      </c>
      <c r="C48" s="308"/>
      <c r="D48" s="113">
        <v>10.905989766228554</v>
      </c>
      <c r="E48" s="115">
        <v>1087</v>
      </c>
      <c r="F48" s="114">
        <v>1095</v>
      </c>
      <c r="G48" s="114">
        <v>1067</v>
      </c>
      <c r="H48" s="114">
        <v>1106</v>
      </c>
      <c r="I48" s="140">
        <v>1087</v>
      </c>
      <c r="J48" s="115">
        <v>0</v>
      </c>
      <c r="K48" s="116">
        <v>0</v>
      </c>
    </row>
    <row r="49" spans="1:11" ht="14.1" customHeight="1" x14ac:dyDescent="0.2">
      <c r="A49" s="306">
        <v>63</v>
      </c>
      <c r="B49" s="307" t="s">
        <v>271</v>
      </c>
      <c r="C49" s="308"/>
      <c r="D49" s="113">
        <v>15.340624059396006</v>
      </c>
      <c r="E49" s="115">
        <v>1529</v>
      </c>
      <c r="F49" s="114">
        <v>1707</v>
      </c>
      <c r="G49" s="114">
        <v>1697</v>
      </c>
      <c r="H49" s="114">
        <v>1650</v>
      </c>
      <c r="I49" s="140">
        <v>1690</v>
      </c>
      <c r="J49" s="115">
        <v>-161</v>
      </c>
      <c r="K49" s="116">
        <v>-9.5266272189349106</v>
      </c>
    </row>
    <row r="50" spans="1:11" ht="14.1" customHeight="1" x14ac:dyDescent="0.2">
      <c r="A50" s="306" t="s">
        <v>272</v>
      </c>
      <c r="B50" s="307" t="s">
        <v>273</v>
      </c>
      <c r="C50" s="308"/>
      <c r="D50" s="113">
        <v>1.1939400020066218</v>
      </c>
      <c r="E50" s="115">
        <v>119</v>
      </c>
      <c r="F50" s="114">
        <v>122</v>
      </c>
      <c r="G50" s="114">
        <v>115</v>
      </c>
      <c r="H50" s="114">
        <v>109</v>
      </c>
      <c r="I50" s="140">
        <v>107</v>
      </c>
      <c r="J50" s="115">
        <v>12</v>
      </c>
      <c r="K50" s="116">
        <v>11.214953271028037</v>
      </c>
    </row>
    <row r="51" spans="1:11" ht="14.1" customHeight="1" x14ac:dyDescent="0.2">
      <c r="A51" s="306" t="s">
        <v>274</v>
      </c>
      <c r="B51" s="307" t="s">
        <v>275</v>
      </c>
      <c r="C51" s="308"/>
      <c r="D51" s="113">
        <v>12.691883214608207</v>
      </c>
      <c r="E51" s="115">
        <v>1265</v>
      </c>
      <c r="F51" s="114">
        <v>1431</v>
      </c>
      <c r="G51" s="114">
        <v>1418</v>
      </c>
      <c r="H51" s="114">
        <v>1382</v>
      </c>
      <c r="I51" s="140">
        <v>1419</v>
      </c>
      <c r="J51" s="115">
        <v>-154</v>
      </c>
      <c r="K51" s="116">
        <v>-10.852713178294573</v>
      </c>
    </row>
    <row r="52" spans="1:11" ht="14.1" customHeight="1" x14ac:dyDescent="0.2">
      <c r="A52" s="306">
        <v>71</v>
      </c>
      <c r="B52" s="307" t="s">
        <v>276</v>
      </c>
      <c r="C52" s="308"/>
      <c r="D52" s="113">
        <v>7.5147988361593256</v>
      </c>
      <c r="E52" s="115">
        <v>749</v>
      </c>
      <c r="F52" s="114">
        <v>799</v>
      </c>
      <c r="G52" s="114">
        <v>781</v>
      </c>
      <c r="H52" s="114">
        <v>795</v>
      </c>
      <c r="I52" s="140">
        <v>790</v>
      </c>
      <c r="J52" s="115">
        <v>-41</v>
      </c>
      <c r="K52" s="116">
        <v>-5.1898734177215191</v>
      </c>
    </row>
    <row r="53" spans="1:11" ht="14.1" customHeight="1" x14ac:dyDescent="0.2">
      <c r="A53" s="306" t="s">
        <v>277</v>
      </c>
      <c r="B53" s="307" t="s">
        <v>278</v>
      </c>
      <c r="C53" s="308"/>
      <c r="D53" s="113">
        <v>0.65215210193639006</v>
      </c>
      <c r="E53" s="115">
        <v>65</v>
      </c>
      <c r="F53" s="114">
        <v>72</v>
      </c>
      <c r="G53" s="114">
        <v>78</v>
      </c>
      <c r="H53" s="114">
        <v>81</v>
      </c>
      <c r="I53" s="140">
        <v>74</v>
      </c>
      <c r="J53" s="115">
        <v>-9</v>
      </c>
      <c r="K53" s="116">
        <v>-12.162162162162161</v>
      </c>
    </row>
    <row r="54" spans="1:11" ht="14.1" customHeight="1" x14ac:dyDescent="0.2">
      <c r="A54" s="306" t="s">
        <v>279</v>
      </c>
      <c r="B54" s="307" t="s">
        <v>280</v>
      </c>
      <c r="C54" s="308"/>
      <c r="D54" s="113">
        <v>6.3609912711949432</v>
      </c>
      <c r="E54" s="115">
        <v>634</v>
      </c>
      <c r="F54" s="114">
        <v>681</v>
      </c>
      <c r="G54" s="114">
        <v>661</v>
      </c>
      <c r="H54" s="114">
        <v>670</v>
      </c>
      <c r="I54" s="140">
        <v>673</v>
      </c>
      <c r="J54" s="115">
        <v>-39</v>
      </c>
      <c r="K54" s="116">
        <v>-5.7949479940564634</v>
      </c>
    </row>
    <row r="55" spans="1:11" ht="14.1" customHeight="1" x14ac:dyDescent="0.2">
      <c r="A55" s="306">
        <v>72</v>
      </c>
      <c r="B55" s="307" t="s">
        <v>281</v>
      </c>
      <c r="C55" s="308"/>
      <c r="D55" s="113">
        <v>0.84278117788702722</v>
      </c>
      <c r="E55" s="115">
        <v>84</v>
      </c>
      <c r="F55" s="114">
        <v>89</v>
      </c>
      <c r="G55" s="114">
        <v>82</v>
      </c>
      <c r="H55" s="114">
        <v>89</v>
      </c>
      <c r="I55" s="140">
        <v>85</v>
      </c>
      <c r="J55" s="115">
        <v>-1</v>
      </c>
      <c r="K55" s="116">
        <v>-1.1764705882352942</v>
      </c>
    </row>
    <row r="56" spans="1:11" ht="14.1" customHeight="1" x14ac:dyDescent="0.2">
      <c r="A56" s="306" t="s">
        <v>282</v>
      </c>
      <c r="B56" s="307" t="s">
        <v>283</v>
      </c>
      <c r="C56" s="308"/>
      <c r="D56" s="113">
        <v>0.10033109260559847</v>
      </c>
      <c r="E56" s="115">
        <v>10</v>
      </c>
      <c r="F56" s="114">
        <v>12</v>
      </c>
      <c r="G56" s="114">
        <v>13</v>
      </c>
      <c r="H56" s="114">
        <v>15</v>
      </c>
      <c r="I56" s="140">
        <v>13</v>
      </c>
      <c r="J56" s="115">
        <v>-3</v>
      </c>
      <c r="K56" s="116">
        <v>-23.076923076923077</v>
      </c>
    </row>
    <row r="57" spans="1:11" ht="14.1" customHeight="1" x14ac:dyDescent="0.2">
      <c r="A57" s="306" t="s">
        <v>284</v>
      </c>
      <c r="B57" s="307" t="s">
        <v>285</v>
      </c>
      <c r="C57" s="308"/>
      <c r="D57" s="113">
        <v>0.57188722785191126</v>
      </c>
      <c r="E57" s="115">
        <v>57</v>
      </c>
      <c r="F57" s="114">
        <v>58</v>
      </c>
      <c r="G57" s="114">
        <v>53</v>
      </c>
      <c r="H57" s="114">
        <v>57</v>
      </c>
      <c r="I57" s="140">
        <v>53</v>
      </c>
      <c r="J57" s="115">
        <v>4</v>
      </c>
      <c r="K57" s="116">
        <v>7.5471698113207548</v>
      </c>
    </row>
    <row r="58" spans="1:11" ht="14.1" customHeight="1" x14ac:dyDescent="0.2">
      <c r="A58" s="306">
        <v>73</v>
      </c>
      <c r="B58" s="307" t="s">
        <v>286</v>
      </c>
      <c r="C58" s="308"/>
      <c r="D58" s="113">
        <v>0.63208588341527039</v>
      </c>
      <c r="E58" s="115">
        <v>63</v>
      </c>
      <c r="F58" s="114">
        <v>68</v>
      </c>
      <c r="G58" s="114">
        <v>69</v>
      </c>
      <c r="H58" s="114">
        <v>64</v>
      </c>
      <c r="I58" s="140">
        <v>65</v>
      </c>
      <c r="J58" s="115">
        <v>-2</v>
      </c>
      <c r="K58" s="116">
        <v>-3.0769230769230771</v>
      </c>
    </row>
    <row r="59" spans="1:11" ht="14.1" customHeight="1" x14ac:dyDescent="0.2">
      <c r="A59" s="306" t="s">
        <v>287</v>
      </c>
      <c r="B59" s="307" t="s">
        <v>288</v>
      </c>
      <c r="C59" s="308"/>
      <c r="D59" s="113">
        <v>0.44145680746463328</v>
      </c>
      <c r="E59" s="115">
        <v>44</v>
      </c>
      <c r="F59" s="114">
        <v>51</v>
      </c>
      <c r="G59" s="114">
        <v>53</v>
      </c>
      <c r="H59" s="114">
        <v>48</v>
      </c>
      <c r="I59" s="140">
        <v>46</v>
      </c>
      <c r="J59" s="115">
        <v>-2</v>
      </c>
      <c r="K59" s="116">
        <v>-4.3478260869565215</v>
      </c>
    </row>
    <row r="60" spans="1:11" ht="14.1" customHeight="1" x14ac:dyDescent="0.2">
      <c r="A60" s="306">
        <v>81</v>
      </c>
      <c r="B60" s="307" t="s">
        <v>289</v>
      </c>
      <c r="C60" s="308"/>
      <c r="D60" s="113">
        <v>4.3443363098224141</v>
      </c>
      <c r="E60" s="115">
        <v>433</v>
      </c>
      <c r="F60" s="114">
        <v>445</v>
      </c>
      <c r="G60" s="114">
        <v>442</v>
      </c>
      <c r="H60" s="114">
        <v>453</v>
      </c>
      <c r="I60" s="140">
        <v>464</v>
      </c>
      <c r="J60" s="115">
        <v>-31</v>
      </c>
      <c r="K60" s="116">
        <v>-6.681034482758621</v>
      </c>
    </row>
    <row r="61" spans="1:11" ht="14.1" customHeight="1" x14ac:dyDescent="0.2">
      <c r="A61" s="306" t="s">
        <v>290</v>
      </c>
      <c r="B61" s="307" t="s">
        <v>291</v>
      </c>
      <c r="C61" s="308"/>
      <c r="D61" s="113">
        <v>1.5952643724290156</v>
      </c>
      <c r="E61" s="115">
        <v>159</v>
      </c>
      <c r="F61" s="114">
        <v>153</v>
      </c>
      <c r="G61" s="114">
        <v>150</v>
      </c>
      <c r="H61" s="114">
        <v>158</v>
      </c>
      <c r="I61" s="140">
        <v>162</v>
      </c>
      <c r="J61" s="115">
        <v>-3</v>
      </c>
      <c r="K61" s="116">
        <v>-1.8518518518518519</v>
      </c>
    </row>
    <row r="62" spans="1:11" ht="14.1" customHeight="1" x14ac:dyDescent="0.2">
      <c r="A62" s="306" t="s">
        <v>292</v>
      </c>
      <c r="B62" s="307" t="s">
        <v>293</v>
      </c>
      <c r="C62" s="308"/>
      <c r="D62" s="113">
        <v>1.4849001705628575</v>
      </c>
      <c r="E62" s="115">
        <v>148</v>
      </c>
      <c r="F62" s="114">
        <v>157</v>
      </c>
      <c r="G62" s="114">
        <v>157</v>
      </c>
      <c r="H62" s="114">
        <v>156</v>
      </c>
      <c r="I62" s="140">
        <v>157</v>
      </c>
      <c r="J62" s="115">
        <v>-9</v>
      </c>
      <c r="K62" s="116">
        <v>-5.7324840764331206</v>
      </c>
    </row>
    <row r="63" spans="1:11" ht="14.1" customHeight="1" x14ac:dyDescent="0.2">
      <c r="A63" s="306"/>
      <c r="B63" s="307" t="s">
        <v>294</v>
      </c>
      <c r="C63" s="308"/>
      <c r="D63" s="113">
        <v>0.54178790007023181</v>
      </c>
      <c r="E63" s="115">
        <v>54</v>
      </c>
      <c r="F63" s="114">
        <v>56</v>
      </c>
      <c r="G63" s="114">
        <v>50</v>
      </c>
      <c r="H63" s="114">
        <v>54</v>
      </c>
      <c r="I63" s="140">
        <v>46</v>
      </c>
      <c r="J63" s="115">
        <v>8</v>
      </c>
      <c r="K63" s="116">
        <v>17.391304347826086</v>
      </c>
    </row>
    <row r="64" spans="1:11" ht="14.1" customHeight="1" x14ac:dyDescent="0.2">
      <c r="A64" s="306" t="s">
        <v>295</v>
      </c>
      <c r="B64" s="307" t="s">
        <v>296</v>
      </c>
      <c r="C64" s="308"/>
      <c r="D64" s="113">
        <v>0.11036420186615832</v>
      </c>
      <c r="E64" s="115">
        <v>11</v>
      </c>
      <c r="F64" s="114">
        <v>12</v>
      </c>
      <c r="G64" s="114">
        <v>12</v>
      </c>
      <c r="H64" s="114">
        <v>13</v>
      </c>
      <c r="I64" s="140">
        <v>13</v>
      </c>
      <c r="J64" s="115">
        <v>-2</v>
      </c>
      <c r="K64" s="116">
        <v>-15.384615384615385</v>
      </c>
    </row>
    <row r="65" spans="1:11" ht="14.1" customHeight="1" x14ac:dyDescent="0.2">
      <c r="A65" s="306" t="s">
        <v>297</v>
      </c>
      <c r="B65" s="307" t="s">
        <v>298</v>
      </c>
      <c r="C65" s="308"/>
      <c r="D65" s="113">
        <v>0.79261563158422799</v>
      </c>
      <c r="E65" s="115">
        <v>79</v>
      </c>
      <c r="F65" s="114">
        <v>88</v>
      </c>
      <c r="G65" s="114">
        <v>86</v>
      </c>
      <c r="H65" s="114">
        <v>85</v>
      </c>
      <c r="I65" s="140">
        <v>90</v>
      </c>
      <c r="J65" s="115">
        <v>-11</v>
      </c>
      <c r="K65" s="116">
        <v>-12.222222222222221</v>
      </c>
    </row>
    <row r="66" spans="1:11" ht="14.1" customHeight="1" x14ac:dyDescent="0.2">
      <c r="A66" s="306">
        <v>82</v>
      </c>
      <c r="B66" s="307" t="s">
        <v>299</v>
      </c>
      <c r="C66" s="308"/>
      <c r="D66" s="113">
        <v>2.6888732818300389</v>
      </c>
      <c r="E66" s="115">
        <v>268</v>
      </c>
      <c r="F66" s="114">
        <v>278</v>
      </c>
      <c r="G66" s="114">
        <v>285</v>
      </c>
      <c r="H66" s="114">
        <v>282</v>
      </c>
      <c r="I66" s="140">
        <v>299</v>
      </c>
      <c r="J66" s="115">
        <v>-31</v>
      </c>
      <c r="K66" s="116">
        <v>-10.367892976588628</v>
      </c>
    </row>
    <row r="67" spans="1:11" ht="14.1" customHeight="1" x14ac:dyDescent="0.2">
      <c r="A67" s="306" t="s">
        <v>300</v>
      </c>
      <c r="B67" s="307" t="s">
        <v>301</v>
      </c>
      <c r="C67" s="308"/>
      <c r="D67" s="113">
        <v>0.6220527741547105</v>
      </c>
      <c r="E67" s="115">
        <v>62</v>
      </c>
      <c r="F67" s="114">
        <v>61</v>
      </c>
      <c r="G67" s="114">
        <v>59</v>
      </c>
      <c r="H67" s="114">
        <v>50</v>
      </c>
      <c r="I67" s="140">
        <v>56</v>
      </c>
      <c r="J67" s="115">
        <v>6</v>
      </c>
      <c r="K67" s="116">
        <v>10.714285714285714</v>
      </c>
    </row>
    <row r="68" spans="1:11" ht="14.1" customHeight="1" x14ac:dyDescent="0.2">
      <c r="A68" s="306" t="s">
        <v>302</v>
      </c>
      <c r="B68" s="307" t="s">
        <v>303</v>
      </c>
      <c r="C68" s="308"/>
      <c r="D68" s="113">
        <v>1.7557941205979732</v>
      </c>
      <c r="E68" s="115">
        <v>175</v>
      </c>
      <c r="F68" s="114">
        <v>188</v>
      </c>
      <c r="G68" s="114">
        <v>194</v>
      </c>
      <c r="H68" s="114">
        <v>198</v>
      </c>
      <c r="I68" s="140">
        <v>210</v>
      </c>
      <c r="J68" s="115">
        <v>-35</v>
      </c>
      <c r="K68" s="116">
        <v>-16.666666666666668</v>
      </c>
    </row>
    <row r="69" spans="1:11" ht="14.1" customHeight="1" x14ac:dyDescent="0.2">
      <c r="A69" s="306">
        <v>83</v>
      </c>
      <c r="B69" s="307" t="s">
        <v>304</v>
      </c>
      <c r="C69" s="308"/>
      <c r="D69" s="113">
        <v>2.2273502558442861</v>
      </c>
      <c r="E69" s="115">
        <v>222</v>
      </c>
      <c r="F69" s="114">
        <v>231</v>
      </c>
      <c r="G69" s="114">
        <v>223</v>
      </c>
      <c r="H69" s="114">
        <v>242</v>
      </c>
      <c r="I69" s="140">
        <v>231</v>
      </c>
      <c r="J69" s="115">
        <v>-9</v>
      </c>
      <c r="K69" s="116">
        <v>-3.8961038961038961</v>
      </c>
    </row>
    <row r="70" spans="1:11" ht="14.1" customHeight="1" x14ac:dyDescent="0.2">
      <c r="A70" s="306" t="s">
        <v>305</v>
      </c>
      <c r="B70" s="307" t="s">
        <v>306</v>
      </c>
      <c r="C70" s="308"/>
      <c r="D70" s="113">
        <v>1.6554630279923748</v>
      </c>
      <c r="E70" s="115">
        <v>165</v>
      </c>
      <c r="F70" s="114">
        <v>175</v>
      </c>
      <c r="G70" s="114">
        <v>168</v>
      </c>
      <c r="H70" s="114">
        <v>183</v>
      </c>
      <c r="I70" s="140">
        <v>180</v>
      </c>
      <c r="J70" s="115">
        <v>-15</v>
      </c>
      <c r="K70" s="116">
        <v>-8.3333333333333339</v>
      </c>
    </row>
    <row r="71" spans="1:11" ht="14.1" customHeight="1" x14ac:dyDescent="0.2">
      <c r="A71" s="306"/>
      <c r="B71" s="307" t="s">
        <v>307</v>
      </c>
      <c r="C71" s="308"/>
      <c r="D71" s="113">
        <v>1.2340724390488613</v>
      </c>
      <c r="E71" s="115">
        <v>123</v>
      </c>
      <c r="F71" s="114">
        <v>132</v>
      </c>
      <c r="G71" s="114">
        <v>126</v>
      </c>
      <c r="H71" s="114">
        <v>136</v>
      </c>
      <c r="I71" s="140">
        <v>137</v>
      </c>
      <c r="J71" s="115">
        <v>-14</v>
      </c>
      <c r="K71" s="116">
        <v>-10.218978102189782</v>
      </c>
    </row>
    <row r="72" spans="1:11" ht="14.1" customHeight="1" x14ac:dyDescent="0.2">
      <c r="A72" s="306">
        <v>84</v>
      </c>
      <c r="B72" s="307" t="s">
        <v>308</v>
      </c>
      <c r="C72" s="308"/>
      <c r="D72" s="113">
        <v>3.6319855523226647</v>
      </c>
      <c r="E72" s="115">
        <v>362</v>
      </c>
      <c r="F72" s="114">
        <v>358</v>
      </c>
      <c r="G72" s="114">
        <v>346</v>
      </c>
      <c r="H72" s="114">
        <v>347</v>
      </c>
      <c r="I72" s="140">
        <v>350</v>
      </c>
      <c r="J72" s="115">
        <v>12</v>
      </c>
      <c r="K72" s="116">
        <v>3.4285714285714284</v>
      </c>
    </row>
    <row r="73" spans="1:11" ht="14.1" customHeight="1" x14ac:dyDescent="0.2">
      <c r="A73" s="306" t="s">
        <v>309</v>
      </c>
      <c r="B73" s="307" t="s">
        <v>310</v>
      </c>
      <c r="C73" s="308"/>
      <c r="D73" s="113">
        <v>0.30099327781679541</v>
      </c>
      <c r="E73" s="115">
        <v>30</v>
      </c>
      <c r="F73" s="114">
        <v>31</v>
      </c>
      <c r="G73" s="114">
        <v>29</v>
      </c>
      <c r="H73" s="114">
        <v>32</v>
      </c>
      <c r="I73" s="140">
        <v>33</v>
      </c>
      <c r="J73" s="115">
        <v>-3</v>
      </c>
      <c r="K73" s="116">
        <v>-9.0909090909090917</v>
      </c>
    </row>
    <row r="74" spans="1:11" ht="14.1" customHeight="1" x14ac:dyDescent="0.2">
      <c r="A74" s="306" t="s">
        <v>311</v>
      </c>
      <c r="B74" s="307" t="s">
        <v>312</v>
      </c>
      <c r="C74" s="308"/>
      <c r="D74" s="113">
        <v>4.0132437042239393E-2</v>
      </c>
      <c r="E74" s="115">
        <v>4</v>
      </c>
      <c r="F74" s="114">
        <v>4</v>
      </c>
      <c r="G74" s="114">
        <v>5</v>
      </c>
      <c r="H74" s="114">
        <v>5</v>
      </c>
      <c r="I74" s="140">
        <v>5</v>
      </c>
      <c r="J74" s="115">
        <v>-1</v>
      </c>
      <c r="K74" s="116">
        <v>-20</v>
      </c>
    </row>
    <row r="75" spans="1:11" ht="14.1" customHeight="1" x14ac:dyDescent="0.2">
      <c r="A75" s="306" t="s">
        <v>313</v>
      </c>
      <c r="B75" s="307" t="s">
        <v>314</v>
      </c>
      <c r="C75" s="308"/>
      <c r="D75" s="113">
        <v>5.0165546302799235E-2</v>
      </c>
      <c r="E75" s="115">
        <v>5</v>
      </c>
      <c r="F75" s="114">
        <v>6</v>
      </c>
      <c r="G75" s="114">
        <v>6</v>
      </c>
      <c r="H75" s="114">
        <v>6</v>
      </c>
      <c r="I75" s="140">
        <v>6</v>
      </c>
      <c r="J75" s="115">
        <v>-1</v>
      </c>
      <c r="K75" s="116">
        <v>-16.666666666666668</v>
      </c>
    </row>
    <row r="76" spans="1:11" ht="14.1" customHeight="1" x14ac:dyDescent="0.2">
      <c r="A76" s="306">
        <v>91</v>
      </c>
      <c r="B76" s="307" t="s">
        <v>315</v>
      </c>
      <c r="C76" s="308"/>
      <c r="D76" s="113">
        <v>0.6220527741547105</v>
      </c>
      <c r="E76" s="115">
        <v>62</v>
      </c>
      <c r="F76" s="114">
        <v>57</v>
      </c>
      <c r="G76" s="114">
        <v>54</v>
      </c>
      <c r="H76" s="114">
        <v>48</v>
      </c>
      <c r="I76" s="140">
        <v>49</v>
      </c>
      <c r="J76" s="115">
        <v>13</v>
      </c>
      <c r="K76" s="116">
        <v>26.530612244897959</v>
      </c>
    </row>
    <row r="77" spans="1:11" ht="14.1" customHeight="1" x14ac:dyDescent="0.2">
      <c r="A77" s="306">
        <v>92</v>
      </c>
      <c r="B77" s="307" t="s">
        <v>316</v>
      </c>
      <c r="C77" s="308"/>
      <c r="D77" s="113">
        <v>0.40132437042239388</v>
      </c>
      <c r="E77" s="115">
        <v>40</v>
      </c>
      <c r="F77" s="114">
        <v>41</v>
      </c>
      <c r="G77" s="114">
        <v>39</v>
      </c>
      <c r="H77" s="114">
        <v>44</v>
      </c>
      <c r="I77" s="140">
        <v>41</v>
      </c>
      <c r="J77" s="115">
        <v>-1</v>
      </c>
      <c r="K77" s="116">
        <v>-2.4390243902439024</v>
      </c>
    </row>
    <row r="78" spans="1:11" ht="14.1" customHeight="1" x14ac:dyDescent="0.2">
      <c r="A78" s="306">
        <v>93</v>
      </c>
      <c r="B78" s="307" t="s">
        <v>317</v>
      </c>
      <c r="C78" s="308"/>
      <c r="D78" s="113" t="s">
        <v>513</v>
      </c>
      <c r="E78" s="115" t="s">
        <v>513</v>
      </c>
      <c r="F78" s="114">
        <v>4</v>
      </c>
      <c r="G78" s="114">
        <v>4</v>
      </c>
      <c r="H78" s="114">
        <v>3</v>
      </c>
      <c r="I78" s="140">
        <v>3</v>
      </c>
      <c r="J78" s="115" t="s">
        <v>513</v>
      </c>
      <c r="K78" s="116" t="s">
        <v>513</v>
      </c>
    </row>
    <row r="79" spans="1:11" ht="14.1" customHeight="1" x14ac:dyDescent="0.2">
      <c r="A79" s="306">
        <v>94</v>
      </c>
      <c r="B79" s="307" t="s">
        <v>318</v>
      </c>
      <c r="C79" s="308"/>
      <c r="D79" s="113">
        <v>1.6253637002106953</v>
      </c>
      <c r="E79" s="115">
        <v>162</v>
      </c>
      <c r="F79" s="114">
        <v>163</v>
      </c>
      <c r="G79" s="114">
        <v>162</v>
      </c>
      <c r="H79" s="114">
        <v>160</v>
      </c>
      <c r="I79" s="140">
        <v>168</v>
      </c>
      <c r="J79" s="115">
        <v>-6</v>
      </c>
      <c r="K79" s="116">
        <v>-3.5714285714285716</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3.4012240393297883</v>
      </c>
      <c r="E81" s="143">
        <v>339</v>
      </c>
      <c r="F81" s="144">
        <v>348</v>
      </c>
      <c r="G81" s="144">
        <v>343</v>
      </c>
      <c r="H81" s="144">
        <v>342</v>
      </c>
      <c r="I81" s="145">
        <v>336</v>
      </c>
      <c r="J81" s="143">
        <v>3</v>
      </c>
      <c r="K81" s="146">
        <v>0.8928571428571429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5189</v>
      </c>
      <c r="G12" s="536">
        <v>4345</v>
      </c>
      <c r="H12" s="536">
        <v>7039</v>
      </c>
      <c r="I12" s="536">
        <v>4685</v>
      </c>
      <c r="J12" s="537">
        <v>5354</v>
      </c>
      <c r="K12" s="538">
        <v>-165</v>
      </c>
      <c r="L12" s="349">
        <v>-3.0818079940231602</v>
      </c>
    </row>
    <row r="13" spans="1:17" s="110" customFormat="1" ht="15" customHeight="1" x14ac:dyDescent="0.2">
      <c r="A13" s="350" t="s">
        <v>344</v>
      </c>
      <c r="B13" s="351" t="s">
        <v>345</v>
      </c>
      <c r="C13" s="347"/>
      <c r="D13" s="347"/>
      <c r="E13" s="348"/>
      <c r="F13" s="536">
        <v>2922</v>
      </c>
      <c r="G13" s="536">
        <v>2638</v>
      </c>
      <c r="H13" s="536">
        <v>4204</v>
      </c>
      <c r="I13" s="536">
        <v>2910</v>
      </c>
      <c r="J13" s="537">
        <v>3254</v>
      </c>
      <c r="K13" s="538">
        <v>-332</v>
      </c>
      <c r="L13" s="349">
        <v>-10.202827289489859</v>
      </c>
    </row>
    <row r="14" spans="1:17" s="110" customFormat="1" ht="22.5" customHeight="1" x14ac:dyDescent="0.2">
      <c r="A14" s="350"/>
      <c r="B14" s="351" t="s">
        <v>346</v>
      </c>
      <c r="C14" s="347"/>
      <c r="D14" s="347"/>
      <c r="E14" s="348"/>
      <c r="F14" s="536">
        <v>2267</v>
      </c>
      <c r="G14" s="536">
        <v>1707</v>
      </c>
      <c r="H14" s="536">
        <v>2835</v>
      </c>
      <c r="I14" s="536">
        <v>1775</v>
      </c>
      <c r="J14" s="537">
        <v>2100</v>
      </c>
      <c r="K14" s="538">
        <v>167</v>
      </c>
      <c r="L14" s="349">
        <v>7.9523809523809526</v>
      </c>
    </row>
    <row r="15" spans="1:17" s="110" customFormat="1" ht="15" customHeight="1" x14ac:dyDescent="0.2">
      <c r="A15" s="350" t="s">
        <v>347</v>
      </c>
      <c r="B15" s="351" t="s">
        <v>108</v>
      </c>
      <c r="C15" s="347"/>
      <c r="D15" s="347"/>
      <c r="E15" s="348"/>
      <c r="F15" s="536">
        <v>1283</v>
      </c>
      <c r="G15" s="536">
        <v>1011</v>
      </c>
      <c r="H15" s="536">
        <v>3041</v>
      </c>
      <c r="I15" s="536">
        <v>1272</v>
      </c>
      <c r="J15" s="537">
        <v>1300</v>
      </c>
      <c r="K15" s="538">
        <v>-17</v>
      </c>
      <c r="L15" s="349">
        <v>-1.3076923076923077</v>
      </c>
    </row>
    <row r="16" spans="1:17" s="110" customFormat="1" ht="15" customHeight="1" x14ac:dyDescent="0.2">
      <c r="A16" s="350"/>
      <c r="B16" s="351" t="s">
        <v>109</v>
      </c>
      <c r="C16" s="347"/>
      <c r="D16" s="347"/>
      <c r="E16" s="348"/>
      <c r="F16" s="536">
        <v>3485</v>
      </c>
      <c r="G16" s="536">
        <v>3097</v>
      </c>
      <c r="H16" s="536">
        <v>3696</v>
      </c>
      <c r="I16" s="536">
        <v>3128</v>
      </c>
      <c r="J16" s="537">
        <v>3650</v>
      </c>
      <c r="K16" s="538">
        <v>-165</v>
      </c>
      <c r="L16" s="349">
        <v>-4.5205479452054798</v>
      </c>
    </row>
    <row r="17" spans="1:12" s="110" customFormat="1" ht="15" customHeight="1" x14ac:dyDescent="0.2">
      <c r="A17" s="350"/>
      <c r="B17" s="351" t="s">
        <v>110</v>
      </c>
      <c r="C17" s="347"/>
      <c r="D17" s="347"/>
      <c r="E17" s="348"/>
      <c r="F17" s="536">
        <v>372</v>
      </c>
      <c r="G17" s="536">
        <v>214</v>
      </c>
      <c r="H17" s="536">
        <v>266</v>
      </c>
      <c r="I17" s="536">
        <v>259</v>
      </c>
      <c r="J17" s="537">
        <v>369</v>
      </c>
      <c r="K17" s="538">
        <v>3</v>
      </c>
      <c r="L17" s="349">
        <v>0.81300813008130079</v>
      </c>
    </row>
    <row r="18" spans="1:12" s="110" customFormat="1" ht="15" customHeight="1" x14ac:dyDescent="0.2">
      <c r="A18" s="350"/>
      <c r="B18" s="351" t="s">
        <v>111</v>
      </c>
      <c r="C18" s="347"/>
      <c r="D18" s="347"/>
      <c r="E18" s="348"/>
      <c r="F18" s="536">
        <v>49</v>
      </c>
      <c r="G18" s="536">
        <v>23</v>
      </c>
      <c r="H18" s="536">
        <v>36</v>
      </c>
      <c r="I18" s="536">
        <v>26</v>
      </c>
      <c r="J18" s="537">
        <v>35</v>
      </c>
      <c r="K18" s="538">
        <v>14</v>
      </c>
      <c r="L18" s="349">
        <v>40</v>
      </c>
    </row>
    <row r="19" spans="1:12" s="110" customFormat="1" ht="15" customHeight="1" x14ac:dyDescent="0.2">
      <c r="A19" s="118" t="s">
        <v>113</v>
      </c>
      <c r="B19" s="119" t="s">
        <v>181</v>
      </c>
      <c r="C19" s="347"/>
      <c r="D19" s="347"/>
      <c r="E19" s="348"/>
      <c r="F19" s="536">
        <v>3748</v>
      </c>
      <c r="G19" s="536">
        <v>3002</v>
      </c>
      <c r="H19" s="536">
        <v>5508</v>
      </c>
      <c r="I19" s="536">
        <v>3404</v>
      </c>
      <c r="J19" s="537">
        <v>3952</v>
      </c>
      <c r="K19" s="538">
        <v>-204</v>
      </c>
      <c r="L19" s="349">
        <v>-5.1619433198380564</v>
      </c>
    </row>
    <row r="20" spans="1:12" s="110" customFormat="1" ht="15" customHeight="1" x14ac:dyDescent="0.2">
      <c r="A20" s="118"/>
      <c r="B20" s="119" t="s">
        <v>182</v>
      </c>
      <c r="C20" s="347"/>
      <c r="D20" s="347"/>
      <c r="E20" s="348"/>
      <c r="F20" s="536">
        <v>1441</v>
      </c>
      <c r="G20" s="536">
        <v>1343</v>
      </c>
      <c r="H20" s="536">
        <v>1531</v>
      </c>
      <c r="I20" s="536">
        <v>1281</v>
      </c>
      <c r="J20" s="537">
        <v>1402</v>
      </c>
      <c r="K20" s="538">
        <v>39</v>
      </c>
      <c r="L20" s="349">
        <v>2.7817403708987163</v>
      </c>
    </row>
    <row r="21" spans="1:12" s="110" customFormat="1" ht="15" customHeight="1" x14ac:dyDescent="0.2">
      <c r="A21" s="118" t="s">
        <v>113</v>
      </c>
      <c r="B21" s="119" t="s">
        <v>116</v>
      </c>
      <c r="C21" s="347"/>
      <c r="D21" s="347"/>
      <c r="E21" s="348"/>
      <c r="F21" s="536">
        <v>4190</v>
      </c>
      <c r="G21" s="536">
        <v>3212</v>
      </c>
      <c r="H21" s="536">
        <v>5513</v>
      </c>
      <c r="I21" s="536">
        <v>3784</v>
      </c>
      <c r="J21" s="537">
        <v>4373</v>
      </c>
      <c r="K21" s="538">
        <v>-183</v>
      </c>
      <c r="L21" s="349">
        <v>-4.184770180654013</v>
      </c>
    </row>
    <row r="22" spans="1:12" s="110" customFormat="1" ht="15" customHeight="1" x14ac:dyDescent="0.2">
      <c r="A22" s="118"/>
      <c r="B22" s="119" t="s">
        <v>117</v>
      </c>
      <c r="C22" s="347"/>
      <c r="D22" s="347"/>
      <c r="E22" s="348"/>
      <c r="F22" s="536">
        <v>998</v>
      </c>
      <c r="G22" s="536">
        <v>1124</v>
      </c>
      <c r="H22" s="536">
        <v>1516</v>
      </c>
      <c r="I22" s="536">
        <v>895</v>
      </c>
      <c r="J22" s="537">
        <v>981</v>
      </c>
      <c r="K22" s="538">
        <v>17</v>
      </c>
      <c r="L22" s="349">
        <v>1.7329255861365953</v>
      </c>
    </row>
    <row r="23" spans="1:12" s="110" customFormat="1" ht="15" customHeight="1" x14ac:dyDescent="0.2">
      <c r="A23" s="352" t="s">
        <v>347</v>
      </c>
      <c r="B23" s="353" t="s">
        <v>193</v>
      </c>
      <c r="C23" s="354"/>
      <c r="D23" s="354"/>
      <c r="E23" s="355"/>
      <c r="F23" s="539">
        <v>87</v>
      </c>
      <c r="G23" s="539">
        <v>131</v>
      </c>
      <c r="H23" s="539">
        <v>1602</v>
      </c>
      <c r="I23" s="539">
        <v>60</v>
      </c>
      <c r="J23" s="540">
        <v>80</v>
      </c>
      <c r="K23" s="541">
        <v>7</v>
      </c>
      <c r="L23" s="356">
        <v>8.75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34.1</v>
      </c>
      <c r="G25" s="542">
        <v>50.4</v>
      </c>
      <c r="H25" s="542">
        <v>48.5</v>
      </c>
      <c r="I25" s="542">
        <v>42.8</v>
      </c>
      <c r="J25" s="542">
        <v>37.1</v>
      </c>
      <c r="K25" s="543" t="s">
        <v>349</v>
      </c>
      <c r="L25" s="364">
        <v>-3</v>
      </c>
    </row>
    <row r="26" spans="1:12" s="110" customFormat="1" ht="15" customHeight="1" x14ac:dyDescent="0.2">
      <c r="A26" s="365" t="s">
        <v>105</v>
      </c>
      <c r="B26" s="366" t="s">
        <v>345</v>
      </c>
      <c r="C26" s="362"/>
      <c r="D26" s="362"/>
      <c r="E26" s="363"/>
      <c r="F26" s="542">
        <v>32.6</v>
      </c>
      <c r="G26" s="542">
        <v>52.6</v>
      </c>
      <c r="H26" s="542">
        <v>50</v>
      </c>
      <c r="I26" s="542">
        <v>41.9</v>
      </c>
      <c r="J26" s="544">
        <v>36.4</v>
      </c>
      <c r="K26" s="543" t="s">
        <v>349</v>
      </c>
      <c r="L26" s="364">
        <v>-3.7999999999999972</v>
      </c>
    </row>
    <row r="27" spans="1:12" s="110" customFormat="1" ht="15" customHeight="1" x14ac:dyDescent="0.2">
      <c r="A27" s="365"/>
      <c r="B27" s="366" t="s">
        <v>346</v>
      </c>
      <c r="C27" s="362"/>
      <c r="D27" s="362"/>
      <c r="E27" s="363"/>
      <c r="F27" s="542">
        <v>36.1</v>
      </c>
      <c r="G27" s="542">
        <v>47.1</v>
      </c>
      <c r="H27" s="542">
        <v>46.2</v>
      </c>
      <c r="I27" s="542">
        <v>44.3</v>
      </c>
      <c r="J27" s="542">
        <v>38.200000000000003</v>
      </c>
      <c r="K27" s="543" t="s">
        <v>349</v>
      </c>
      <c r="L27" s="364">
        <v>-2.1000000000000014</v>
      </c>
    </row>
    <row r="28" spans="1:12" s="110" customFormat="1" ht="15" customHeight="1" x14ac:dyDescent="0.2">
      <c r="A28" s="365" t="s">
        <v>113</v>
      </c>
      <c r="B28" s="366" t="s">
        <v>108</v>
      </c>
      <c r="C28" s="362"/>
      <c r="D28" s="362"/>
      <c r="E28" s="363"/>
      <c r="F28" s="542">
        <v>43.6</v>
      </c>
      <c r="G28" s="542">
        <v>68</v>
      </c>
      <c r="H28" s="542">
        <v>62.9</v>
      </c>
      <c r="I28" s="542">
        <v>55.6</v>
      </c>
      <c r="J28" s="542">
        <v>50.3</v>
      </c>
      <c r="K28" s="543" t="s">
        <v>349</v>
      </c>
      <c r="L28" s="364">
        <v>-6.6999999999999957</v>
      </c>
    </row>
    <row r="29" spans="1:12" s="110" customFormat="1" ht="11.25" x14ac:dyDescent="0.2">
      <c r="A29" s="365"/>
      <c r="B29" s="366" t="s">
        <v>109</v>
      </c>
      <c r="C29" s="362"/>
      <c r="D29" s="362"/>
      <c r="E29" s="363"/>
      <c r="F29" s="542">
        <v>31.4</v>
      </c>
      <c r="G29" s="542">
        <v>46.2</v>
      </c>
      <c r="H29" s="542">
        <v>43.4</v>
      </c>
      <c r="I29" s="542">
        <v>38.299999999999997</v>
      </c>
      <c r="J29" s="544">
        <v>33.200000000000003</v>
      </c>
      <c r="K29" s="543" t="s">
        <v>349</v>
      </c>
      <c r="L29" s="364">
        <v>-1.8000000000000043</v>
      </c>
    </row>
    <row r="30" spans="1:12" s="110" customFormat="1" ht="15" customHeight="1" x14ac:dyDescent="0.2">
      <c r="A30" s="365"/>
      <c r="B30" s="366" t="s">
        <v>110</v>
      </c>
      <c r="C30" s="362"/>
      <c r="D30" s="362"/>
      <c r="E30" s="363"/>
      <c r="F30" s="542">
        <v>28.5</v>
      </c>
      <c r="G30" s="542">
        <v>39.299999999999997</v>
      </c>
      <c r="H30" s="542">
        <v>38.700000000000003</v>
      </c>
      <c r="I30" s="542">
        <v>37.4</v>
      </c>
      <c r="J30" s="542">
        <v>29.5</v>
      </c>
      <c r="K30" s="543" t="s">
        <v>349</v>
      </c>
      <c r="L30" s="364">
        <v>-1</v>
      </c>
    </row>
    <row r="31" spans="1:12" s="110" customFormat="1" ht="15" customHeight="1" x14ac:dyDescent="0.2">
      <c r="A31" s="365"/>
      <c r="B31" s="366" t="s">
        <v>111</v>
      </c>
      <c r="C31" s="362"/>
      <c r="D31" s="362"/>
      <c r="E31" s="363"/>
      <c r="F31" s="542">
        <v>42.9</v>
      </c>
      <c r="G31" s="542">
        <v>56.5</v>
      </c>
      <c r="H31" s="542">
        <v>66.7</v>
      </c>
      <c r="I31" s="542">
        <v>38.5</v>
      </c>
      <c r="J31" s="542">
        <v>54.3</v>
      </c>
      <c r="K31" s="543" t="s">
        <v>349</v>
      </c>
      <c r="L31" s="364">
        <v>-11.399999999999999</v>
      </c>
    </row>
    <row r="32" spans="1:12" s="110" customFormat="1" ht="15" customHeight="1" x14ac:dyDescent="0.2">
      <c r="A32" s="367" t="s">
        <v>113</v>
      </c>
      <c r="B32" s="368" t="s">
        <v>181</v>
      </c>
      <c r="C32" s="362"/>
      <c r="D32" s="362"/>
      <c r="E32" s="363"/>
      <c r="F32" s="542">
        <v>29.2</v>
      </c>
      <c r="G32" s="542">
        <v>44.7</v>
      </c>
      <c r="H32" s="542">
        <v>45.4</v>
      </c>
      <c r="I32" s="542">
        <v>35.4</v>
      </c>
      <c r="J32" s="544">
        <v>30.8</v>
      </c>
      <c r="K32" s="543" t="s">
        <v>349</v>
      </c>
      <c r="L32" s="364">
        <v>-1.6000000000000014</v>
      </c>
    </row>
    <row r="33" spans="1:12" s="110" customFormat="1" ht="15" customHeight="1" x14ac:dyDescent="0.2">
      <c r="A33" s="367"/>
      <c r="B33" s="368" t="s">
        <v>182</v>
      </c>
      <c r="C33" s="362"/>
      <c r="D33" s="362"/>
      <c r="E33" s="363"/>
      <c r="F33" s="542">
        <v>46.5</v>
      </c>
      <c r="G33" s="542">
        <v>62.6</v>
      </c>
      <c r="H33" s="542">
        <v>56.1</v>
      </c>
      <c r="I33" s="542">
        <v>62.1</v>
      </c>
      <c r="J33" s="542">
        <v>54.4</v>
      </c>
      <c r="K33" s="543" t="s">
        <v>349</v>
      </c>
      <c r="L33" s="364">
        <v>-7.8999999999999986</v>
      </c>
    </row>
    <row r="34" spans="1:12" s="369" customFormat="1" ht="15" customHeight="1" x14ac:dyDescent="0.2">
      <c r="A34" s="367" t="s">
        <v>113</v>
      </c>
      <c r="B34" s="368" t="s">
        <v>116</v>
      </c>
      <c r="C34" s="362"/>
      <c r="D34" s="362"/>
      <c r="E34" s="363"/>
      <c r="F34" s="542">
        <v>32.200000000000003</v>
      </c>
      <c r="G34" s="542">
        <v>44.9</v>
      </c>
      <c r="H34" s="542">
        <v>44.2</v>
      </c>
      <c r="I34" s="542">
        <v>40.4</v>
      </c>
      <c r="J34" s="542">
        <v>35.1</v>
      </c>
      <c r="K34" s="543" t="s">
        <v>349</v>
      </c>
      <c r="L34" s="364">
        <v>-2.8999999999999986</v>
      </c>
    </row>
    <row r="35" spans="1:12" s="369" customFormat="1" ht="11.25" x14ac:dyDescent="0.2">
      <c r="A35" s="370"/>
      <c r="B35" s="371" t="s">
        <v>117</v>
      </c>
      <c r="C35" s="372"/>
      <c r="D35" s="372"/>
      <c r="E35" s="373"/>
      <c r="F35" s="545">
        <v>42.1</v>
      </c>
      <c r="G35" s="545">
        <v>65.900000000000006</v>
      </c>
      <c r="H35" s="545">
        <v>60.7</v>
      </c>
      <c r="I35" s="545">
        <v>53.1</v>
      </c>
      <c r="J35" s="546">
        <v>46</v>
      </c>
      <c r="K35" s="547" t="s">
        <v>349</v>
      </c>
      <c r="L35" s="374">
        <v>-3.8999999999999986</v>
      </c>
    </row>
    <row r="36" spans="1:12" s="369" customFormat="1" ht="15.95" customHeight="1" x14ac:dyDescent="0.2">
      <c r="A36" s="375" t="s">
        <v>350</v>
      </c>
      <c r="B36" s="376"/>
      <c r="C36" s="377"/>
      <c r="D36" s="376"/>
      <c r="E36" s="378"/>
      <c r="F36" s="548">
        <v>5062</v>
      </c>
      <c r="G36" s="548">
        <v>4161</v>
      </c>
      <c r="H36" s="548">
        <v>5249</v>
      </c>
      <c r="I36" s="548">
        <v>4590</v>
      </c>
      <c r="J36" s="548">
        <v>5239</v>
      </c>
      <c r="K36" s="549">
        <v>-177</v>
      </c>
      <c r="L36" s="380">
        <v>-3.3785073487306736</v>
      </c>
    </row>
    <row r="37" spans="1:12" s="369" customFormat="1" ht="15.95" customHeight="1" x14ac:dyDescent="0.2">
      <c r="A37" s="381"/>
      <c r="B37" s="382" t="s">
        <v>113</v>
      </c>
      <c r="C37" s="382" t="s">
        <v>351</v>
      </c>
      <c r="D37" s="382"/>
      <c r="E37" s="383"/>
      <c r="F37" s="548">
        <v>1728</v>
      </c>
      <c r="G37" s="548">
        <v>2099</v>
      </c>
      <c r="H37" s="548">
        <v>2544</v>
      </c>
      <c r="I37" s="548">
        <v>1966</v>
      </c>
      <c r="J37" s="548">
        <v>1943</v>
      </c>
      <c r="K37" s="549">
        <v>-215</v>
      </c>
      <c r="L37" s="380">
        <v>-11.065362840967575</v>
      </c>
    </row>
    <row r="38" spans="1:12" s="369" customFormat="1" ht="15.95" customHeight="1" x14ac:dyDescent="0.2">
      <c r="A38" s="381"/>
      <c r="B38" s="384" t="s">
        <v>105</v>
      </c>
      <c r="C38" s="384" t="s">
        <v>106</v>
      </c>
      <c r="D38" s="385"/>
      <c r="E38" s="383"/>
      <c r="F38" s="548">
        <v>2869</v>
      </c>
      <c r="G38" s="548">
        <v>2541</v>
      </c>
      <c r="H38" s="548">
        <v>3141</v>
      </c>
      <c r="I38" s="548">
        <v>2856</v>
      </c>
      <c r="J38" s="550">
        <v>3184</v>
      </c>
      <c r="K38" s="549">
        <v>-315</v>
      </c>
      <c r="L38" s="380">
        <v>-9.8932160804020093</v>
      </c>
    </row>
    <row r="39" spans="1:12" s="369" customFormat="1" ht="15.95" customHeight="1" x14ac:dyDescent="0.2">
      <c r="A39" s="381"/>
      <c r="B39" s="385"/>
      <c r="C39" s="382" t="s">
        <v>352</v>
      </c>
      <c r="D39" s="385"/>
      <c r="E39" s="383"/>
      <c r="F39" s="548">
        <v>936</v>
      </c>
      <c r="G39" s="548">
        <v>1336</v>
      </c>
      <c r="H39" s="548">
        <v>1571</v>
      </c>
      <c r="I39" s="548">
        <v>1197</v>
      </c>
      <c r="J39" s="548">
        <v>1159</v>
      </c>
      <c r="K39" s="549">
        <v>-223</v>
      </c>
      <c r="L39" s="380">
        <v>-19.24072476272649</v>
      </c>
    </row>
    <row r="40" spans="1:12" s="369" customFormat="1" ht="15.95" customHeight="1" x14ac:dyDescent="0.2">
      <c r="A40" s="381"/>
      <c r="B40" s="384"/>
      <c r="C40" s="384" t="s">
        <v>107</v>
      </c>
      <c r="D40" s="385"/>
      <c r="E40" s="383"/>
      <c r="F40" s="548">
        <v>2193</v>
      </c>
      <c r="G40" s="548">
        <v>1620</v>
      </c>
      <c r="H40" s="548">
        <v>2108</v>
      </c>
      <c r="I40" s="548">
        <v>1734</v>
      </c>
      <c r="J40" s="548">
        <v>2055</v>
      </c>
      <c r="K40" s="549">
        <v>138</v>
      </c>
      <c r="L40" s="380">
        <v>6.7153284671532845</v>
      </c>
    </row>
    <row r="41" spans="1:12" s="369" customFormat="1" ht="24" customHeight="1" x14ac:dyDescent="0.2">
      <c r="A41" s="381"/>
      <c r="B41" s="385"/>
      <c r="C41" s="382" t="s">
        <v>352</v>
      </c>
      <c r="D41" s="385"/>
      <c r="E41" s="383"/>
      <c r="F41" s="548">
        <v>792</v>
      </c>
      <c r="G41" s="548">
        <v>763</v>
      </c>
      <c r="H41" s="548">
        <v>973</v>
      </c>
      <c r="I41" s="548">
        <v>769</v>
      </c>
      <c r="J41" s="550">
        <v>784</v>
      </c>
      <c r="K41" s="549">
        <v>8</v>
      </c>
      <c r="L41" s="380">
        <v>1.0204081632653061</v>
      </c>
    </row>
    <row r="42" spans="1:12" s="110" customFormat="1" ht="15" customHeight="1" x14ac:dyDescent="0.2">
      <c r="A42" s="381"/>
      <c r="B42" s="384" t="s">
        <v>113</v>
      </c>
      <c r="C42" s="384" t="s">
        <v>353</v>
      </c>
      <c r="D42" s="385"/>
      <c r="E42" s="383"/>
      <c r="F42" s="548">
        <v>1180</v>
      </c>
      <c r="G42" s="548">
        <v>872</v>
      </c>
      <c r="H42" s="548">
        <v>1389</v>
      </c>
      <c r="I42" s="548">
        <v>1206</v>
      </c>
      <c r="J42" s="548">
        <v>1216</v>
      </c>
      <c r="K42" s="549">
        <v>-36</v>
      </c>
      <c r="L42" s="380">
        <v>-2.9605263157894739</v>
      </c>
    </row>
    <row r="43" spans="1:12" s="110" customFormat="1" ht="15" customHeight="1" x14ac:dyDescent="0.2">
      <c r="A43" s="381"/>
      <c r="B43" s="385"/>
      <c r="C43" s="382" t="s">
        <v>352</v>
      </c>
      <c r="D43" s="385"/>
      <c r="E43" s="383"/>
      <c r="F43" s="548">
        <v>515</v>
      </c>
      <c r="G43" s="548">
        <v>593</v>
      </c>
      <c r="H43" s="548">
        <v>874</v>
      </c>
      <c r="I43" s="548">
        <v>671</v>
      </c>
      <c r="J43" s="548">
        <v>612</v>
      </c>
      <c r="K43" s="549">
        <v>-97</v>
      </c>
      <c r="L43" s="380">
        <v>-15.84967320261438</v>
      </c>
    </row>
    <row r="44" spans="1:12" s="110" customFormat="1" ht="15" customHeight="1" x14ac:dyDescent="0.2">
      <c r="A44" s="381"/>
      <c r="B44" s="384"/>
      <c r="C44" s="366" t="s">
        <v>109</v>
      </c>
      <c r="D44" s="385"/>
      <c r="E44" s="383"/>
      <c r="F44" s="548">
        <v>3461</v>
      </c>
      <c r="G44" s="548">
        <v>3052</v>
      </c>
      <c r="H44" s="548">
        <v>3558</v>
      </c>
      <c r="I44" s="548">
        <v>3101</v>
      </c>
      <c r="J44" s="550">
        <v>3619</v>
      </c>
      <c r="K44" s="549">
        <v>-158</v>
      </c>
      <c r="L44" s="380">
        <v>-4.3658469190384084</v>
      </c>
    </row>
    <row r="45" spans="1:12" s="110" customFormat="1" ht="15" customHeight="1" x14ac:dyDescent="0.2">
      <c r="A45" s="381"/>
      <c r="B45" s="385"/>
      <c r="C45" s="382" t="s">
        <v>352</v>
      </c>
      <c r="D45" s="385"/>
      <c r="E45" s="383"/>
      <c r="F45" s="548">
        <v>1086</v>
      </c>
      <c r="G45" s="548">
        <v>1409</v>
      </c>
      <c r="H45" s="548">
        <v>1543</v>
      </c>
      <c r="I45" s="548">
        <v>1189</v>
      </c>
      <c r="J45" s="548">
        <v>1203</v>
      </c>
      <c r="K45" s="549">
        <v>-117</v>
      </c>
      <c r="L45" s="380">
        <v>-9.7256857855361591</v>
      </c>
    </row>
    <row r="46" spans="1:12" s="110" customFormat="1" ht="15" customHeight="1" x14ac:dyDescent="0.2">
      <c r="A46" s="381"/>
      <c r="B46" s="384"/>
      <c r="C46" s="366" t="s">
        <v>110</v>
      </c>
      <c r="D46" s="385"/>
      <c r="E46" s="383"/>
      <c r="F46" s="548">
        <v>372</v>
      </c>
      <c r="G46" s="548">
        <v>214</v>
      </c>
      <c r="H46" s="548">
        <v>266</v>
      </c>
      <c r="I46" s="548">
        <v>257</v>
      </c>
      <c r="J46" s="548">
        <v>369</v>
      </c>
      <c r="K46" s="549">
        <v>3</v>
      </c>
      <c r="L46" s="380">
        <v>0.81300813008130079</v>
      </c>
    </row>
    <row r="47" spans="1:12" s="110" customFormat="1" ht="15" customHeight="1" x14ac:dyDescent="0.2">
      <c r="A47" s="381"/>
      <c r="B47" s="385"/>
      <c r="C47" s="382" t="s">
        <v>352</v>
      </c>
      <c r="D47" s="385"/>
      <c r="E47" s="383"/>
      <c r="F47" s="548">
        <v>106</v>
      </c>
      <c r="G47" s="548">
        <v>84</v>
      </c>
      <c r="H47" s="548">
        <v>103</v>
      </c>
      <c r="I47" s="548">
        <v>96</v>
      </c>
      <c r="J47" s="550">
        <v>109</v>
      </c>
      <c r="K47" s="549">
        <v>-3</v>
      </c>
      <c r="L47" s="380">
        <v>-2.7522935779816513</v>
      </c>
    </row>
    <row r="48" spans="1:12" s="110" customFormat="1" ht="15" customHeight="1" x14ac:dyDescent="0.2">
      <c r="A48" s="381"/>
      <c r="B48" s="385"/>
      <c r="C48" s="366" t="s">
        <v>111</v>
      </c>
      <c r="D48" s="386"/>
      <c r="E48" s="387"/>
      <c r="F48" s="548">
        <v>49</v>
      </c>
      <c r="G48" s="548">
        <v>23</v>
      </c>
      <c r="H48" s="548">
        <v>36</v>
      </c>
      <c r="I48" s="548">
        <v>26</v>
      </c>
      <c r="J48" s="548">
        <v>35</v>
      </c>
      <c r="K48" s="549">
        <v>14</v>
      </c>
      <c r="L48" s="380">
        <v>40</v>
      </c>
    </row>
    <row r="49" spans="1:12" s="110" customFormat="1" ht="15" customHeight="1" x14ac:dyDescent="0.2">
      <c r="A49" s="381"/>
      <c r="B49" s="385"/>
      <c r="C49" s="382" t="s">
        <v>352</v>
      </c>
      <c r="D49" s="385"/>
      <c r="E49" s="383"/>
      <c r="F49" s="548">
        <v>21</v>
      </c>
      <c r="G49" s="548">
        <v>13</v>
      </c>
      <c r="H49" s="548">
        <v>24</v>
      </c>
      <c r="I49" s="548">
        <v>10</v>
      </c>
      <c r="J49" s="548">
        <v>19</v>
      </c>
      <c r="K49" s="549">
        <v>2</v>
      </c>
      <c r="L49" s="380">
        <v>10.526315789473685</v>
      </c>
    </row>
    <row r="50" spans="1:12" s="110" customFormat="1" ht="15" customHeight="1" x14ac:dyDescent="0.2">
      <c r="A50" s="381"/>
      <c r="B50" s="384" t="s">
        <v>113</v>
      </c>
      <c r="C50" s="382" t="s">
        <v>181</v>
      </c>
      <c r="D50" s="385"/>
      <c r="E50" s="383"/>
      <c r="F50" s="548">
        <v>3629</v>
      </c>
      <c r="G50" s="548">
        <v>2826</v>
      </c>
      <c r="H50" s="548">
        <v>3745</v>
      </c>
      <c r="I50" s="548">
        <v>3318</v>
      </c>
      <c r="J50" s="550">
        <v>3841</v>
      </c>
      <c r="K50" s="549">
        <v>-212</v>
      </c>
      <c r="L50" s="380">
        <v>-5.5193959906274408</v>
      </c>
    </row>
    <row r="51" spans="1:12" s="110" customFormat="1" ht="15" customHeight="1" x14ac:dyDescent="0.2">
      <c r="A51" s="381"/>
      <c r="B51" s="385"/>
      <c r="C51" s="382" t="s">
        <v>352</v>
      </c>
      <c r="D51" s="385"/>
      <c r="E51" s="383"/>
      <c r="F51" s="548">
        <v>1061</v>
      </c>
      <c r="G51" s="548">
        <v>1263</v>
      </c>
      <c r="H51" s="548">
        <v>1700</v>
      </c>
      <c r="I51" s="548">
        <v>1176</v>
      </c>
      <c r="J51" s="548">
        <v>1182</v>
      </c>
      <c r="K51" s="549">
        <v>-121</v>
      </c>
      <c r="L51" s="380">
        <v>-10.236886632825719</v>
      </c>
    </row>
    <row r="52" spans="1:12" s="110" customFormat="1" ht="15" customHeight="1" x14ac:dyDescent="0.2">
      <c r="A52" s="381"/>
      <c r="B52" s="384"/>
      <c r="C52" s="382" t="s">
        <v>182</v>
      </c>
      <c r="D52" s="385"/>
      <c r="E52" s="383"/>
      <c r="F52" s="548">
        <v>1433</v>
      </c>
      <c r="G52" s="548">
        <v>1335</v>
      </c>
      <c r="H52" s="548">
        <v>1504</v>
      </c>
      <c r="I52" s="548">
        <v>1272</v>
      </c>
      <c r="J52" s="548">
        <v>1398</v>
      </c>
      <c r="K52" s="549">
        <v>35</v>
      </c>
      <c r="L52" s="380">
        <v>2.503576537911302</v>
      </c>
    </row>
    <row r="53" spans="1:12" s="269" customFormat="1" ht="11.25" customHeight="1" x14ac:dyDescent="0.2">
      <c r="A53" s="381"/>
      <c r="B53" s="385"/>
      <c r="C53" s="382" t="s">
        <v>352</v>
      </c>
      <c r="D53" s="385"/>
      <c r="E53" s="383"/>
      <c r="F53" s="548">
        <v>667</v>
      </c>
      <c r="G53" s="548">
        <v>836</v>
      </c>
      <c r="H53" s="548">
        <v>844</v>
      </c>
      <c r="I53" s="548">
        <v>790</v>
      </c>
      <c r="J53" s="550">
        <v>761</v>
      </c>
      <c r="K53" s="549">
        <v>-94</v>
      </c>
      <c r="L53" s="380">
        <v>-12.352168199737187</v>
      </c>
    </row>
    <row r="54" spans="1:12" s="151" customFormat="1" ht="12.75" customHeight="1" x14ac:dyDescent="0.2">
      <c r="A54" s="381"/>
      <c r="B54" s="384" t="s">
        <v>113</v>
      </c>
      <c r="C54" s="384" t="s">
        <v>116</v>
      </c>
      <c r="D54" s="385"/>
      <c r="E54" s="383"/>
      <c r="F54" s="548">
        <v>4080</v>
      </c>
      <c r="G54" s="548">
        <v>3071</v>
      </c>
      <c r="H54" s="548">
        <v>3915</v>
      </c>
      <c r="I54" s="548">
        <v>3707</v>
      </c>
      <c r="J54" s="548">
        <v>4278</v>
      </c>
      <c r="K54" s="549">
        <v>-198</v>
      </c>
      <c r="L54" s="380">
        <v>-4.6283309957924264</v>
      </c>
    </row>
    <row r="55" spans="1:12" ht="11.25" x14ac:dyDescent="0.2">
      <c r="A55" s="381"/>
      <c r="B55" s="385"/>
      <c r="C55" s="382" t="s">
        <v>352</v>
      </c>
      <c r="D55" s="385"/>
      <c r="E55" s="383"/>
      <c r="F55" s="548">
        <v>1315</v>
      </c>
      <c r="G55" s="548">
        <v>1379</v>
      </c>
      <c r="H55" s="548">
        <v>1732</v>
      </c>
      <c r="I55" s="548">
        <v>1496</v>
      </c>
      <c r="J55" s="548">
        <v>1501</v>
      </c>
      <c r="K55" s="549">
        <v>-186</v>
      </c>
      <c r="L55" s="380">
        <v>-12.391738840772819</v>
      </c>
    </row>
    <row r="56" spans="1:12" ht="14.25" customHeight="1" x14ac:dyDescent="0.2">
      <c r="A56" s="381"/>
      <c r="B56" s="385"/>
      <c r="C56" s="384" t="s">
        <v>117</v>
      </c>
      <c r="D56" s="385"/>
      <c r="E56" s="383"/>
      <c r="F56" s="548">
        <v>981</v>
      </c>
      <c r="G56" s="548">
        <v>1081</v>
      </c>
      <c r="H56" s="548">
        <v>1325</v>
      </c>
      <c r="I56" s="548">
        <v>877</v>
      </c>
      <c r="J56" s="548">
        <v>961</v>
      </c>
      <c r="K56" s="549">
        <v>20</v>
      </c>
      <c r="L56" s="380">
        <v>2.0811654526534857</v>
      </c>
    </row>
    <row r="57" spans="1:12" ht="18.75" customHeight="1" x14ac:dyDescent="0.2">
      <c r="A57" s="388"/>
      <c r="B57" s="389"/>
      <c r="C57" s="390" t="s">
        <v>352</v>
      </c>
      <c r="D57" s="389"/>
      <c r="E57" s="391"/>
      <c r="F57" s="551">
        <v>413</v>
      </c>
      <c r="G57" s="552">
        <v>712</v>
      </c>
      <c r="H57" s="552">
        <v>804</v>
      </c>
      <c r="I57" s="552">
        <v>466</v>
      </c>
      <c r="J57" s="552">
        <v>442</v>
      </c>
      <c r="K57" s="553">
        <f t="shared" ref="K57" si="0">IF(OR(F57=".",J57=".")=TRUE,".",IF(OR(F57="*",J57="*")=TRUE,"*",IF(AND(F57="-",J57="-")=TRUE,"-",IF(AND(ISNUMBER(J57),ISNUMBER(F57))=TRUE,IF(F57-J57=0,0,F57-J57),IF(ISNUMBER(F57)=TRUE,F57,-J57)))))</f>
        <v>-29</v>
      </c>
      <c r="L57" s="392">
        <f t="shared" ref="L57" si="1">IF(K57 =".",".",IF(K57 ="*","*",IF(K57="-","-",IF(K57=0,0,IF(OR(J57="-",J57=".",F57="-",F57=".")=TRUE,"X",IF(J57=0,"0,0",IF(ABS(K57*100/J57)&gt;250,".X",(K57*100/J57))))))))</f>
        <v>-6.5610859728506785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5189</v>
      </c>
      <c r="E11" s="114">
        <v>4345</v>
      </c>
      <c r="F11" s="114">
        <v>7039</v>
      </c>
      <c r="G11" s="114">
        <v>4685</v>
      </c>
      <c r="H11" s="140">
        <v>5354</v>
      </c>
      <c r="I11" s="115">
        <v>-165</v>
      </c>
      <c r="J11" s="116">
        <v>-3.0818079940231602</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v>0.63596068606667955</v>
      </c>
      <c r="D13" s="115">
        <v>33</v>
      </c>
      <c r="E13" s="114" t="s">
        <v>513</v>
      </c>
      <c r="F13" s="114">
        <v>37</v>
      </c>
      <c r="G13" s="114">
        <v>27</v>
      </c>
      <c r="H13" s="140">
        <v>34</v>
      </c>
      <c r="I13" s="115">
        <v>-1</v>
      </c>
      <c r="J13" s="116">
        <v>-2.9411764705882355</v>
      </c>
    </row>
    <row r="14" spans="1:15" s="287" customFormat="1" ht="24.95" customHeight="1" x14ac:dyDescent="0.2">
      <c r="A14" s="193" t="s">
        <v>215</v>
      </c>
      <c r="B14" s="199" t="s">
        <v>137</v>
      </c>
      <c r="C14" s="113" t="s">
        <v>513</v>
      </c>
      <c r="D14" s="115" t="s">
        <v>513</v>
      </c>
      <c r="E14" s="114" t="s">
        <v>513</v>
      </c>
      <c r="F14" s="114" t="s">
        <v>513</v>
      </c>
      <c r="G14" s="114" t="s">
        <v>513</v>
      </c>
      <c r="H14" s="140" t="s">
        <v>513</v>
      </c>
      <c r="I14" s="115" t="s">
        <v>513</v>
      </c>
      <c r="J14" s="116" t="s">
        <v>513</v>
      </c>
      <c r="K14" s="110"/>
      <c r="L14" s="110"/>
      <c r="M14" s="110"/>
      <c r="N14" s="110"/>
      <c r="O14" s="110"/>
    </row>
    <row r="15" spans="1:15" s="110" customFormat="1" ht="24.95" customHeight="1" x14ac:dyDescent="0.2">
      <c r="A15" s="193" t="s">
        <v>216</v>
      </c>
      <c r="B15" s="199" t="s">
        <v>217</v>
      </c>
      <c r="C15" s="113">
        <v>0.42397379071111968</v>
      </c>
      <c r="D15" s="115">
        <v>22</v>
      </c>
      <c r="E15" s="114">
        <v>15</v>
      </c>
      <c r="F15" s="114">
        <v>27</v>
      </c>
      <c r="G15" s="114">
        <v>15</v>
      </c>
      <c r="H15" s="140">
        <v>23</v>
      </c>
      <c r="I15" s="115">
        <v>-1</v>
      </c>
      <c r="J15" s="116">
        <v>-4.3478260869565215</v>
      </c>
    </row>
    <row r="16" spans="1:15" s="287" customFormat="1" ht="24.95" customHeight="1" x14ac:dyDescent="0.2">
      <c r="A16" s="193" t="s">
        <v>218</v>
      </c>
      <c r="B16" s="199" t="s">
        <v>141</v>
      </c>
      <c r="C16" s="113" t="s">
        <v>513</v>
      </c>
      <c r="D16" s="115" t="s">
        <v>513</v>
      </c>
      <c r="E16" s="114" t="s">
        <v>513</v>
      </c>
      <c r="F16" s="114" t="s">
        <v>513</v>
      </c>
      <c r="G16" s="114" t="s">
        <v>513</v>
      </c>
      <c r="H16" s="140" t="s">
        <v>513</v>
      </c>
      <c r="I16" s="115" t="s">
        <v>513</v>
      </c>
      <c r="J16" s="116" t="s">
        <v>513</v>
      </c>
      <c r="K16" s="110"/>
      <c r="L16" s="110"/>
      <c r="M16" s="110"/>
      <c r="N16" s="110"/>
      <c r="O16" s="110"/>
    </row>
    <row r="17" spans="1:15" s="110" customFormat="1" ht="24.95" customHeight="1" x14ac:dyDescent="0.2">
      <c r="A17" s="193" t="s">
        <v>142</v>
      </c>
      <c r="B17" s="199" t="s">
        <v>220</v>
      </c>
      <c r="C17" s="113">
        <v>0.13490075158990172</v>
      </c>
      <c r="D17" s="115">
        <v>7</v>
      </c>
      <c r="E17" s="114">
        <v>4</v>
      </c>
      <c r="F17" s="114">
        <v>10</v>
      </c>
      <c r="G17" s="114">
        <v>8</v>
      </c>
      <c r="H17" s="140">
        <v>19</v>
      </c>
      <c r="I17" s="115">
        <v>-12</v>
      </c>
      <c r="J17" s="116">
        <v>-63.157894736842103</v>
      </c>
    </row>
    <row r="18" spans="1:15" s="287" customFormat="1" ht="24.95" customHeight="1" x14ac:dyDescent="0.2">
      <c r="A18" s="201" t="s">
        <v>144</v>
      </c>
      <c r="B18" s="202" t="s">
        <v>145</v>
      </c>
      <c r="C18" s="113">
        <v>3.0063596068606668</v>
      </c>
      <c r="D18" s="115">
        <v>156</v>
      </c>
      <c r="E18" s="114">
        <v>78</v>
      </c>
      <c r="F18" s="114">
        <v>199</v>
      </c>
      <c r="G18" s="114">
        <v>105</v>
      </c>
      <c r="H18" s="140">
        <v>136</v>
      </c>
      <c r="I18" s="115">
        <v>20</v>
      </c>
      <c r="J18" s="116">
        <v>14.705882352941176</v>
      </c>
      <c r="K18" s="110"/>
      <c r="L18" s="110"/>
      <c r="M18" s="110"/>
      <c r="N18" s="110"/>
      <c r="O18" s="110"/>
    </row>
    <row r="19" spans="1:15" s="110" customFormat="1" ht="24.95" customHeight="1" x14ac:dyDescent="0.2">
      <c r="A19" s="193" t="s">
        <v>146</v>
      </c>
      <c r="B19" s="199" t="s">
        <v>147</v>
      </c>
      <c r="C19" s="113">
        <v>9.2117941799961454</v>
      </c>
      <c r="D19" s="115">
        <v>478</v>
      </c>
      <c r="E19" s="114">
        <v>369</v>
      </c>
      <c r="F19" s="114">
        <v>579</v>
      </c>
      <c r="G19" s="114">
        <v>378</v>
      </c>
      <c r="H19" s="140">
        <v>407</v>
      </c>
      <c r="I19" s="115">
        <v>71</v>
      </c>
      <c r="J19" s="116">
        <v>17.444717444717444</v>
      </c>
    </row>
    <row r="20" spans="1:15" s="287" customFormat="1" ht="24.95" customHeight="1" x14ac:dyDescent="0.2">
      <c r="A20" s="193" t="s">
        <v>148</v>
      </c>
      <c r="B20" s="199" t="s">
        <v>149</v>
      </c>
      <c r="C20" s="113">
        <v>6.1476199653112351</v>
      </c>
      <c r="D20" s="115">
        <v>319</v>
      </c>
      <c r="E20" s="114">
        <v>120</v>
      </c>
      <c r="F20" s="114">
        <v>285</v>
      </c>
      <c r="G20" s="114">
        <v>109</v>
      </c>
      <c r="H20" s="140">
        <v>126</v>
      </c>
      <c r="I20" s="115">
        <v>193</v>
      </c>
      <c r="J20" s="116">
        <v>153.17460317460316</v>
      </c>
      <c r="K20" s="110"/>
      <c r="L20" s="110"/>
      <c r="M20" s="110"/>
      <c r="N20" s="110"/>
      <c r="O20" s="110"/>
    </row>
    <row r="21" spans="1:15" s="110" customFormat="1" ht="24.95" customHeight="1" x14ac:dyDescent="0.2">
      <c r="A21" s="201" t="s">
        <v>150</v>
      </c>
      <c r="B21" s="202" t="s">
        <v>151</v>
      </c>
      <c r="C21" s="113">
        <v>5.8778184621314322</v>
      </c>
      <c r="D21" s="115">
        <v>305</v>
      </c>
      <c r="E21" s="114">
        <v>272</v>
      </c>
      <c r="F21" s="114">
        <v>425</v>
      </c>
      <c r="G21" s="114">
        <v>278</v>
      </c>
      <c r="H21" s="140">
        <v>301</v>
      </c>
      <c r="I21" s="115">
        <v>4</v>
      </c>
      <c r="J21" s="116">
        <v>1.3289036544850499</v>
      </c>
    </row>
    <row r="22" spans="1:15" s="110" customFormat="1" ht="24.95" customHeight="1" x14ac:dyDescent="0.2">
      <c r="A22" s="201" t="s">
        <v>152</v>
      </c>
      <c r="B22" s="199" t="s">
        <v>153</v>
      </c>
      <c r="C22" s="113">
        <v>2.8521873193293508</v>
      </c>
      <c r="D22" s="115">
        <v>148</v>
      </c>
      <c r="E22" s="114">
        <v>144</v>
      </c>
      <c r="F22" s="114">
        <v>203</v>
      </c>
      <c r="G22" s="114">
        <v>144</v>
      </c>
      <c r="H22" s="140">
        <v>238</v>
      </c>
      <c r="I22" s="115">
        <v>-90</v>
      </c>
      <c r="J22" s="116">
        <v>-37.815126050420169</v>
      </c>
    </row>
    <row r="23" spans="1:15" s="110" customFormat="1" ht="24.95" customHeight="1" x14ac:dyDescent="0.2">
      <c r="A23" s="193" t="s">
        <v>154</v>
      </c>
      <c r="B23" s="199" t="s">
        <v>155</v>
      </c>
      <c r="C23" s="113">
        <v>0.21198689535555984</v>
      </c>
      <c r="D23" s="115">
        <v>11</v>
      </c>
      <c r="E23" s="114" t="s">
        <v>513</v>
      </c>
      <c r="F23" s="114">
        <v>21</v>
      </c>
      <c r="G23" s="114">
        <v>12</v>
      </c>
      <c r="H23" s="140">
        <v>23</v>
      </c>
      <c r="I23" s="115">
        <v>-12</v>
      </c>
      <c r="J23" s="116">
        <v>-52.173913043478258</v>
      </c>
    </row>
    <row r="24" spans="1:15" s="110" customFormat="1" ht="24.95" customHeight="1" x14ac:dyDescent="0.2">
      <c r="A24" s="193" t="s">
        <v>156</v>
      </c>
      <c r="B24" s="199" t="s">
        <v>221</v>
      </c>
      <c r="C24" s="113">
        <v>11.119676238196185</v>
      </c>
      <c r="D24" s="115">
        <v>577</v>
      </c>
      <c r="E24" s="114">
        <v>451</v>
      </c>
      <c r="F24" s="114">
        <v>607</v>
      </c>
      <c r="G24" s="114">
        <v>629</v>
      </c>
      <c r="H24" s="140">
        <v>862</v>
      </c>
      <c r="I24" s="115">
        <v>-285</v>
      </c>
      <c r="J24" s="116">
        <v>-33.062645011600928</v>
      </c>
    </row>
    <row r="25" spans="1:15" s="110" customFormat="1" ht="24.95" customHeight="1" x14ac:dyDescent="0.2">
      <c r="A25" s="193" t="s">
        <v>222</v>
      </c>
      <c r="B25" s="204" t="s">
        <v>159</v>
      </c>
      <c r="C25" s="113">
        <v>6.9570244748506456</v>
      </c>
      <c r="D25" s="115">
        <v>361</v>
      </c>
      <c r="E25" s="114">
        <v>336</v>
      </c>
      <c r="F25" s="114">
        <v>473</v>
      </c>
      <c r="G25" s="114">
        <v>442</v>
      </c>
      <c r="H25" s="140">
        <v>453</v>
      </c>
      <c r="I25" s="115">
        <v>-92</v>
      </c>
      <c r="J25" s="116">
        <v>-20.309050772626932</v>
      </c>
    </row>
    <row r="26" spans="1:15" s="110" customFormat="1" ht="24.95" customHeight="1" x14ac:dyDescent="0.2">
      <c r="A26" s="201">
        <v>782.78300000000002</v>
      </c>
      <c r="B26" s="203" t="s">
        <v>160</v>
      </c>
      <c r="C26" s="113">
        <v>7.8242435922142999</v>
      </c>
      <c r="D26" s="115">
        <v>406</v>
      </c>
      <c r="E26" s="114">
        <v>983</v>
      </c>
      <c r="F26" s="114">
        <v>737</v>
      </c>
      <c r="G26" s="114">
        <v>562</v>
      </c>
      <c r="H26" s="140">
        <v>461</v>
      </c>
      <c r="I26" s="115">
        <v>-55</v>
      </c>
      <c r="J26" s="116">
        <v>-11.93058568329718</v>
      </c>
    </row>
    <row r="27" spans="1:15" s="110" customFormat="1" ht="24.95" customHeight="1" x14ac:dyDescent="0.2">
      <c r="A27" s="193" t="s">
        <v>161</v>
      </c>
      <c r="B27" s="199" t="s">
        <v>162</v>
      </c>
      <c r="C27" s="113">
        <v>2.9100019271535942</v>
      </c>
      <c r="D27" s="115">
        <v>151</v>
      </c>
      <c r="E27" s="114" t="s">
        <v>513</v>
      </c>
      <c r="F27" s="114">
        <v>195</v>
      </c>
      <c r="G27" s="114">
        <v>60</v>
      </c>
      <c r="H27" s="140">
        <v>99</v>
      </c>
      <c r="I27" s="115">
        <v>52</v>
      </c>
      <c r="J27" s="116">
        <v>52.525252525252526</v>
      </c>
    </row>
    <row r="28" spans="1:15" s="110" customFormat="1" ht="24.95" customHeight="1" x14ac:dyDescent="0.2">
      <c r="A28" s="193" t="s">
        <v>163</v>
      </c>
      <c r="B28" s="199" t="s">
        <v>164</v>
      </c>
      <c r="C28" s="113">
        <v>2.7365581036808635</v>
      </c>
      <c r="D28" s="115">
        <v>142</v>
      </c>
      <c r="E28" s="114">
        <v>87</v>
      </c>
      <c r="F28" s="114">
        <v>262</v>
      </c>
      <c r="G28" s="114">
        <v>91</v>
      </c>
      <c r="H28" s="140">
        <v>114</v>
      </c>
      <c r="I28" s="115">
        <v>28</v>
      </c>
      <c r="J28" s="116">
        <v>24.561403508771932</v>
      </c>
    </row>
    <row r="29" spans="1:15" s="110" customFormat="1" ht="24.95" customHeight="1" x14ac:dyDescent="0.2">
      <c r="A29" s="193">
        <v>86</v>
      </c>
      <c r="B29" s="199" t="s">
        <v>165</v>
      </c>
      <c r="C29" s="113">
        <v>6.9570244748506456</v>
      </c>
      <c r="D29" s="115">
        <v>361</v>
      </c>
      <c r="E29" s="114">
        <v>215</v>
      </c>
      <c r="F29" s="114">
        <v>289</v>
      </c>
      <c r="G29" s="114">
        <v>180</v>
      </c>
      <c r="H29" s="140">
        <v>172</v>
      </c>
      <c r="I29" s="115">
        <v>189</v>
      </c>
      <c r="J29" s="116">
        <v>109.88372093023256</v>
      </c>
    </row>
    <row r="30" spans="1:15" s="110" customFormat="1" ht="24.95" customHeight="1" x14ac:dyDescent="0.2">
      <c r="A30" s="193">
        <v>87.88</v>
      </c>
      <c r="B30" s="204" t="s">
        <v>166</v>
      </c>
      <c r="C30" s="113">
        <v>4.3553671227596835</v>
      </c>
      <c r="D30" s="115">
        <v>226</v>
      </c>
      <c r="E30" s="114">
        <v>166</v>
      </c>
      <c r="F30" s="114">
        <v>306</v>
      </c>
      <c r="G30" s="114">
        <v>134</v>
      </c>
      <c r="H30" s="140">
        <v>280</v>
      </c>
      <c r="I30" s="115">
        <v>-54</v>
      </c>
      <c r="J30" s="116">
        <v>-19.285714285714285</v>
      </c>
    </row>
    <row r="31" spans="1:15" s="110" customFormat="1" ht="24.95" customHeight="1" x14ac:dyDescent="0.2">
      <c r="A31" s="193" t="s">
        <v>167</v>
      </c>
      <c r="B31" s="199" t="s">
        <v>168</v>
      </c>
      <c r="C31" s="113">
        <v>3.8350356523414915</v>
      </c>
      <c r="D31" s="115">
        <v>199</v>
      </c>
      <c r="E31" s="114">
        <v>177</v>
      </c>
      <c r="F31" s="114">
        <v>436</v>
      </c>
      <c r="G31" s="114">
        <v>192</v>
      </c>
      <c r="H31" s="140">
        <v>176</v>
      </c>
      <c r="I31" s="115">
        <v>23</v>
      </c>
      <c r="J31" s="116">
        <v>13.068181818181818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70.996338408171127</v>
      </c>
      <c r="D36" s="143">
        <v>3684</v>
      </c>
      <c r="E36" s="144">
        <v>3393</v>
      </c>
      <c r="F36" s="144">
        <v>4818</v>
      </c>
      <c r="G36" s="144">
        <v>3211</v>
      </c>
      <c r="H36" s="145">
        <v>3712</v>
      </c>
      <c r="I36" s="143">
        <v>-28</v>
      </c>
      <c r="J36" s="146">
        <v>-0.75431034482758619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5189</v>
      </c>
      <c r="F11" s="264">
        <v>4345</v>
      </c>
      <c r="G11" s="264">
        <v>7039</v>
      </c>
      <c r="H11" s="264">
        <v>4685</v>
      </c>
      <c r="I11" s="265">
        <v>5354</v>
      </c>
      <c r="J11" s="263">
        <v>-165</v>
      </c>
      <c r="K11" s="266">
        <v>-3.0818079940231602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21.487762574677202</v>
      </c>
      <c r="E13" s="115">
        <v>1115</v>
      </c>
      <c r="F13" s="114">
        <v>1495</v>
      </c>
      <c r="G13" s="114">
        <v>1445</v>
      </c>
      <c r="H13" s="114">
        <v>1146</v>
      </c>
      <c r="I13" s="140">
        <v>1136</v>
      </c>
      <c r="J13" s="115">
        <v>-21</v>
      </c>
      <c r="K13" s="116">
        <v>-1.8485915492957747</v>
      </c>
    </row>
    <row r="14" spans="1:15" ht="15.95" customHeight="1" x14ac:dyDescent="0.2">
      <c r="A14" s="306" t="s">
        <v>230</v>
      </c>
      <c r="B14" s="307"/>
      <c r="C14" s="308"/>
      <c r="D14" s="113">
        <v>48.525727500481786</v>
      </c>
      <c r="E14" s="115">
        <v>2518</v>
      </c>
      <c r="F14" s="114">
        <v>1722</v>
      </c>
      <c r="G14" s="114">
        <v>4013</v>
      </c>
      <c r="H14" s="114">
        <v>2195</v>
      </c>
      <c r="I14" s="140">
        <v>2506</v>
      </c>
      <c r="J14" s="115">
        <v>12</v>
      </c>
      <c r="K14" s="116">
        <v>0.4788507581803671</v>
      </c>
    </row>
    <row r="15" spans="1:15" ht="15.95" customHeight="1" x14ac:dyDescent="0.2">
      <c r="A15" s="306" t="s">
        <v>231</v>
      </c>
      <c r="B15" s="307"/>
      <c r="C15" s="308"/>
      <c r="D15" s="113">
        <v>9.6164964347658515</v>
      </c>
      <c r="E15" s="115">
        <v>499</v>
      </c>
      <c r="F15" s="114">
        <v>351</v>
      </c>
      <c r="G15" s="114">
        <v>521</v>
      </c>
      <c r="H15" s="114">
        <v>471</v>
      </c>
      <c r="I15" s="140">
        <v>554</v>
      </c>
      <c r="J15" s="115">
        <v>-55</v>
      </c>
      <c r="K15" s="116">
        <v>-9.9277978339350188</v>
      </c>
    </row>
    <row r="16" spans="1:15" ht="15.95" customHeight="1" x14ac:dyDescent="0.2">
      <c r="A16" s="306" t="s">
        <v>232</v>
      </c>
      <c r="B16" s="307"/>
      <c r="C16" s="308"/>
      <c r="D16" s="113">
        <v>20.273655810368087</v>
      </c>
      <c r="E16" s="115">
        <v>1052</v>
      </c>
      <c r="F16" s="114">
        <v>768</v>
      </c>
      <c r="G16" s="114">
        <v>1046</v>
      </c>
      <c r="H16" s="114">
        <v>870</v>
      </c>
      <c r="I16" s="140">
        <v>1153</v>
      </c>
      <c r="J16" s="115">
        <v>-101</v>
      </c>
      <c r="K16" s="116">
        <v>-8.7597571552471809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0.13490075158990172</v>
      </c>
      <c r="E18" s="115">
        <v>7</v>
      </c>
      <c r="F18" s="114" t="s">
        <v>513</v>
      </c>
      <c r="G18" s="114">
        <v>18</v>
      </c>
      <c r="H18" s="114">
        <v>6</v>
      </c>
      <c r="I18" s="140">
        <v>10</v>
      </c>
      <c r="J18" s="115">
        <v>-3</v>
      </c>
      <c r="K18" s="116">
        <v>-30</v>
      </c>
    </row>
    <row r="19" spans="1:11" ht="14.1" customHeight="1" x14ac:dyDescent="0.2">
      <c r="A19" s="306" t="s">
        <v>235</v>
      </c>
      <c r="B19" s="307" t="s">
        <v>236</v>
      </c>
      <c r="C19" s="308"/>
      <c r="D19" s="113" t="s">
        <v>513</v>
      </c>
      <c r="E19" s="115" t="s">
        <v>513</v>
      </c>
      <c r="F19" s="114" t="s">
        <v>513</v>
      </c>
      <c r="G19" s="114">
        <v>7</v>
      </c>
      <c r="H19" s="114" t="s">
        <v>513</v>
      </c>
      <c r="I19" s="140">
        <v>4</v>
      </c>
      <c r="J19" s="115" t="s">
        <v>513</v>
      </c>
      <c r="K19" s="116" t="s">
        <v>513</v>
      </c>
    </row>
    <row r="20" spans="1:11" ht="14.1" customHeight="1" x14ac:dyDescent="0.2">
      <c r="A20" s="306">
        <v>12</v>
      </c>
      <c r="B20" s="307" t="s">
        <v>237</v>
      </c>
      <c r="C20" s="308"/>
      <c r="D20" s="113">
        <v>1.9078820582000386</v>
      </c>
      <c r="E20" s="115">
        <v>99</v>
      </c>
      <c r="F20" s="114">
        <v>21</v>
      </c>
      <c r="G20" s="114">
        <v>47</v>
      </c>
      <c r="H20" s="114">
        <v>66</v>
      </c>
      <c r="I20" s="140">
        <v>110</v>
      </c>
      <c r="J20" s="115">
        <v>-11</v>
      </c>
      <c r="K20" s="116">
        <v>-10</v>
      </c>
    </row>
    <row r="21" spans="1:11" ht="14.1" customHeight="1" x14ac:dyDescent="0.2">
      <c r="A21" s="306">
        <v>21</v>
      </c>
      <c r="B21" s="307" t="s">
        <v>238</v>
      </c>
      <c r="C21" s="308"/>
      <c r="D21" s="113" t="s">
        <v>513</v>
      </c>
      <c r="E21" s="115" t="s">
        <v>513</v>
      </c>
      <c r="F21" s="114" t="s">
        <v>513</v>
      </c>
      <c r="G21" s="114">
        <v>5</v>
      </c>
      <c r="H21" s="114">
        <v>3</v>
      </c>
      <c r="I21" s="140" t="s">
        <v>513</v>
      </c>
      <c r="J21" s="115" t="s">
        <v>513</v>
      </c>
      <c r="K21" s="116" t="s">
        <v>513</v>
      </c>
    </row>
    <row r="22" spans="1:11" ht="14.1" customHeight="1" x14ac:dyDescent="0.2">
      <c r="A22" s="306">
        <v>22</v>
      </c>
      <c r="B22" s="307" t="s">
        <v>239</v>
      </c>
      <c r="C22" s="308"/>
      <c r="D22" s="113">
        <v>1.2719213721333591</v>
      </c>
      <c r="E22" s="115">
        <v>66</v>
      </c>
      <c r="F22" s="114">
        <v>61</v>
      </c>
      <c r="G22" s="114">
        <v>131</v>
      </c>
      <c r="H22" s="114">
        <v>163</v>
      </c>
      <c r="I22" s="140">
        <v>52</v>
      </c>
      <c r="J22" s="115">
        <v>14</v>
      </c>
      <c r="K22" s="116">
        <v>26.923076923076923</v>
      </c>
    </row>
    <row r="23" spans="1:11" ht="14.1" customHeight="1" x14ac:dyDescent="0.2">
      <c r="A23" s="306">
        <v>23</v>
      </c>
      <c r="B23" s="307" t="s">
        <v>240</v>
      </c>
      <c r="C23" s="308"/>
      <c r="D23" s="113">
        <v>0.40470225476970517</v>
      </c>
      <c r="E23" s="115">
        <v>21</v>
      </c>
      <c r="F23" s="114">
        <v>8</v>
      </c>
      <c r="G23" s="114">
        <v>14</v>
      </c>
      <c r="H23" s="114">
        <v>14</v>
      </c>
      <c r="I23" s="140">
        <v>11</v>
      </c>
      <c r="J23" s="115">
        <v>10</v>
      </c>
      <c r="K23" s="116">
        <v>90.909090909090907</v>
      </c>
    </row>
    <row r="24" spans="1:11" ht="14.1" customHeight="1" x14ac:dyDescent="0.2">
      <c r="A24" s="306">
        <v>24</v>
      </c>
      <c r="B24" s="307" t="s">
        <v>241</v>
      </c>
      <c r="C24" s="308"/>
      <c r="D24" s="113">
        <v>1.6573520909616497</v>
      </c>
      <c r="E24" s="115">
        <v>86</v>
      </c>
      <c r="F24" s="114">
        <v>724</v>
      </c>
      <c r="G24" s="114">
        <v>441</v>
      </c>
      <c r="H24" s="114">
        <v>327</v>
      </c>
      <c r="I24" s="140">
        <v>113</v>
      </c>
      <c r="J24" s="115">
        <v>-27</v>
      </c>
      <c r="K24" s="116">
        <v>-23.893805309734514</v>
      </c>
    </row>
    <row r="25" spans="1:11" ht="14.1" customHeight="1" x14ac:dyDescent="0.2">
      <c r="A25" s="306">
        <v>25</v>
      </c>
      <c r="B25" s="307" t="s">
        <v>242</v>
      </c>
      <c r="C25" s="308"/>
      <c r="D25" s="113">
        <v>14.472923492002312</v>
      </c>
      <c r="E25" s="115">
        <v>751</v>
      </c>
      <c r="F25" s="114">
        <v>517</v>
      </c>
      <c r="G25" s="114">
        <v>1082</v>
      </c>
      <c r="H25" s="114">
        <v>571</v>
      </c>
      <c r="I25" s="140">
        <v>814</v>
      </c>
      <c r="J25" s="115">
        <v>-63</v>
      </c>
      <c r="K25" s="116">
        <v>-7.73955773955774</v>
      </c>
    </row>
    <row r="26" spans="1:11" ht="14.1" customHeight="1" x14ac:dyDescent="0.2">
      <c r="A26" s="306">
        <v>26</v>
      </c>
      <c r="B26" s="307" t="s">
        <v>243</v>
      </c>
      <c r="C26" s="308"/>
      <c r="D26" s="113">
        <v>4.7600693775293887</v>
      </c>
      <c r="E26" s="115">
        <v>247</v>
      </c>
      <c r="F26" s="114">
        <v>106</v>
      </c>
      <c r="G26" s="114">
        <v>443</v>
      </c>
      <c r="H26" s="114">
        <v>148</v>
      </c>
      <c r="I26" s="140">
        <v>182</v>
      </c>
      <c r="J26" s="115">
        <v>65</v>
      </c>
      <c r="K26" s="116">
        <v>35.714285714285715</v>
      </c>
    </row>
    <row r="27" spans="1:11" ht="14.1" customHeight="1" x14ac:dyDescent="0.2">
      <c r="A27" s="306">
        <v>27</v>
      </c>
      <c r="B27" s="307" t="s">
        <v>244</v>
      </c>
      <c r="C27" s="308"/>
      <c r="D27" s="113">
        <v>4.2975525149354405</v>
      </c>
      <c r="E27" s="115">
        <v>223</v>
      </c>
      <c r="F27" s="114">
        <v>173</v>
      </c>
      <c r="G27" s="114">
        <v>242</v>
      </c>
      <c r="H27" s="114">
        <v>232</v>
      </c>
      <c r="I27" s="140">
        <v>306</v>
      </c>
      <c r="J27" s="115">
        <v>-83</v>
      </c>
      <c r="K27" s="116">
        <v>-27.124183006535947</v>
      </c>
    </row>
    <row r="28" spans="1:11" ht="14.1" customHeight="1" x14ac:dyDescent="0.2">
      <c r="A28" s="306">
        <v>28</v>
      </c>
      <c r="B28" s="307" t="s">
        <v>245</v>
      </c>
      <c r="C28" s="308"/>
      <c r="D28" s="113">
        <v>7.7086143765658116E-2</v>
      </c>
      <c r="E28" s="115">
        <v>4</v>
      </c>
      <c r="F28" s="114">
        <v>5</v>
      </c>
      <c r="G28" s="114">
        <v>31</v>
      </c>
      <c r="H28" s="114">
        <v>43</v>
      </c>
      <c r="I28" s="140">
        <v>12</v>
      </c>
      <c r="J28" s="115">
        <v>-8</v>
      </c>
      <c r="K28" s="116">
        <v>-66.666666666666671</v>
      </c>
    </row>
    <row r="29" spans="1:11" ht="14.1" customHeight="1" x14ac:dyDescent="0.2">
      <c r="A29" s="306">
        <v>29</v>
      </c>
      <c r="B29" s="307" t="s">
        <v>246</v>
      </c>
      <c r="C29" s="308"/>
      <c r="D29" s="113">
        <v>2.9100019271535942</v>
      </c>
      <c r="E29" s="115">
        <v>151</v>
      </c>
      <c r="F29" s="114">
        <v>139</v>
      </c>
      <c r="G29" s="114">
        <v>191</v>
      </c>
      <c r="H29" s="114">
        <v>112</v>
      </c>
      <c r="I29" s="140">
        <v>136</v>
      </c>
      <c r="J29" s="115">
        <v>15</v>
      </c>
      <c r="K29" s="116">
        <v>11.029411764705882</v>
      </c>
    </row>
    <row r="30" spans="1:11" ht="14.1" customHeight="1" x14ac:dyDescent="0.2">
      <c r="A30" s="306" t="s">
        <v>247</v>
      </c>
      <c r="B30" s="307" t="s">
        <v>248</v>
      </c>
      <c r="C30" s="308"/>
      <c r="D30" s="113">
        <v>0.23125843129697438</v>
      </c>
      <c r="E30" s="115">
        <v>12</v>
      </c>
      <c r="F30" s="114">
        <v>9</v>
      </c>
      <c r="G30" s="114">
        <v>15</v>
      </c>
      <c r="H30" s="114">
        <v>13</v>
      </c>
      <c r="I30" s="140">
        <v>10</v>
      </c>
      <c r="J30" s="115">
        <v>2</v>
      </c>
      <c r="K30" s="116">
        <v>20</v>
      </c>
    </row>
    <row r="31" spans="1:11" ht="14.1" customHeight="1" x14ac:dyDescent="0.2">
      <c r="A31" s="306" t="s">
        <v>249</v>
      </c>
      <c r="B31" s="307" t="s">
        <v>250</v>
      </c>
      <c r="C31" s="308"/>
      <c r="D31" s="113">
        <v>2.6787434958566196</v>
      </c>
      <c r="E31" s="115">
        <v>139</v>
      </c>
      <c r="F31" s="114">
        <v>130</v>
      </c>
      <c r="G31" s="114">
        <v>176</v>
      </c>
      <c r="H31" s="114">
        <v>99</v>
      </c>
      <c r="I31" s="140">
        <v>126</v>
      </c>
      <c r="J31" s="115">
        <v>13</v>
      </c>
      <c r="K31" s="116">
        <v>10.317460317460318</v>
      </c>
    </row>
    <row r="32" spans="1:11" ht="14.1" customHeight="1" x14ac:dyDescent="0.2">
      <c r="A32" s="306">
        <v>31</v>
      </c>
      <c r="B32" s="307" t="s">
        <v>251</v>
      </c>
      <c r="C32" s="308"/>
      <c r="D32" s="113">
        <v>0.26980150317980345</v>
      </c>
      <c r="E32" s="115">
        <v>14</v>
      </c>
      <c r="F32" s="114">
        <v>15</v>
      </c>
      <c r="G32" s="114">
        <v>23</v>
      </c>
      <c r="H32" s="114">
        <v>18</v>
      </c>
      <c r="I32" s="140">
        <v>17</v>
      </c>
      <c r="J32" s="115">
        <v>-3</v>
      </c>
      <c r="K32" s="116">
        <v>-17.647058823529413</v>
      </c>
    </row>
    <row r="33" spans="1:11" ht="14.1" customHeight="1" x14ac:dyDescent="0.2">
      <c r="A33" s="306">
        <v>32</v>
      </c>
      <c r="B33" s="307" t="s">
        <v>252</v>
      </c>
      <c r="C33" s="308"/>
      <c r="D33" s="113">
        <v>1.0021198689535555</v>
      </c>
      <c r="E33" s="115">
        <v>52</v>
      </c>
      <c r="F33" s="114">
        <v>19</v>
      </c>
      <c r="G33" s="114">
        <v>45</v>
      </c>
      <c r="H33" s="114">
        <v>49</v>
      </c>
      <c r="I33" s="140">
        <v>65</v>
      </c>
      <c r="J33" s="115">
        <v>-13</v>
      </c>
      <c r="K33" s="116">
        <v>-20</v>
      </c>
    </row>
    <row r="34" spans="1:11" ht="14.1" customHeight="1" x14ac:dyDescent="0.2">
      <c r="A34" s="306">
        <v>33</v>
      </c>
      <c r="B34" s="307" t="s">
        <v>253</v>
      </c>
      <c r="C34" s="308"/>
      <c r="D34" s="113">
        <v>0.82867604548082485</v>
      </c>
      <c r="E34" s="115">
        <v>43</v>
      </c>
      <c r="F34" s="114">
        <v>25</v>
      </c>
      <c r="G34" s="114">
        <v>62</v>
      </c>
      <c r="H34" s="114">
        <v>32</v>
      </c>
      <c r="I34" s="140">
        <v>39</v>
      </c>
      <c r="J34" s="115">
        <v>4</v>
      </c>
      <c r="K34" s="116">
        <v>10.256410256410257</v>
      </c>
    </row>
    <row r="35" spans="1:11" ht="14.1" customHeight="1" x14ac:dyDescent="0.2">
      <c r="A35" s="306">
        <v>34</v>
      </c>
      <c r="B35" s="307" t="s">
        <v>254</v>
      </c>
      <c r="C35" s="308"/>
      <c r="D35" s="113">
        <v>1.3875505877818461</v>
      </c>
      <c r="E35" s="115">
        <v>72</v>
      </c>
      <c r="F35" s="114">
        <v>42</v>
      </c>
      <c r="G35" s="114">
        <v>96</v>
      </c>
      <c r="H35" s="114">
        <v>52</v>
      </c>
      <c r="I35" s="140">
        <v>76</v>
      </c>
      <c r="J35" s="115">
        <v>-4</v>
      </c>
      <c r="K35" s="116">
        <v>-5.2631578947368425</v>
      </c>
    </row>
    <row r="36" spans="1:11" ht="14.1" customHeight="1" x14ac:dyDescent="0.2">
      <c r="A36" s="306">
        <v>41</v>
      </c>
      <c r="B36" s="307" t="s">
        <v>255</v>
      </c>
      <c r="C36" s="308"/>
      <c r="D36" s="113" t="s">
        <v>513</v>
      </c>
      <c r="E36" s="115" t="s">
        <v>513</v>
      </c>
      <c r="F36" s="114" t="s">
        <v>513</v>
      </c>
      <c r="G36" s="114">
        <v>4</v>
      </c>
      <c r="H36" s="114">
        <v>0</v>
      </c>
      <c r="I36" s="140">
        <v>4</v>
      </c>
      <c r="J36" s="115" t="s">
        <v>513</v>
      </c>
      <c r="K36" s="116" t="s">
        <v>513</v>
      </c>
    </row>
    <row r="37" spans="1:11" ht="14.1" customHeight="1" x14ac:dyDescent="0.2">
      <c r="A37" s="306">
        <v>42</v>
      </c>
      <c r="B37" s="307" t="s">
        <v>256</v>
      </c>
      <c r="C37" s="308"/>
      <c r="D37" s="113">
        <v>0</v>
      </c>
      <c r="E37" s="115">
        <v>0</v>
      </c>
      <c r="F37" s="114" t="s">
        <v>513</v>
      </c>
      <c r="G37" s="114">
        <v>0</v>
      </c>
      <c r="H37" s="114">
        <v>0</v>
      </c>
      <c r="I37" s="140" t="s">
        <v>513</v>
      </c>
      <c r="J37" s="115" t="s">
        <v>513</v>
      </c>
      <c r="K37" s="116" t="s">
        <v>513</v>
      </c>
    </row>
    <row r="38" spans="1:11" ht="14.1" customHeight="1" x14ac:dyDescent="0.2">
      <c r="A38" s="306">
        <v>43</v>
      </c>
      <c r="B38" s="307" t="s">
        <v>257</v>
      </c>
      <c r="C38" s="308"/>
      <c r="D38" s="113">
        <v>4.0470225476970514</v>
      </c>
      <c r="E38" s="115">
        <v>210</v>
      </c>
      <c r="F38" s="114">
        <v>186</v>
      </c>
      <c r="G38" s="114">
        <v>324</v>
      </c>
      <c r="H38" s="114">
        <v>217</v>
      </c>
      <c r="I38" s="140">
        <v>335</v>
      </c>
      <c r="J38" s="115">
        <v>-125</v>
      </c>
      <c r="K38" s="116">
        <v>-37.313432835820898</v>
      </c>
    </row>
    <row r="39" spans="1:11" ht="14.1" customHeight="1" x14ac:dyDescent="0.2">
      <c r="A39" s="306">
        <v>51</v>
      </c>
      <c r="B39" s="307" t="s">
        <v>258</v>
      </c>
      <c r="C39" s="308"/>
      <c r="D39" s="113">
        <v>9.4430526112931208</v>
      </c>
      <c r="E39" s="115">
        <v>490</v>
      </c>
      <c r="F39" s="114">
        <v>258</v>
      </c>
      <c r="G39" s="114">
        <v>482</v>
      </c>
      <c r="H39" s="114">
        <v>333</v>
      </c>
      <c r="I39" s="140">
        <v>414</v>
      </c>
      <c r="J39" s="115">
        <v>76</v>
      </c>
      <c r="K39" s="116">
        <v>18.357487922705314</v>
      </c>
    </row>
    <row r="40" spans="1:11" ht="14.1" customHeight="1" x14ac:dyDescent="0.2">
      <c r="A40" s="306" t="s">
        <v>259</v>
      </c>
      <c r="B40" s="307" t="s">
        <v>260</v>
      </c>
      <c r="C40" s="308"/>
      <c r="D40" s="113">
        <v>8.5565619579880519</v>
      </c>
      <c r="E40" s="115">
        <v>444</v>
      </c>
      <c r="F40" s="114">
        <v>244</v>
      </c>
      <c r="G40" s="114">
        <v>451</v>
      </c>
      <c r="H40" s="114">
        <v>302</v>
      </c>
      <c r="I40" s="140">
        <v>390</v>
      </c>
      <c r="J40" s="115">
        <v>54</v>
      </c>
      <c r="K40" s="116">
        <v>13.846153846153847</v>
      </c>
    </row>
    <row r="41" spans="1:11" ht="14.1" customHeight="1" x14ac:dyDescent="0.2">
      <c r="A41" s="306"/>
      <c r="B41" s="307" t="s">
        <v>261</v>
      </c>
      <c r="C41" s="308"/>
      <c r="D41" s="113">
        <v>6.9955675467334748</v>
      </c>
      <c r="E41" s="115">
        <v>363</v>
      </c>
      <c r="F41" s="114">
        <v>202</v>
      </c>
      <c r="G41" s="114">
        <v>391</v>
      </c>
      <c r="H41" s="114">
        <v>285</v>
      </c>
      <c r="I41" s="140">
        <v>371</v>
      </c>
      <c r="J41" s="115">
        <v>-8</v>
      </c>
      <c r="K41" s="116">
        <v>-2.1563342318059298</v>
      </c>
    </row>
    <row r="42" spans="1:11" ht="14.1" customHeight="1" x14ac:dyDescent="0.2">
      <c r="A42" s="306">
        <v>52</v>
      </c>
      <c r="B42" s="307" t="s">
        <v>262</v>
      </c>
      <c r="C42" s="308"/>
      <c r="D42" s="113">
        <v>2.5245712083253036</v>
      </c>
      <c r="E42" s="115">
        <v>131</v>
      </c>
      <c r="F42" s="114">
        <v>111</v>
      </c>
      <c r="G42" s="114">
        <v>133</v>
      </c>
      <c r="H42" s="114">
        <v>115</v>
      </c>
      <c r="I42" s="140">
        <v>147</v>
      </c>
      <c r="J42" s="115">
        <v>-16</v>
      </c>
      <c r="K42" s="116">
        <v>-10.884353741496598</v>
      </c>
    </row>
    <row r="43" spans="1:11" ht="14.1" customHeight="1" x14ac:dyDescent="0.2">
      <c r="A43" s="306" t="s">
        <v>263</v>
      </c>
      <c r="B43" s="307" t="s">
        <v>264</v>
      </c>
      <c r="C43" s="308"/>
      <c r="D43" s="113">
        <v>1.5609944112545771</v>
      </c>
      <c r="E43" s="115">
        <v>81</v>
      </c>
      <c r="F43" s="114">
        <v>93</v>
      </c>
      <c r="G43" s="114">
        <v>85</v>
      </c>
      <c r="H43" s="114">
        <v>80</v>
      </c>
      <c r="I43" s="140">
        <v>125</v>
      </c>
      <c r="J43" s="115">
        <v>-44</v>
      </c>
      <c r="K43" s="116">
        <v>-35.200000000000003</v>
      </c>
    </row>
    <row r="44" spans="1:11" ht="14.1" customHeight="1" x14ac:dyDescent="0.2">
      <c r="A44" s="306">
        <v>53</v>
      </c>
      <c r="B44" s="307" t="s">
        <v>265</v>
      </c>
      <c r="C44" s="308"/>
      <c r="D44" s="113">
        <v>0.5588745423010214</v>
      </c>
      <c r="E44" s="115">
        <v>29</v>
      </c>
      <c r="F44" s="114">
        <v>34</v>
      </c>
      <c r="G44" s="114">
        <v>51</v>
      </c>
      <c r="H44" s="114">
        <v>50</v>
      </c>
      <c r="I44" s="140">
        <v>32</v>
      </c>
      <c r="J44" s="115">
        <v>-3</v>
      </c>
      <c r="K44" s="116">
        <v>-9.375</v>
      </c>
    </row>
    <row r="45" spans="1:11" ht="14.1" customHeight="1" x14ac:dyDescent="0.2">
      <c r="A45" s="306" t="s">
        <v>266</v>
      </c>
      <c r="B45" s="307" t="s">
        <v>267</v>
      </c>
      <c r="C45" s="308"/>
      <c r="D45" s="113">
        <v>0.5588745423010214</v>
      </c>
      <c r="E45" s="115">
        <v>29</v>
      </c>
      <c r="F45" s="114">
        <v>34</v>
      </c>
      <c r="G45" s="114">
        <v>50</v>
      </c>
      <c r="H45" s="114">
        <v>49</v>
      </c>
      <c r="I45" s="140">
        <v>31</v>
      </c>
      <c r="J45" s="115">
        <v>-2</v>
      </c>
      <c r="K45" s="116">
        <v>-6.4516129032258061</v>
      </c>
    </row>
    <row r="46" spans="1:11" ht="14.1" customHeight="1" x14ac:dyDescent="0.2">
      <c r="A46" s="306">
        <v>54</v>
      </c>
      <c r="B46" s="307" t="s">
        <v>268</v>
      </c>
      <c r="C46" s="308"/>
      <c r="D46" s="113">
        <v>2.6980150317980343</v>
      </c>
      <c r="E46" s="115">
        <v>140</v>
      </c>
      <c r="F46" s="114">
        <v>150</v>
      </c>
      <c r="G46" s="114">
        <v>135</v>
      </c>
      <c r="H46" s="114">
        <v>185</v>
      </c>
      <c r="I46" s="140">
        <v>169</v>
      </c>
      <c r="J46" s="115">
        <v>-29</v>
      </c>
      <c r="K46" s="116">
        <v>-17.159763313609467</v>
      </c>
    </row>
    <row r="47" spans="1:11" ht="14.1" customHeight="1" x14ac:dyDescent="0.2">
      <c r="A47" s="306">
        <v>61</v>
      </c>
      <c r="B47" s="307" t="s">
        <v>269</v>
      </c>
      <c r="C47" s="308"/>
      <c r="D47" s="113">
        <v>1.3490075158990171</v>
      </c>
      <c r="E47" s="115">
        <v>70</v>
      </c>
      <c r="F47" s="114">
        <v>63</v>
      </c>
      <c r="G47" s="114">
        <v>97</v>
      </c>
      <c r="H47" s="114">
        <v>97</v>
      </c>
      <c r="I47" s="140">
        <v>91</v>
      </c>
      <c r="J47" s="115">
        <v>-21</v>
      </c>
      <c r="K47" s="116">
        <v>-23.076923076923077</v>
      </c>
    </row>
    <row r="48" spans="1:11" ht="14.1" customHeight="1" x14ac:dyDescent="0.2">
      <c r="A48" s="306">
        <v>62</v>
      </c>
      <c r="B48" s="307" t="s">
        <v>270</v>
      </c>
      <c r="C48" s="308"/>
      <c r="D48" s="113">
        <v>7.0533821545577187</v>
      </c>
      <c r="E48" s="115">
        <v>366</v>
      </c>
      <c r="F48" s="114">
        <v>302</v>
      </c>
      <c r="G48" s="114">
        <v>468</v>
      </c>
      <c r="H48" s="114">
        <v>297</v>
      </c>
      <c r="I48" s="140">
        <v>289</v>
      </c>
      <c r="J48" s="115">
        <v>77</v>
      </c>
      <c r="K48" s="116">
        <v>26.643598615916954</v>
      </c>
    </row>
    <row r="49" spans="1:11" ht="14.1" customHeight="1" x14ac:dyDescent="0.2">
      <c r="A49" s="306">
        <v>63</v>
      </c>
      <c r="B49" s="307" t="s">
        <v>271</v>
      </c>
      <c r="C49" s="308"/>
      <c r="D49" s="113">
        <v>4.5866255540566581</v>
      </c>
      <c r="E49" s="115">
        <v>238</v>
      </c>
      <c r="F49" s="114">
        <v>215</v>
      </c>
      <c r="G49" s="114">
        <v>370</v>
      </c>
      <c r="H49" s="114">
        <v>249</v>
      </c>
      <c r="I49" s="140">
        <v>211</v>
      </c>
      <c r="J49" s="115">
        <v>27</v>
      </c>
      <c r="K49" s="116">
        <v>12.796208530805687</v>
      </c>
    </row>
    <row r="50" spans="1:11" ht="14.1" customHeight="1" x14ac:dyDescent="0.2">
      <c r="A50" s="306" t="s">
        <v>272</v>
      </c>
      <c r="B50" s="307" t="s">
        <v>273</v>
      </c>
      <c r="C50" s="308"/>
      <c r="D50" s="113">
        <v>1.0213914048949702</v>
      </c>
      <c r="E50" s="115">
        <v>53</v>
      </c>
      <c r="F50" s="114">
        <v>55</v>
      </c>
      <c r="G50" s="114">
        <v>85</v>
      </c>
      <c r="H50" s="114">
        <v>34</v>
      </c>
      <c r="I50" s="140">
        <v>42</v>
      </c>
      <c r="J50" s="115">
        <v>11</v>
      </c>
      <c r="K50" s="116">
        <v>26.19047619047619</v>
      </c>
    </row>
    <row r="51" spans="1:11" ht="14.1" customHeight="1" x14ac:dyDescent="0.2">
      <c r="A51" s="306" t="s">
        <v>274</v>
      </c>
      <c r="B51" s="307" t="s">
        <v>275</v>
      </c>
      <c r="C51" s="308"/>
      <c r="D51" s="113">
        <v>3.1990749662748121</v>
      </c>
      <c r="E51" s="115">
        <v>166</v>
      </c>
      <c r="F51" s="114">
        <v>134</v>
      </c>
      <c r="G51" s="114">
        <v>219</v>
      </c>
      <c r="H51" s="114">
        <v>170</v>
      </c>
      <c r="I51" s="140">
        <v>152</v>
      </c>
      <c r="J51" s="115">
        <v>14</v>
      </c>
      <c r="K51" s="116">
        <v>9.2105263157894743</v>
      </c>
    </row>
    <row r="52" spans="1:11" ht="14.1" customHeight="1" x14ac:dyDescent="0.2">
      <c r="A52" s="306">
        <v>71</v>
      </c>
      <c r="B52" s="307" t="s">
        <v>276</v>
      </c>
      <c r="C52" s="308"/>
      <c r="D52" s="113">
        <v>11.832723068028521</v>
      </c>
      <c r="E52" s="115">
        <v>614</v>
      </c>
      <c r="F52" s="114">
        <v>445</v>
      </c>
      <c r="G52" s="114">
        <v>628</v>
      </c>
      <c r="H52" s="114">
        <v>545</v>
      </c>
      <c r="I52" s="140">
        <v>715</v>
      </c>
      <c r="J52" s="115">
        <v>-101</v>
      </c>
      <c r="K52" s="116">
        <v>-14.125874125874127</v>
      </c>
    </row>
    <row r="53" spans="1:11" ht="14.1" customHeight="1" x14ac:dyDescent="0.2">
      <c r="A53" s="306" t="s">
        <v>277</v>
      </c>
      <c r="B53" s="307" t="s">
        <v>278</v>
      </c>
      <c r="C53" s="308"/>
      <c r="D53" s="113">
        <v>5.4923877433031416</v>
      </c>
      <c r="E53" s="115">
        <v>285</v>
      </c>
      <c r="F53" s="114">
        <v>247</v>
      </c>
      <c r="G53" s="114">
        <v>313</v>
      </c>
      <c r="H53" s="114">
        <v>287</v>
      </c>
      <c r="I53" s="140">
        <v>368</v>
      </c>
      <c r="J53" s="115">
        <v>-83</v>
      </c>
      <c r="K53" s="116">
        <v>-22.554347826086957</v>
      </c>
    </row>
    <row r="54" spans="1:11" ht="14.1" customHeight="1" x14ac:dyDescent="0.2">
      <c r="A54" s="306" t="s">
        <v>279</v>
      </c>
      <c r="B54" s="307" t="s">
        <v>280</v>
      </c>
      <c r="C54" s="308"/>
      <c r="D54" s="113">
        <v>4.7407978415879741</v>
      </c>
      <c r="E54" s="115">
        <v>246</v>
      </c>
      <c r="F54" s="114">
        <v>151</v>
      </c>
      <c r="G54" s="114">
        <v>261</v>
      </c>
      <c r="H54" s="114">
        <v>194</v>
      </c>
      <c r="I54" s="140">
        <v>244</v>
      </c>
      <c r="J54" s="115">
        <v>2</v>
      </c>
      <c r="K54" s="116">
        <v>0.81967213114754101</v>
      </c>
    </row>
    <row r="55" spans="1:11" ht="14.1" customHeight="1" x14ac:dyDescent="0.2">
      <c r="A55" s="306">
        <v>72</v>
      </c>
      <c r="B55" s="307" t="s">
        <v>281</v>
      </c>
      <c r="C55" s="308"/>
      <c r="D55" s="113">
        <v>1.1755636924262864</v>
      </c>
      <c r="E55" s="115">
        <v>61</v>
      </c>
      <c r="F55" s="114">
        <v>47</v>
      </c>
      <c r="G55" s="114">
        <v>67</v>
      </c>
      <c r="H55" s="114">
        <v>66</v>
      </c>
      <c r="I55" s="140">
        <v>77</v>
      </c>
      <c r="J55" s="115">
        <v>-16</v>
      </c>
      <c r="K55" s="116">
        <v>-20.779220779220779</v>
      </c>
    </row>
    <row r="56" spans="1:11" ht="14.1" customHeight="1" x14ac:dyDescent="0.2">
      <c r="A56" s="306" t="s">
        <v>282</v>
      </c>
      <c r="B56" s="307" t="s">
        <v>283</v>
      </c>
      <c r="C56" s="308"/>
      <c r="D56" s="113">
        <v>0.11562921564848719</v>
      </c>
      <c r="E56" s="115">
        <v>6</v>
      </c>
      <c r="F56" s="114">
        <v>8</v>
      </c>
      <c r="G56" s="114">
        <v>31</v>
      </c>
      <c r="H56" s="114">
        <v>16</v>
      </c>
      <c r="I56" s="140">
        <v>25</v>
      </c>
      <c r="J56" s="115">
        <v>-19</v>
      </c>
      <c r="K56" s="116">
        <v>-76</v>
      </c>
    </row>
    <row r="57" spans="1:11" ht="14.1" customHeight="1" x14ac:dyDescent="0.2">
      <c r="A57" s="306" t="s">
        <v>284</v>
      </c>
      <c r="B57" s="307" t="s">
        <v>285</v>
      </c>
      <c r="C57" s="308"/>
      <c r="D57" s="113">
        <v>0.82867604548082485</v>
      </c>
      <c r="E57" s="115">
        <v>43</v>
      </c>
      <c r="F57" s="114">
        <v>27</v>
      </c>
      <c r="G57" s="114">
        <v>25</v>
      </c>
      <c r="H57" s="114">
        <v>39</v>
      </c>
      <c r="I57" s="140">
        <v>45</v>
      </c>
      <c r="J57" s="115">
        <v>-2</v>
      </c>
      <c r="K57" s="116">
        <v>-4.4444444444444446</v>
      </c>
    </row>
    <row r="58" spans="1:11" ht="14.1" customHeight="1" x14ac:dyDescent="0.2">
      <c r="A58" s="306">
        <v>73</v>
      </c>
      <c r="B58" s="307" t="s">
        <v>286</v>
      </c>
      <c r="C58" s="308"/>
      <c r="D58" s="113">
        <v>2.3125843129697436</v>
      </c>
      <c r="E58" s="115">
        <v>120</v>
      </c>
      <c r="F58" s="114">
        <v>86</v>
      </c>
      <c r="G58" s="114">
        <v>191</v>
      </c>
      <c r="H58" s="114">
        <v>137</v>
      </c>
      <c r="I58" s="140">
        <v>180</v>
      </c>
      <c r="J58" s="115">
        <v>-60</v>
      </c>
      <c r="K58" s="116">
        <v>-33.333333333333336</v>
      </c>
    </row>
    <row r="59" spans="1:11" ht="14.1" customHeight="1" x14ac:dyDescent="0.2">
      <c r="A59" s="306" t="s">
        <v>287</v>
      </c>
      <c r="B59" s="307" t="s">
        <v>288</v>
      </c>
      <c r="C59" s="308"/>
      <c r="D59" s="113">
        <v>1.6573520909616497</v>
      </c>
      <c r="E59" s="115">
        <v>86</v>
      </c>
      <c r="F59" s="114">
        <v>65</v>
      </c>
      <c r="G59" s="114">
        <v>155</v>
      </c>
      <c r="H59" s="114">
        <v>109</v>
      </c>
      <c r="I59" s="140">
        <v>146</v>
      </c>
      <c r="J59" s="115">
        <v>-60</v>
      </c>
      <c r="K59" s="116">
        <v>-41.095890410958901</v>
      </c>
    </row>
    <row r="60" spans="1:11" ht="14.1" customHeight="1" x14ac:dyDescent="0.2">
      <c r="A60" s="306">
        <v>81</v>
      </c>
      <c r="B60" s="307" t="s">
        <v>289</v>
      </c>
      <c r="C60" s="308"/>
      <c r="D60" s="113">
        <v>6.9377529389092309</v>
      </c>
      <c r="E60" s="115">
        <v>360</v>
      </c>
      <c r="F60" s="114">
        <v>205</v>
      </c>
      <c r="G60" s="114">
        <v>328</v>
      </c>
      <c r="H60" s="114">
        <v>193</v>
      </c>
      <c r="I60" s="140">
        <v>197</v>
      </c>
      <c r="J60" s="115">
        <v>163</v>
      </c>
      <c r="K60" s="116">
        <v>82.741116751269033</v>
      </c>
    </row>
    <row r="61" spans="1:11" ht="14.1" customHeight="1" x14ac:dyDescent="0.2">
      <c r="A61" s="306" t="s">
        <v>290</v>
      </c>
      <c r="B61" s="307" t="s">
        <v>291</v>
      </c>
      <c r="C61" s="308"/>
      <c r="D61" s="113">
        <v>3.5266910772788593</v>
      </c>
      <c r="E61" s="115">
        <v>183</v>
      </c>
      <c r="F61" s="114">
        <v>83</v>
      </c>
      <c r="G61" s="114">
        <v>148</v>
      </c>
      <c r="H61" s="114">
        <v>83</v>
      </c>
      <c r="I61" s="140">
        <v>84</v>
      </c>
      <c r="J61" s="115">
        <v>99</v>
      </c>
      <c r="K61" s="116">
        <v>117.85714285714286</v>
      </c>
    </row>
    <row r="62" spans="1:11" ht="14.1" customHeight="1" x14ac:dyDescent="0.2">
      <c r="A62" s="306" t="s">
        <v>292</v>
      </c>
      <c r="B62" s="307" t="s">
        <v>293</v>
      </c>
      <c r="C62" s="308"/>
      <c r="D62" s="113">
        <v>1.3104644440161881</v>
      </c>
      <c r="E62" s="115">
        <v>68</v>
      </c>
      <c r="F62" s="114">
        <v>73</v>
      </c>
      <c r="G62" s="114">
        <v>101</v>
      </c>
      <c r="H62" s="114">
        <v>41</v>
      </c>
      <c r="I62" s="140">
        <v>39</v>
      </c>
      <c r="J62" s="115">
        <v>29</v>
      </c>
      <c r="K62" s="116">
        <v>74.358974358974365</v>
      </c>
    </row>
    <row r="63" spans="1:11" ht="14.1" customHeight="1" x14ac:dyDescent="0.2">
      <c r="A63" s="306"/>
      <c r="B63" s="307" t="s">
        <v>294</v>
      </c>
      <c r="C63" s="308"/>
      <c r="D63" s="113">
        <v>1.1948352283677008</v>
      </c>
      <c r="E63" s="115">
        <v>62</v>
      </c>
      <c r="F63" s="114">
        <v>65</v>
      </c>
      <c r="G63" s="114">
        <v>95</v>
      </c>
      <c r="H63" s="114">
        <v>31</v>
      </c>
      <c r="I63" s="140">
        <v>28</v>
      </c>
      <c r="J63" s="115">
        <v>34</v>
      </c>
      <c r="K63" s="116">
        <v>121.42857142857143</v>
      </c>
    </row>
    <row r="64" spans="1:11" ht="14.1" customHeight="1" x14ac:dyDescent="0.2">
      <c r="A64" s="306" t="s">
        <v>295</v>
      </c>
      <c r="B64" s="307" t="s">
        <v>296</v>
      </c>
      <c r="C64" s="308"/>
      <c r="D64" s="113">
        <v>0.98284833301214103</v>
      </c>
      <c r="E64" s="115">
        <v>51</v>
      </c>
      <c r="F64" s="114">
        <v>20</v>
      </c>
      <c r="G64" s="114">
        <v>30</v>
      </c>
      <c r="H64" s="114">
        <v>22</v>
      </c>
      <c r="I64" s="140">
        <v>26</v>
      </c>
      <c r="J64" s="115">
        <v>25</v>
      </c>
      <c r="K64" s="116">
        <v>96.15384615384616</v>
      </c>
    </row>
    <row r="65" spans="1:11" ht="14.1" customHeight="1" x14ac:dyDescent="0.2">
      <c r="A65" s="306" t="s">
        <v>297</v>
      </c>
      <c r="B65" s="307" t="s">
        <v>298</v>
      </c>
      <c r="C65" s="308"/>
      <c r="D65" s="113">
        <v>0.57814607824243591</v>
      </c>
      <c r="E65" s="115">
        <v>30</v>
      </c>
      <c r="F65" s="114">
        <v>9</v>
      </c>
      <c r="G65" s="114">
        <v>22</v>
      </c>
      <c r="H65" s="114">
        <v>21</v>
      </c>
      <c r="I65" s="140">
        <v>17</v>
      </c>
      <c r="J65" s="115">
        <v>13</v>
      </c>
      <c r="K65" s="116">
        <v>76.470588235294116</v>
      </c>
    </row>
    <row r="66" spans="1:11" ht="14.1" customHeight="1" x14ac:dyDescent="0.2">
      <c r="A66" s="306">
        <v>82</v>
      </c>
      <c r="B66" s="307" t="s">
        <v>299</v>
      </c>
      <c r="C66" s="308"/>
      <c r="D66" s="113">
        <v>2.505299672383889</v>
      </c>
      <c r="E66" s="115">
        <v>130</v>
      </c>
      <c r="F66" s="114">
        <v>107</v>
      </c>
      <c r="G66" s="114">
        <v>237</v>
      </c>
      <c r="H66" s="114">
        <v>100</v>
      </c>
      <c r="I66" s="140">
        <v>195</v>
      </c>
      <c r="J66" s="115">
        <v>-65</v>
      </c>
      <c r="K66" s="116">
        <v>-33.333333333333336</v>
      </c>
    </row>
    <row r="67" spans="1:11" ht="14.1" customHeight="1" x14ac:dyDescent="0.2">
      <c r="A67" s="306" t="s">
        <v>300</v>
      </c>
      <c r="B67" s="307" t="s">
        <v>301</v>
      </c>
      <c r="C67" s="308"/>
      <c r="D67" s="113">
        <v>1.3875505877818461</v>
      </c>
      <c r="E67" s="115">
        <v>72</v>
      </c>
      <c r="F67" s="114">
        <v>54</v>
      </c>
      <c r="G67" s="114">
        <v>88</v>
      </c>
      <c r="H67" s="114">
        <v>43</v>
      </c>
      <c r="I67" s="140">
        <v>149</v>
      </c>
      <c r="J67" s="115">
        <v>-77</v>
      </c>
      <c r="K67" s="116">
        <v>-51.677852348993291</v>
      </c>
    </row>
    <row r="68" spans="1:11" ht="14.1" customHeight="1" x14ac:dyDescent="0.2">
      <c r="A68" s="306" t="s">
        <v>302</v>
      </c>
      <c r="B68" s="307" t="s">
        <v>303</v>
      </c>
      <c r="C68" s="308"/>
      <c r="D68" s="113">
        <v>0.79013297359799572</v>
      </c>
      <c r="E68" s="115">
        <v>41</v>
      </c>
      <c r="F68" s="114">
        <v>38</v>
      </c>
      <c r="G68" s="114">
        <v>122</v>
      </c>
      <c r="H68" s="114">
        <v>51</v>
      </c>
      <c r="I68" s="140">
        <v>36</v>
      </c>
      <c r="J68" s="115">
        <v>5</v>
      </c>
      <c r="K68" s="116">
        <v>13.888888888888889</v>
      </c>
    </row>
    <row r="69" spans="1:11" ht="14.1" customHeight="1" x14ac:dyDescent="0.2">
      <c r="A69" s="306">
        <v>83</v>
      </c>
      <c r="B69" s="307" t="s">
        <v>304</v>
      </c>
      <c r="C69" s="308"/>
      <c r="D69" s="113">
        <v>3.3532472538061282</v>
      </c>
      <c r="E69" s="115">
        <v>174</v>
      </c>
      <c r="F69" s="114">
        <v>120</v>
      </c>
      <c r="G69" s="114">
        <v>329</v>
      </c>
      <c r="H69" s="114">
        <v>102</v>
      </c>
      <c r="I69" s="140">
        <v>150</v>
      </c>
      <c r="J69" s="115">
        <v>24</v>
      </c>
      <c r="K69" s="116">
        <v>16</v>
      </c>
    </row>
    <row r="70" spans="1:11" ht="14.1" customHeight="1" x14ac:dyDescent="0.2">
      <c r="A70" s="306" t="s">
        <v>305</v>
      </c>
      <c r="B70" s="307" t="s">
        <v>306</v>
      </c>
      <c r="C70" s="308"/>
      <c r="D70" s="113">
        <v>2.5631142802081324</v>
      </c>
      <c r="E70" s="115">
        <v>133</v>
      </c>
      <c r="F70" s="114">
        <v>88</v>
      </c>
      <c r="G70" s="114">
        <v>283</v>
      </c>
      <c r="H70" s="114">
        <v>75</v>
      </c>
      <c r="I70" s="140">
        <v>103</v>
      </c>
      <c r="J70" s="115">
        <v>30</v>
      </c>
      <c r="K70" s="116">
        <v>29.126213592233011</v>
      </c>
    </row>
    <row r="71" spans="1:11" ht="14.1" customHeight="1" x14ac:dyDescent="0.2">
      <c r="A71" s="306"/>
      <c r="B71" s="307" t="s">
        <v>307</v>
      </c>
      <c r="C71" s="308"/>
      <c r="D71" s="113">
        <v>1.3297359799576027</v>
      </c>
      <c r="E71" s="115">
        <v>69</v>
      </c>
      <c r="F71" s="114">
        <v>41</v>
      </c>
      <c r="G71" s="114">
        <v>177</v>
      </c>
      <c r="H71" s="114">
        <v>38</v>
      </c>
      <c r="I71" s="140">
        <v>52</v>
      </c>
      <c r="J71" s="115">
        <v>17</v>
      </c>
      <c r="K71" s="116">
        <v>32.692307692307693</v>
      </c>
    </row>
    <row r="72" spans="1:11" ht="14.1" customHeight="1" x14ac:dyDescent="0.2">
      <c r="A72" s="306">
        <v>84</v>
      </c>
      <c r="B72" s="307" t="s">
        <v>308</v>
      </c>
      <c r="C72" s="308"/>
      <c r="D72" s="113">
        <v>0.9250337251878975</v>
      </c>
      <c r="E72" s="115">
        <v>48</v>
      </c>
      <c r="F72" s="114">
        <v>38</v>
      </c>
      <c r="G72" s="114">
        <v>113</v>
      </c>
      <c r="H72" s="114">
        <v>55</v>
      </c>
      <c r="I72" s="140">
        <v>57</v>
      </c>
      <c r="J72" s="115">
        <v>-9</v>
      </c>
      <c r="K72" s="116">
        <v>-15.789473684210526</v>
      </c>
    </row>
    <row r="73" spans="1:11" ht="14.1" customHeight="1" x14ac:dyDescent="0.2">
      <c r="A73" s="306" t="s">
        <v>309</v>
      </c>
      <c r="B73" s="307" t="s">
        <v>310</v>
      </c>
      <c r="C73" s="308"/>
      <c r="D73" s="113">
        <v>0.38543071882829061</v>
      </c>
      <c r="E73" s="115">
        <v>20</v>
      </c>
      <c r="F73" s="114">
        <v>18</v>
      </c>
      <c r="G73" s="114">
        <v>59</v>
      </c>
      <c r="H73" s="114">
        <v>15</v>
      </c>
      <c r="I73" s="140">
        <v>28</v>
      </c>
      <c r="J73" s="115">
        <v>-8</v>
      </c>
      <c r="K73" s="116">
        <v>-28.571428571428573</v>
      </c>
    </row>
    <row r="74" spans="1:11" ht="14.1" customHeight="1" x14ac:dyDescent="0.2">
      <c r="A74" s="306" t="s">
        <v>311</v>
      </c>
      <c r="B74" s="307" t="s">
        <v>312</v>
      </c>
      <c r="C74" s="308"/>
      <c r="D74" s="113">
        <v>7.7086143765658116E-2</v>
      </c>
      <c r="E74" s="115">
        <v>4</v>
      </c>
      <c r="F74" s="114">
        <v>3</v>
      </c>
      <c r="G74" s="114">
        <v>20</v>
      </c>
      <c r="H74" s="114">
        <v>8</v>
      </c>
      <c r="I74" s="140">
        <v>4</v>
      </c>
      <c r="J74" s="115">
        <v>0</v>
      </c>
      <c r="K74" s="116">
        <v>0</v>
      </c>
    </row>
    <row r="75" spans="1:11" ht="14.1" customHeight="1" x14ac:dyDescent="0.2">
      <c r="A75" s="306" t="s">
        <v>313</v>
      </c>
      <c r="B75" s="307" t="s">
        <v>314</v>
      </c>
      <c r="C75" s="308"/>
      <c r="D75" s="113">
        <v>0.11562921564848719</v>
      </c>
      <c r="E75" s="115">
        <v>6</v>
      </c>
      <c r="F75" s="114">
        <v>5</v>
      </c>
      <c r="G75" s="114">
        <v>3</v>
      </c>
      <c r="H75" s="114">
        <v>3</v>
      </c>
      <c r="I75" s="140">
        <v>10</v>
      </c>
      <c r="J75" s="115">
        <v>-4</v>
      </c>
      <c r="K75" s="116">
        <v>-40</v>
      </c>
    </row>
    <row r="76" spans="1:11" ht="14.1" customHeight="1" x14ac:dyDescent="0.2">
      <c r="A76" s="306">
        <v>91</v>
      </c>
      <c r="B76" s="307" t="s">
        <v>315</v>
      </c>
      <c r="C76" s="308"/>
      <c r="D76" s="113">
        <v>1.3875505877818461</v>
      </c>
      <c r="E76" s="115">
        <v>72</v>
      </c>
      <c r="F76" s="114">
        <v>34</v>
      </c>
      <c r="G76" s="114">
        <v>57</v>
      </c>
      <c r="H76" s="114">
        <v>18</v>
      </c>
      <c r="I76" s="140">
        <v>36</v>
      </c>
      <c r="J76" s="115">
        <v>36</v>
      </c>
      <c r="K76" s="116">
        <v>100</v>
      </c>
    </row>
    <row r="77" spans="1:11" ht="14.1" customHeight="1" x14ac:dyDescent="0.2">
      <c r="A77" s="306">
        <v>92</v>
      </c>
      <c r="B77" s="307" t="s">
        <v>316</v>
      </c>
      <c r="C77" s="308"/>
      <c r="D77" s="113">
        <v>1.1562921564848718</v>
      </c>
      <c r="E77" s="115">
        <v>60</v>
      </c>
      <c r="F77" s="114">
        <v>39</v>
      </c>
      <c r="G77" s="114">
        <v>42</v>
      </c>
      <c r="H77" s="114">
        <v>67</v>
      </c>
      <c r="I77" s="140">
        <v>74</v>
      </c>
      <c r="J77" s="115">
        <v>-14</v>
      </c>
      <c r="K77" s="116">
        <v>-18.918918918918919</v>
      </c>
    </row>
    <row r="78" spans="1:11" ht="14.1" customHeight="1" x14ac:dyDescent="0.2">
      <c r="A78" s="306">
        <v>93</v>
      </c>
      <c r="B78" s="307" t="s">
        <v>317</v>
      </c>
      <c r="C78" s="308"/>
      <c r="D78" s="113">
        <v>0.40470225476970517</v>
      </c>
      <c r="E78" s="115">
        <v>21</v>
      </c>
      <c r="F78" s="114">
        <v>7</v>
      </c>
      <c r="G78" s="114">
        <v>15</v>
      </c>
      <c r="H78" s="114">
        <v>7</v>
      </c>
      <c r="I78" s="140">
        <v>12</v>
      </c>
      <c r="J78" s="115">
        <v>9</v>
      </c>
      <c r="K78" s="116">
        <v>75</v>
      </c>
    </row>
    <row r="79" spans="1:11" ht="14.1" customHeight="1" x14ac:dyDescent="0.2">
      <c r="A79" s="306">
        <v>94</v>
      </c>
      <c r="B79" s="307" t="s">
        <v>318</v>
      </c>
      <c r="C79" s="308"/>
      <c r="D79" s="113">
        <v>0.17344382347273077</v>
      </c>
      <c r="E79" s="115">
        <v>9</v>
      </c>
      <c r="F79" s="114">
        <v>26</v>
      </c>
      <c r="G79" s="114">
        <v>83</v>
      </c>
      <c r="H79" s="114">
        <v>13</v>
      </c>
      <c r="I79" s="140">
        <v>16</v>
      </c>
      <c r="J79" s="115">
        <v>-7</v>
      </c>
      <c r="K79" s="116">
        <v>-43.75</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9.6357679707072652E-2</v>
      </c>
      <c r="E81" s="143">
        <v>5</v>
      </c>
      <c r="F81" s="144">
        <v>9</v>
      </c>
      <c r="G81" s="144">
        <v>14</v>
      </c>
      <c r="H81" s="144">
        <v>3</v>
      </c>
      <c r="I81" s="145">
        <v>5</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5623</v>
      </c>
      <c r="E11" s="114">
        <v>4626</v>
      </c>
      <c r="F11" s="114">
        <v>5895</v>
      </c>
      <c r="G11" s="114">
        <v>4734</v>
      </c>
      <c r="H11" s="140">
        <v>5743</v>
      </c>
      <c r="I11" s="115">
        <v>-120</v>
      </c>
      <c r="J11" s="116">
        <v>-2.0895002611875326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v>0.51573892939711896</v>
      </c>
      <c r="D13" s="115">
        <v>29</v>
      </c>
      <c r="E13" s="114">
        <v>13</v>
      </c>
      <c r="F13" s="114">
        <v>17</v>
      </c>
      <c r="G13" s="114">
        <v>29</v>
      </c>
      <c r="H13" s="140">
        <v>22</v>
      </c>
      <c r="I13" s="115">
        <v>7</v>
      </c>
      <c r="J13" s="116">
        <v>31.818181818181817</v>
      </c>
    </row>
    <row r="14" spans="1:15" s="287" customFormat="1" ht="24.95" customHeight="1" x14ac:dyDescent="0.2">
      <c r="A14" s="193" t="s">
        <v>215</v>
      </c>
      <c r="B14" s="199" t="s">
        <v>137</v>
      </c>
      <c r="C14" s="113" t="s">
        <v>513</v>
      </c>
      <c r="D14" s="115" t="s">
        <v>513</v>
      </c>
      <c r="E14" s="114" t="s">
        <v>513</v>
      </c>
      <c r="F14" s="114" t="s">
        <v>513</v>
      </c>
      <c r="G14" s="114" t="s">
        <v>513</v>
      </c>
      <c r="H14" s="140" t="s">
        <v>513</v>
      </c>
      <c r="I14" s="115" t="s">
        <v>513</v>
      </c>
      <c r="J14" s="116" t="s">
        <v>513</v>
      </c>
      <c r="K14" s="110"/>
      <c r="L14" s="110"/>
      <c r="M14" s="110"/>
      <c r="N14" s="110"/>
      <c r="O14" s="110"/>
    </row>
    <row r="15" spans="1:15" s="110" customFormat="1" ht="24.95" customHeight="1" x14ac:dyDescent="0.2">
      <c r="A15" s="193" t="s">
        <v>216</v>
      </c>
      <c r="B15" s="199" t="s">
        <v>217</v>
      </c>
      <c r="C15" s="113">
        <v>0.83585274764360662</v>
      </c>
      <c r="D15" s="115">
        <v>47</v>
      </c>
      <c r="E15" s="114">
        <v>32</v>
      </c>
      <c r="F15" s="114">
        <v>40</v>
      </c>
      <c r="G15" s="114">
        <v>28</v>
      </c>
      <c r="H15" s="140">
        <v>21</v>
      </c>
      <c r="I15" s="115">
        <v>26</v>
      </c>
      <c r="J15" s="116">
        <v>123.80952380952381</v>
      </c>
    </row>
    <row r="16" spans="1:15" s="287" customFormat="1" ht="24.95" customHeight="1" x14ac:dyDescent="0.2">
      <c r="A16" s="193" t="s">
        <v>218</v>
      </c>
      <c r="B16" s="199" t="s">
        <v>141</v>
      </c>
      <c r="C16" s="113" t="s">
        <v>513</v>
      </c>
      <c r="D16" s="115" t="s">
        <v>513</v>
      </c>
      <c r="E16" s="114" t="s">
        <v>513</v>
      </c>
      <c r="F16" s="114" t="s">
        <v>513</v>
      </c>
      <c r="G16" s="114" t="s">
        <v>513</v>
      </c>
      <c r="H16" s="140" t="s">
        <v>513</v>
      </c>
      <c r="I16" s="115" t="s">
        <v>513</v>
      </c>
      <c r="J16" s="116" t="s">
        <v>513</v>
      </c>
      <c r="K16" s="110"/>
      <c r="L16" s="110"/>
      <c r="M16" s="110"/>
      <c r="N16" s="110"/>
      <c r="O16" s="110"/>
    </row>
    <row r="17" spans="1:15" s="110" customFormat="1" ht="24.95" customHeight="1" x14ac:dyDescent="0.2">
      <c r="A17" s="193" t="s">
        <v>142</v>
      </c>
      <c r="B17" s="199" t="s">
        <v>220</v>
      </c>
      <c r="C17" s="113">
        <v>0.1244887070958563</v>
      </c>
      <c r="D17" s="115">
        <v>7</v>
      </c>
      <c r="E17" s="114">
        <v>5</v>
      </c>
      <c r="F17" s="114">
        <v>7</v>
      </c>
      <c r="G17" s="114">
        <v>7</v>
      </c>
      <c r="H17" s="140">
        <v>5</v>
      </c>
      <c r="I17" s="115">
        <v>2</v>
      </c>
      <c r="J17" s="116">
        <v>40</v>
      </c>
    </row>
    <row r="18" spans="1:15" s="287" customFormat="1" ht="24.95" customHeight="1" x14ac:dyDescent="0.2">
      <c r="A18" s="201" t="s">
        <v>144</v>
      </c>
      <c r="B18" s="202" t="s">
        <v>145</v>
      </c>
      <c r="C18" s="113">
        <v>2.9699448692868575</v>
      </c>
      <c r="D18" s="115">
        <v>167</v>
      </c>
      <c r="E18" s="114">
        <v>109</v>
      </c>
      <c r="F18" s="114">
        <v>151</v>
      </c>
      <c r="G18" s="114">
        <v>105</v>
      </c>
      <c r="H18" s="140">
        <v>156</v>
      </c>
      <c r="I18" s="115">
        <v>11</v>
      </c>
      <c r="J18" s="116">
        <v>7.0512820512820511</v>
      </c>
      <c r="K18" s="110"/>
      <c r="L18" s="110"/>
      <c r="M18" s="110"/>
      <c r="N18" s="110"/>
      <c r="O18" s="110"/>
    </row>
    <row r="19" spans="1:15" s="110" customFormat="1" ht="24.95" customHeight="1" x14ac:dyDescent="0.2">
      <c r="A19" s="193" t="s">
        <v>146</v>
      </c>
      <c r="B19" s="199" t="s">
        <v>147</v>
      </c>
      <c r="C19" s="113">
        <v>10.065801173750668</v>
      </c>
      <c r="D19" s="115">
        <v>566</v>
      </c>
      <c r="E19" s="114">
        <v>403</v>
      </c>
      <c r="F19" s="114">
        <v>528</v>
      </c>
      <c r="G19" s="114">
        <v>442</v>
      </c>
      <c r="H19" s="140">
        <v>511</v>
      </c>
      <c r="I19" s="115">
        <v>55</v>
      </c>
      <c r="J19" s="116">
        <v>10.763209393346379</v>
      </c>
    </row>
    <row r="20" spans="1:15" s="287" customFormat="1" ht="24.95" customHeight="1" x14ac:dyDescent="0.2">
      <c r="A20" s="193" t="s">
        <v>148</v>
      </c>
      <c r="B20" s="199" t="s">
        <v>149</v>
      </c>
      <c r="C20" s="113">
        <v>4.7305708696425395</v>
      </c>
      <c r="D20" s="115">
        <v>266</v>
      </c>
      <c r="E20" s="114">
        <v>192</v>
      </c>
      <c r="F20" s="114">
        <v>217</v>
      </c>
      <c r="G20" s="114">
        <v>147</v>
      </c>
      <c r="H20" s="140">
        <v>156</v>
      </c>
      <c r="I20" s="115">
        <v>110</v>
      </c>
      <c r="J20" s="116">
        <v>70.512820512820511</v>
      </c>
      <c r="K20" s="110"/>
      <c r="L20" s="110"/>
      <c r="M20" s="110"/>
      <c r="N20" s="110"/>
      <c r="O20" s="110"/>
    </row>
    <row r="21" spans="1:15" s="110" customFormat="1" ht="24.95" customHeight="1" x14ac:dyDescent="0.2">
      <c r="A21" s="201" t="s">
        <v>150</v>
      </c>
      <c r="B21" s="202" t="s">
        <v>151</v>
      </c>
      <c r="C21" s="113">
        <v>6.0821625466832652</v>
      </c>
      <c r="D21" s="115">
        <v>342</v>
      </c>
      <c r="E21" s="114">
        <v>304</v>
      </c>
      <c r="F21" s="114">
        <v>359</v>
      </c>
      <c r="G21" s="114">
        <v>294</v>
      </c>
      <c r="H21" s="140">
        <v>324</v>
      </c>
      <c r="I21" s="115">
        <v>18</v>
      </c>
      <c r="J21" s="116">
        <v>5.5555555555555554</v>
      </c>
    </row>
    <row r="22" spans="1:15" s="110" customFormat="1" ht="24.95" customHeight="1" x14ac:dyDescent="0.2">
      <c r="A22" s="201" t="s">
        <v>152</v>
      </c>
      <c r="B22" s="199" t="s">
        <v>153</v>
      </c>
      <c r="C22" s="113">
        <v>3.5034678996976703</v>
      </c>
      <c r="D22" s="115">
        <v>197</v>
      </c>
      <c r="E22" s="114">
        <v>126</v>
      </c>
      <c r="F22" s="114">
        <v>130</v>
      </c>
      <c r="G22" s="114">
        <v>135</v>
      </c>
      <c r="H22" s="140">
        <v>254</v>
      </c>
      <c r="I22" s="115">
        <v>-57</v>
      </c>
      <c r="J22" s="116">
        <v>-22.440944881889763</v>
      </c>
    </row>
    <row r="23" spans="1:15" s="110" customFormat="1" ht="24.95" customHeight="1" x14ac:dyDescent="0.2">
      <c r="A23" s="193" t="s">
        <v>154</v>
      </c>
      <c r="B23" s="199" t="s">
        <v>155</v>
      </c>
      <c r="C23" s="113">
        <v>0.26676151520540636</v>
      </c>
      <c r="D23" s="115">
        <v>15</v>
      </c>
      <c r="E23" s="114">
        <v>7</v>
      </c>
      <c r="F23" s="114">
        <v>16</v>
      </c>
      <c r="G23" s="114">
        <v>23</v>
      </c>
      <c r="H23" s="140">
        <v>21</v>
      </c>
      <c r="I23" s="115">
        <v>-6</v>
      </c>
      <c r="J23" s="116">
        <v>-28.571428571428573</v>
      </c>
    </row>
    <row r="24" spans="1:15" s="110" customFormat="1" ht="24.95" customHeight="1" x14ac:dyDescent="0.2">
      <c r="A24" s="193" t="s">
        <v>156</v>
      </c>
      <c r="B24" s="199" t="s">
        <v>221</v>
      </c>
      <c r="C24" s="113">
        <v>12.199893295393919</v>
      </c>
      <c r="D24" s="115">
        <v>686</v>
      </c>
      <c r="E24" s="114">
        <v>476</v>
      </c>
      <c r="F24" s="114">
        <v>903</v>
      </c>
      <c r="G24" s="114">
        <v>584</v>
      </c>
      <c r="H24" s="140">
        <v>754</v>
      </c>
      <c r="I24" s="115">
        <v>-68</v>
      </c>
      <c r="J24" s="116">
        <v>-9.0185676392572951</v>
      </c>
    </row>
    <row r="25" spans="1:15" s="110" customFormat="1" ht="24.95" customHeight="1" x14ac:dyDescent="0.2">
      <c r="A25" s="193" t="s">
        <v>222</v>
      </c>
      <c r="B25" s="204" t="s">
        <v>159</v>
      </c>
      <c r="C25" s="113">
        <v>6.0110261426284906</v>
      </c>
      <c r="D25" s="115">
        <v>338</v>
      </c>
      <c r="E25" s="114">
        <v>322</v>
      </c>
      <c r="F25" s="114">
        <v>354</v>
      </c>
      <c r="G25" s="114">
        <v>387</v>
      </c>
      <c r="H25" s="140">
        <v>395</v>
      </c>
      <c r="I25" s="115">
        <v>-57</v>
      </c>
      <c r="J25" s="116">
        <v>-14.430379746835444</v>
      </c>
    </row>
    <row r="26" spans="1:15" s="110" customFormat="1" ht="24.95" customHeight="1" x14ac:dyDescent="0.2">
      <c r="A26" s="201">
        <v>782.78300000000002</v>
      </c>
      <c r="B26" s="203" t="s">
        <v>160</v>
      </c>
      <c r="C26" s="113">
        <v>8.5897207896140841</v>
      </c>
      <c r="D26" s="115">
        <v>483</v>
      </c>
      <c r="E26" s="114">
        <v>773</v>
      </c>
      <c r="F26" s="114">
        <v>735</v>
      </c>
      <c r="G26" s="114">
        <v>592</v>
      </c>
      <c r="H26" s="140">
        <v>547</v>
      </c>
      <c r="I26" s="115">
        <v>-64</v>
      </c>
      <c r="J26" s="116">
        <v>-11.70018281535649</v>
      </c>
    </row>
    <row r="27" spans="1:15" s="110" customFormat="1" ht="24.95" customHeight="1" x14ac:dyDescent="0.2">
      <c r="A27" s="193" t="s">
        <v>161</v>
      </c>
      <c r="B27" s="199" t="s">
        <v>162</v>
      </c>
      <c r="C27" s="113">
        <v>1.3515916770407257</v>
      </c>
      <c r="D27" s="115">
        <v>76</v>
      </c>
      <c r="E27" s="114">
        <v>93</v>
      </c>
      <c r="F27" s="114">
        <v>127</v>
      </c>
      <c r="G27" s="114">
        <v>88</v>
      </c>
      <c r="H27" s="140">
        <v>121</v>
      </c>
      <c r="I27" s="115">
        <v>-45</v>
      </c>
      <c r="J27" s="116">
        <v>-37.190082644628099</v>
      </c>
    </row>
    <row r="28" spans="1:15" s="110" customFormat="1" ht="24.95" customHeight="1" x14ac:dyDescent="0.2">
      <c r="A28" s="193" t="s">
        <v>163</v>
      </c>
      <c r="B28" s="199" t="s">
        <v>164</v>
      </c>
      <c r="C28" s="113">
        <v>2.3830695358349634</v>
      </c>
      <c r="D28" s="115">
        <v>134</v>
      </c>
      <c r="E28" s="114">
        <v>84</v>
      </c>
      <c r="F28" s="114">
        <v>224</v>
      </c>
      <c r="G28" s="114">
        <v>82</v>
      </c>
      <c r="H28" s="140">
        <v>140</v>
      </c>
      <c r="I28" s="115">
        <v>-6</v>
      </c>
      <c r="J28" s="116">
        <v>-4.2857142857142856</v>
      </c>
    </row>
    <row r="29" spans="1:15" s="110" customFormat="1" ht="24.95" customHeight="1" x14ac:dyDescent="0.2">
      <c r="A29" s="193">
        <v>86</v>
      </c>
      <c r="B29" s="199" t="s">
        <v>165</v>
      </c>
      <c r="C29" s="113">
        <v>5.922105637560021</v>
      </c>
      <c r="D29" s="115">
        <v>333</v>
      </c>
      <c r="E29" s="114">
        <v>198</v>
      </c>
      <c r="F29" s="114">
        <v>211</v>
      </c>
      <c r="G29" s="114">
        <v>191</v>
      </c>
      <c r="H29" s="140">
        <v>206</v>
      </c>
      <c r="I29" s="115">
        <v>127</v>
      </c>
      <c r="J29" s="116">
        <v>61.650485436893206</v>
      </c>
    </row>
    <row r="30" spans="1:15" s="110" customFormat="1" ht="24.95" customHeight="1" x14ac:dyDescent="0.2">
      <c r="A30" s="193">
        <v>87.88</v>
      </c>
      <c r="B30" s="204" t="s">
        <v>166</v>
      </c>
      <c r="C30" s="113">
        <v>3.592388404766139</v>
      </c>
      <c r="D30" s="115">
        <v>202</v>
      </c>
      <c r="E30" s="114">
        <v>158</v>
      </c>
      <c r="F30" s="114">
        <v>244</v>
      </c>
      <c r="G30" s="114">
        <v>169</v>
      </c>
      <c r="H30" s="140">
        <v>298</v>
      </c>
      <c r="I30" s="115">
        <v>-96</v>
      </c>
      <c r="J30" s="116">
        <v>-32.214765100671144</v>
      </c>
    </row>
    <row r="31" spans="1:15" s="110" customFormat="1" ht="24.95" customHeight="1" x14ac:dyDescent="0.2">
      <c r="A31" s="193" t="s">
        <v>167</v>
      </c>
      <c r="B31" s="199" t="s">
        <v>168</v>
      </c>
      <c r="C31" s="113">
        <v>4.8194913747110082</v>
      </c>
      <c r="D31" s="115">
        <v>271</v>
      </c>
      <c r="E31" s="114">
        <v>181</v>
      </c>
      <c r="F31" s="114">
        <v>345</v>
      </c>
      <c r="G31" s="114">
        <v>246</v>
      </c>
      <c r="H31" s="140">
        <v>291</v>
      </c>
      <c r="I31" s="115">
        <v>-20</v>
      </c>
      <c r="J31" s="116">
        <v>-6.8728522336769755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69.518050862528895</v>
      </c>
      <c r="D36" s="143">
        <v>3909</v>
      </c>
      <c r="E36" s="144">
        <v>3317</v>
      </c>
      <c r="F36" s="144">
        <v>4393</v>
      </c>
      <c r="G36" s="144">
        <v>3380</v>
      </c>
      <c r="H36" s="145">
        <v>4018</v>
      </c>
      <c r="I36" s="143">
        <v>-109</v>
      </c>
      <c r="J36" s="146">
        <v>-2.7127924340467895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5623</v>
      </c>
      <c r="F11" s="264">
        <v>4626</v>
      </c>
      <c r="G11" s="264">
        <v>5895</v>
      </c>
      <c r="H11" s="264">
        <v>4734</v>
      </c>
      <c r="I11" s="265">
        <v>5743</v>
      </c>
      <c r="J11" s="263">
        <v>-120</v>
      </c>
      <c r="K11" s="266">
        <v>-2.0895002611875326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18.566601458296283</v>
      </c>
      <c r="E13" s="115">
        <v>1044</v>
      </c>
      <c r="F13" s="114">
        <v>1312</v>
      </c>
      <c r="G13" s="114">
        <v>1359</v>
      </c>
      <c r="H13" s="114">
        <v>1080</v>
      </c>
      <c r="I13" s="140">
        <v>1102</v>
      </c>
      <c r="J13" s="115">
        <v>-58</v>
      </c>
      <c r="K13" s="116">
        <v>-5.2631578947368425</v>
      </c>
    </row>
    <row r="14" spans="1:17" ht="15.95" customHeight="1" x14ac:dyDescent="0.2">
      <c r="A14" s="306" t="s">
        <v>230</v>
      </c>
      <c r="B14" s="307"/>
      <c r="C14" s="308"/>
      <c r="D14" s="113">
        <v>56.606793526587232</v>
      </c>
      <c r="E14" s="115">
        <v>3183</v>
      </c>
      <c r="F14" s="114">
        <v>2397</v>
      </c>
      <c r="G14" s="114">
        <v>2958</v>
      </c>
      <c r="H14" s="114">
        <v>2599</v>
      </c>
      <c r="I14" s="140">
        <v>3202</v>
      </c>
      <c r="J14" s="115">
        <v>-19</v>
      </c>
      <c r="K14" s="116">
        <v>-0.59337913803872577</v>
      </c>
    </row>
    <row r="15" spans="1:17" ht="15.95" customHeight="1" x14ac:dyDescent="0.2">
      <c r="A15" s="306" t="s">
        <v>231</v>
      </c>
      <c r="B15" s="307"/>
      <c r="C15" s="308"/>
      <c r="D15" s="113">
        <v>9.1410279210385923</v>
      </c>
      <c r="E15" s="115">
        <v>514</v>
      </c>
      <c r="F15" s="114">
        <v>309</v>
      </c>
      <c r="G15" s="114">
        <v>495</v>
      </c>
      <c r="H15" s="114">
        <v>394</v>
      </c>
      <c r="I15" s="140">
        <v>518</v>
      </c>
      <c r="J15" s="115">
        <v>-4</v>
      </c>
      <c r="K15" s="116">
        <v>-0.77220077220077221</v>
      </c>
    </row>
    <row r="16" spans="1:17" ht="15.95" customHeight="1" x14ac:dyDescent="0.2">
      <c r="A16" s="306" t="s">
        <v>232</v>
      </c>
      <c r="B16" s="307"/>
      <c r="C16" s="308"/>
      <c r="D16" s="113">
        <v>15.454383780899876</v>
      </c>
      <c r="E16" s="115">
        <v>869</v>
      </c>
      <c r="F16" s="114">
        <v>591</v>
      </c>
      <c r="G16" s="114">
        <v>1070</v>
      </c>
      <c r="H16" s="114">
        <v>650</v>
      </c>
      <c r="I16" s="140">
        <v>911</v>
      </c>
      <c r="J16" s="115">
        <v>-42</v>
      </c>
      <c r="K16" s="116">
        <v>-4.6103183315038416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0.2134092121643251</v>
      </c>
      <c r="E18" s="115">
        <v>12</v>
      </c>
      <c r="F18" s="114">
        <v>9</v>
      </c>
      <c r="G18" s="114">
        <v>7</v>
      </c>
      <c r="H18" s="114">
        <v>8</v>
      </c>
      <c r="I18" s="140">
        <v>9</v>
      </c>
      <c r="J18" s="115">
        <v>3</v>
      </c>
      <c r="K18" s="116">
        <v>33.333333333333336</v>
      </c>
    </row>
    <row r="19" spans="1:11" ht="14.1" customHeight="1" x14ac:dyDescent="0.2">
      <c r="A19" s="306" t="s">
        <v>235</v>
      </c>
      <c r="B19" s="307" t="s">
        <v>236</v>
      </c>
      <c r="C19" s="308"/>
      <c r="D19" s="113">
        <v>0.10670460608216255</v>
      </c>
      <c r="E19" s="115">
        <v>6</v>
      </c>
      <c r="F19" s="114">
        <v>4</v>
      </c>
      <c r="G19" s="114" t="s">
        <v>513</v>
      </c>
      <c r="H19" s="114" t="s">
        <v>513</v>
      </c>
      <c r="I19" s="140">
        <v>3</v>
      </c>
      <c r="J19" s="115">
        <v>3</v>
      </c>
      <c r="K19" s="116">
        <v>100</v>
      </c>
    </row>
    <row r="20" spans="1:11" ht="14.1" customHeight="1" x14ac:dyDescent="0.2">
      <c r="A20" s="306">
        <v>12</v>
      </c>
      <c r="B20" s="307" t="s">
        <v>237</v>
      </c>
      <c r="C20" s="308"/>
      <c r="D20" s="113">
        <v>0.78250044460252532</v>
      </c>
      <c r="E20" s="115">
        <v>44</v>
      </c>
      <c r="F20" s="114">
        <v>106</v>
      </c>
      <c r="G20" s="114">
        <v>36</v>
      </c>
      <c r="H20" s="114">
        <v>43</v>
      </c>
      <c r="I20" s="140">
        <v>45</v>
      </c>
      <c r="J20" s="115">
        <v>-1</v>
      </c>
      <c r="K20" s="116">
        <v>-2.2222222222222223</v>
      </c>
    </row>
    <row r="21" spans="1:11" ht="14.1" customHeight="1" x14ac:dyDescent="0.2">
      <c r="A21" s="306">
        <v>21</v>
      </c>
      <c r="B21" s="307" t="s">
        <v>238</v>
      </c>
      <c r="C21" s="308"/>
      <c r="D21" s="113" t="s">
        <v>513</v>
      </c>
      <c r="E21" s="115" t="s">
        <v>513</v>
      </c>
      <c r="F21" s="114">
        <v>0</v>
      </c>
      <c r="G21" s="114">
        <v>5</v>
      </c>
      <c r="H21" s="114" t="s">
        <v>513</v>
      </c>
      <c r="I21" s="140">
        <v>5</v>
      </c>
      <c r="J21" s="115" t="s">
        <v>513</v>
      </c>
      <c r="K21" s="116" t="s">
        <v>513</v>
      </c>
    </row>
    <row r="22" spans="1:11" ht="14.1" customHeight="1" x14ac:dyDescent="0.2">
      <c r="A22" s="306">
        <v>22</v>
      </c>
      <c r="B22" s="307" t="s">
        <v>239</v>
      </c>
      <c r="C22" s="308"/>
      <c r="D22" s="113">
        <v>1.1381824648764005</v>
      </c>
      <c r="E22" s="115">
        <v>64</v>
      </c>
      <c r="F22" s="114">
        <v>54</v>
      </c>
      <c r="G22" s="114">
        <v>123</v>
      </c>
      <c r="H22" s="114">
        <v>77</v>
      </c>
      <c r="I22" s="140">
        <v>65</v>
      </c>
      <c r="J22" s="115">
        <v>-1</v>
      </c>
      <c r="K22" s="116">
        <v>-1.5384615384615385</v>
      </c>
    </row>
    <row r="23" spans="1:11" ht="14.1" customHeight="1" x14ac:dyDescent="0.2">
      <c r="A23" s="306">
        <v>23</v>
      </c>
      <c r="B23" s="307" t="s">
        <v>240</v>
      </c>
      <c r="C23" s="308"/>
      <c r="D23" s="113">
        <v>0.44460252534234396</v>
      </c>
      <c r="E23" s="115">
        <v>25</v>
      </c>
      <c r="F23" s="114">
        <v>7</v>
      </c>
      <c r="G23" s="114">
        <v>18</v>
      </c>
      <c r="H23" s="114">
        <v>11</v>
      </c>
      <c r="I23" s="140">
        <v>20</v>
      </c>
      <c r="J23" s="115">
        <v>5</v>
      </c>
      <c r="K23" s="116">
        <v>25</v>
      </c>
    </row>
    <row r="24" spans="1:11" ht="14.1" customHeight="1" x14ac:dyDescent="0.2">
      <c r="A24" s="306">
        <v>24</v>
      </c>
      <c r="B24" s="307" t="s">
        <v>241</v>
      </c>
      <c r="C24" s="308"/>
      <c r="D24" s="113">
        <v>2.5075582429308199</v>
      </c>
      <c r="E24" s="115">
        <v>141</v>
      </c>
      <c r="F24" s="114">
        <v>456</v>
      </c>
      <c r="G24" s="114">
        <v>386</v>
      </c>
      <c r="H24" s="114">
        <v>295</v>
      </c>
      <c r="I24" s="140">
        <v>218</v>
      </c>
      <c r="J24" s="115">
        <v>-77</v>
      </c>
      <c r="K24" s="116">
        <v>-35.321100917431195</v>
      </c>
    </row>
    <row r="25" spans="1:11" ht="14.1" customHeight="1" x14ac:dyDescent="0.2">
      <c r="A25" s="306">
        <v>25</v>
      </c>
      <c r="B25" s="307" t="s">
        <v>242</v>
      </c>
      <c r="C25" s="308"/>
      <c r="D25" s="113">
        <v>18.033078427885471</v>
      </c>
      <c r="E25" s="115">
        <v>1014</v>
      </c>
      <c r="F25" s="114">
        <v>771</v>
      </c>
      <c r="G25" s="114">
        <v>918</v>
      </c>
      <c r="H25" s="114">
        <v>764</v>
      </c>
      <c r="I25" s="140">
        <v>1084</v>
      </c>
      <c r="J25" s="115">
        <v>-70</v>
      </c>
      <c r="K25" s="116">
        <v>-6.4575645756457565</v>
      </c>
    </row>
    <row r="26" spans="1:11" ht="14.1" customHeight="1" x14ac:dyDescent="0.2">
      <c r="A26" s="306">
        <v>26</v>
      </c>
      <c r="B26" s="307" t="s">
        <v>243</v>
      </c>
      <c r="C26" s="308"/>
      <c r="D26" s="113">
        <v>4.0903432331495644</v>
      </c>
      <c r="E26" s="115">
        <v>230</v>
      </c>
      <c r="F26" s="114">
        <v>235</v>
      </c>
      <c r="G26" s="114">
        <v>161</v>
      </c>
      <c r="H26" s="114">
        <v>169</v>
      </c>
      <c r="I26" s="140">
        <v>242</v>
      </c>
      <c r="J26" s="115">
        <v>-12</v>
      </c>
      <c r="K26" s="116">
        <v>-4.9586776859504136</v>
      </c>
    </row>
    <row r="27" spans="1:11" ht="14.1" customHeight="1" x14ac:dyDescent="0.2">
      <c r="A27" s="306">
        <v>27</v>
      </c>
      <c r="B27" s="307" t="s">
        <v>244</v>
      </c>
      <c r="C27" s="308"/>
      <c r="D27" s="113">
        <v>3.7880135159167705</v>
      </c>
      <c r="E27" s="115">
        <v>213</v>
      </c>
      <c r="F27" s="114">
        <v>138</v>
      </c>
      <c r="G27" s="114">
        <v>183</v>
      </c>
      <c r="H27" s="114">
        <v>175</v>
      </c>
      <c r="I27" s="140">
        <v>289</v>
      </c>
      <c r="J27" s="115">
        <v>-76</v>
      </c>
      <c r="K27" s="116">
        <v>-26.297577854671282</v>
      </c>
    </row>
    <row r="28" spans="1:11" ht="14.1" customHeight="1" x14ac:dyDescent="0.2">
      <c r="A28" s="306">
        <v>28</v>
      </c>
      <c r="B28" s="307" t="s">
        <v>245</v>
      </c>
      <c r="C28" s="308"/>
      <c r="D28" s="113">
        <v>0.58687533345189402</v>
      </c>
      <c r="E28" s="115">
        <v>33</v>
      </c>
      <c r="F28" s="114">
        <v>11</v>
      </c>
      <c r="G28" s="114">
        <v>28</v>
      </c>
      <c r="H28" s="114">
        <v>27</v>
      </c>
      <c r="I28" s="140">
        <v>18</v>
      </c>
      <c r="J28" s="115">
        <v>15</v>
      </c>
      <c r="K28" s="116">
        <v>83.333333333333329</v>
      </c>
    </row>
    <row r="29" spans="1:11" ht="14.1" customHeight="1" x14ac:dyDescent="0.2">
      <c r="A29" s="306">
        <v>29</v>
      </c>
      <c r="B29" s="307" t="s">
        <v>246</v>
      </c>
      <c r="C29" s="308"/>
      <c r="D29" s="113">
        <v>2.8632402632046952</v>
      </c>
      <c r="E29" s="115">
        <v>161</v>
      </c>
      <c r="F29" s="114">
        <v>143</v>
      </c>
      <c r="G29" s="114">
        <v>155</v>
      </c>
      <c r="H29" s="114">
        <v>141</v>
      </c>
      <c r="I29" s="140">
        <v>144</v>
      </c>
      <c r="J29" s="115">
        <v>17</v>
      </c>
      <c r="K29" s="116">
        <v>11.805555555555555</v>
      </c>
    </row>
    <row r="30" spans="1:11" ht="14.1" customHeight="1" x14ac:dyDescent="0.2">
      <c r="A30" s="306" t="s">
        <v>247</v>
      </c>
      <c r="B30" s="307" t="s">
        <v>248</v>
      </c>
      <c r="C30" s="308"/>
      <c r="D30" s="113">
        <v>0.17784101013693757</v>
      </c>
      <c r="E30" s="115">
        <v>10</v>
      </c>
      <c r="F30" s="114">
        <v>11</v>
      </c>
      <c r="G30" s="114">
        <v>8</v>
      </c>
      <c r="H30" s="114">
        <v>18</v>
      </c>
      <c r="I30" s="140">
        <v>10</v>
      </c>
      <c r="J30" s="115">
        <v>0</v>
      </c>
      <c r="K30" s="116">
        <v>0</v>
      </c>
    </row>
    <row r="31" spans="1:11" ht="14.1" customHeight="1" x14ac:dyDescent="0.2">
      <c r="A31" s="306" t="s">
        <v>249</v>
      </c>
      <c r="B31" s="307" t="s">
        <v>250</v>
      </c>
      <c r="C31" s="308"/>
      <c r="D31" s="113">
        <v>2.6853992530677573</v>
      </c>
      <c r="E31" s="115">
        <v>151</v>
      </c>
      <c r="F31" s="114">
        <v>132</v>
      </c>
      <c r="G31" s="114">
        <v>147</v>
      </c>
      <c r="H31" s="114">
        <v>123</v>
      </c>
      <c r="I31" s="140">
        <v>134</v>
      </c>
      <c r="J31" s="115">
        <v>17</v>
      </c>
      <c r="K31" s="116">
        <v>12.686567164179104</v>
      </c>
    </row>
    <row r="32" spans="1:11" ht="14.1" customHeight="1" x14ac:dyDescent="0.2">
      <c r="A32" s="306">
        <v>31</v>
      </c>
      <c r="B32" s="307" t="s">
        <v>251</v>
      </c>
      <c r="C32" s="308"/>
      <c r="D32" s="113">
        <v>0.40903432331495643</v>
      </c>
      <c r="E32" s="115">
        <v>23</v>
      </c>
      <c r="F32" s="114">
        <v>17</v>
      </c>
      <c r="G32" s="114">
        <v>14</v>
      </c>
      <c r="H32" s="114">
        <v>21</v>
      </c>
      <c r="I32" s="140">
        <v>21</v>
      </c>
      <c r="J32" s="115">
        <v>2</v>
      </c>
      <c r="K32" s="116">
        <v>9.5238095238095237</v>
      </c>
    </row>
    <row r="33" spans="1:11" ht="14.1" customHeight="1" x14ac:dyDescent="0.2">
      <c r="A33" s="306">
        <v>32</v>
      </c>
      <c r="B33" s="307" t="s">
        <v>252</v>
      </c>
      <c r="C33" s="308"/>
      <c r="D33" s="113">
        <v>0.85363684865730038</v>
      </c>
      <c r="E33" s="115">
        <v>48</v>
      </c>
      <c r="F33" s="114">
        <v>40</v>
      </c>
      <c r="G33" s="114">
        <v>41</v>
      </c>
      <c r="H33" s="114">
        <v>40</v>
      </c>
      <c r="I33" s="140">
        <v>52</v>
      </c>
      <c r="J33" s="115">
        <v>-4</v>
      </c>
      <c r="K33" s="116">
        <v>-7.6923076923076925</v>
      </c>
    </row>
    <row r="34" spans="1:11" ht="14.1" customHeight="1" x14ac:dyDescent="0.2">
      <c r="A34" s="306">
        <v>33</v>
      </c>
      <c r="B34" s="307" t="s">
        <v>253</v>
      </c>
      <c r="C34" s="308"/>
      <c r="D34" s="113">
        <v>0.92477325271207544</v>
      </c>
      <c r="E34" s="115">
        <v>52</v>
      </c>
      <c r="F34" s="114">
        <v>40</v>
      </c>
      <c r="G34" s="114">
        <v>52</v>
      </c>
      <c r="H34" s="114">
        <v>32</v>
      </c>
      <c r="I34" s="140">
        <v>47</v>
      </c>
      <c r="J34" s="115">
        <v>5</v>
      </c>
      <c r="K34" s="116">
        <v>10.638297872340425</v>
      </c>
    </row>
    <row r="35" spans="1:11" ht="14.1" customHeight="1" x14ac:dyDescent="0.2">
      <c r="A35" s="306">
        <v>34</v>
      </c>
      <c r="B35" s="307" t="s">
        <v>254</v>
      </c>
      <c r="C35" s="308"/>
      <c r="D35" s="113">
        <v>1.6183531922461321</v>
      </c>
      <c r="E35" s="115">
        <v>91</v>
      </c>
      <c r="F35" s="114">
        <v>56</v>
      </c>
      <c r="G35" s="114">
        <v>49</v>
      </c>
      <c r="H35" s="114">
        <v>67</v>
      </c>
      <c r="I35" s="140">
        <v>83</v>
      </c>
      <c r="J35" s="115">
        <v>8</v>
      </c>
      <c r="K35" s="116">
        <v>9.6385542168674707</v>
      </c>
    </row>
    <row r="36" spans="1:11" ht="14.1" customHeight="1" x14ac:dyDescent="0.2">
      <c r="A36" s="306">
        <v>41</v>
      </c>
      <c r="B36" s="307" t="s">
        <v>255</v>
      </c>
      <c r="C36" s="308"/>
      <c r="D36" s="113">
        <v>8.8920505068468783E-2</v>
      </c>
      <c r="E36" s="115">
        <v>5</v>
      </c>
      <c r="F36" s="114">
        <v>0</v>
      </c>
      <c r="G36" s="114" t="s">
        <v>513</v>
      </c>
      <c r="H36" s="114">
        <v>7</v>
      </c>
      <c r="I36" s="140">
        <v>3</v>
      </c>
      <c r="J36" s="115">
        <v>2</v>
      </c>
      <c r="K36" s="116">
        <v>66.666666666666671</v>
      </c>
    </row>
    <row r="37" spans="1:11" ht="14.1" customHeight="1" x14ac:dyDescent="0.2">
      <c r="A37" s="306">
        <v>42</v>
      </c>
      <c r="B37" s="307" t="s">
        <v>256</v>
      </c>
      <c r="C37" s="308"/>
      <c r="D37" s="113" t="s">
        <v>513</v>
      </c>
      <c r="E37" s="115" t="s">
        <v>513</v>
      </c>
      <c r="F37" s="114">
        <v>0</v>
      </c>
      <c r="G37" s="114" t="s">
        <v>513</v>
      </c>
      <c r="H37" s="114" t="s">
        <v>513</v>
      </c>
      <c r="I37" s="140">
        <v>3</v>
      </c>
      <c r="J37" s="115" t="s">
        <v>513</v>
      </c>
      <c r="K37" s="116" t="s">
        <v>513</v>
      </c>
    </row>
    <row r="38" spans="1:11" ht="14.1" customHeight="1" x14ac:dyDescent="0.2">
      <c r="A38" s="306">
        <v>43</v>
      </c>
      <c r="B38" s="307" t="s">
        <v>257</v>
      </c>
      <c r="C38" s="308"/>
      <c r="D38" s="113">
        <v>3.8057976169304641</v>
      </c>
      <c r="E38" s="115">
        <v>214</v>
      </c>
      <c r="F38" s="114">
        <v>129</v>
      </c>
      <c r="G38" s="114">
        <v>203</v>
      </c>
      <c r="H38" s="114">
        <v>150</v>
      </c>
      <c r="I38" s="140">
        <v>250</v>
      </c>
      <c r="J38" s="115">
        <v>-36</v>
      </c>
      <c r="K38" s="116">
        <v>-14.4</v>
      </c>
    </row>
    <row r="39" spans="1:11" ht="14.1" customHeight="1" x14ac:dyDescent="0.2">
      <c r="A39" s="306">
        <v>51</v>
      </c>
      <c r="B39" s="307" t="s">
        <v>258</v>
      </c>
      <c r="C39" s="308"/>
      <c r="D39" s="113">
        <v>9.4255735372576908</v>
      </c>
      <c r="E39" s="115">
        <v>530</v>
      </c>
      <c r="F39" s="114">
        <v>411</v>
      </c>
      <c r="G39" s="114">
        <v>450</v>
      </c>
      <c r="H39" s="114">
        <v>406</v>
      </c>
      <c r="I39" s="140">
        <v>424</v>
      </c>
      <c r="J39" s="115">
        <v>106</v>
      </c>
      <c r="K39" s="116">
        <v>25</v>
      </c>
    </row>
    <row r="40" spans="1:11" ht="14.1" customHeight="1" x14ac:dyDescent="0.2">
      <c r="A40" s="306" t="s">
        <v>259</v>
      </c>
      <c r="B40" s="307" t="s">
        <v>260</v>
      </c>
      <c r="C40" s="308"/>
      <c r="D40" s="113">
        <v>8.2696069713675975</v>
      </c>
      <c r="E40" s="115">
        <v>465</v>
      </c>
      <c r="F40" s="114">
        <v>397</v>
      </c>
      <c r="G40" s="114">
        <v>434</v>
      </c>
      <c r="H40" s="114">
        <v>373</v>
      </c>
      <c r="I40" s="140">
        <v>399</v>
      </c>
      <c r="J40" s="115">
        <v>66</v>
      </c>
      <c r="K40" s="116">
        <v>16.541353383458645</v>
      </c>
    </row>
    <row r="41" spans="1:11" ht="14.1" customHeight="1" x14ac:dyDescent="0.2">
      <c r="A41" s="306"/>
      <c r="B41" s="307" t="s">
        <v>261</v>
      </c>
      <c r="C41" s="308"/>
      <c r="D41" s="113">
        <v>6.7757424862173217</v>
      </c>
      <c r="E41" s="115">
        <v>381</v>
      </c>
      <c r="F41" s="114">
        <v>367</v>
      </c>
      <c r="G41" s="114">
        <v>370</v>
      </c>
      <c r="H41" s="114">
        <v>342</v>
      </c>
      <c r="I41" s="140">
        <v>348</v>
      </c>
      <c r="J41" s="115">
        <v>33</v>
      </c>
      <c r="K41" s="116">
        <v>9.4827586206896548</v>
      </c>
    </row>
    <row r="42" spans="1:11" ht="14.1" customHeight="1" x14ac:dyDescent="0.2">
      <c r="A42" s="306">
        <v>52</v>
      </c>
      <c r="B42" s="307" t="s">
        <v>262</v>
      </c>
      <c r="C42" s="308"/>
      <c r="D42" s="113">
        <v>2.1518762226569446</v>
      </c>
      <c r="E42" s="115">
        <v>121</v>
      </c>
      <c r="F42" s="114">
        <v>99</v>
      </c>
      <c r="G42" s="114">
        <v>112</v>
      </c>
      <c r="H42" s="114">
        <v>127</v>
      </c>
      <c r="I42" s="140">
        <v>163</v>
      </c>
      <c r="J42" s="115">
        <v>-42</v>
      </c>
      <c r="K42" s="116">
        <v>-25.766871165644172</v>
      </c>
    </row>
    <row r="43" spans="1:11" ht="14.1" customHeight="1" x14ac:dyDescent="0.2">
      <c r="A43" s="306" t="s">
        <v>263</v>
      </c>
      <c r="B43" s="307" t="s">
        <v>264</v>
      </c>
      <c r="C43" s="308"/>
      <c r="D43" s="113">
        <v>1.3160234750133382</v>
      </c>
      <c r="E43" s="115">
        <v>74</v>
      </c>
      <c r="F43" s="114">
        <v>68</v>
      </c>
      <c r="G43" s="114">
        <v>79</v>
      </c>
      <c r="H43" s="114">
        <v>98</v>
      </c>
      <c r="I43" s="140">
        <v>124</v>
      </c>
      <c r="J43" s="115">
        <v>-50</v>
      </c>
      <c r="K43" s="116">
        <v>-40.322580645161288</v>
      </c>
    </row>
    <row r="44" spans="1:11" ht="14.1" customHeight="1" x14ac:dyDescent="0.2">
      <c r="A44" s="306">
        <v>53</v>
      </c>
      <c r="B44" s="307" t="s">
        <v>265</v>
      </c>
      <c r="C44" s="308"/>
      <c r="D44" s="113">
        <v>0.76471634358883156</v>
      </c>
      <c r="E44" s="115">
        <v>43</v>
      </c>
      <c r="F44" s="114">
        <v>33</v>
      </c>
      <c r="G44" s="114">
        <v>38</v>
      </c>
      <c r="H44" s="114">
        <v>41</v>
      </c>
      <c r="I44" s="140">
        <v>45</v>
      </c>
      <c r="J44" s="115">
        <v>-2</v>
      </c>
      <c r="K44" s="116">
        <v>-4.4444444444444446</v>
      </c>
    </row>
    <row r="45" spans="1:11" ht="14.1" customHeight="1" x14ac:dyDescent="0.2">
      <c r="A45" s="306" t="s">
        <v>266</v>
      </c>
      <c r="B45" s="307" t="s">
        <v>267</v>
      </c>
      <c r="C45" s="308"/>
      <c r="D45" s="113">
        <v>0.74693224257513779</v>
      </c>
      <c r="E45" s="115">
        <v>42</v>
      </c>
      <c r="F45" s="114">
        <v>32</v>
      </c>
      <c r="G45" s="114">
        <v>36</v>
      </c>
      <c r="H45" s="114">
        <v>41</v>
      </c>
      <c r="I45" s="140">
        <v>45</v>
      </c>
      <c r="J45" s="115">
        <v>-3</v>
      </c>
      <c r="K45" s="116">
        <v>-6.666666666666667</v>
      </c>
    </row>
    <row r="46" spans="1:11" ht="14.1" customHeight="1" x14ac:dyDescent="0.2">
      <c r="A46" s="306">
        <v>54</v>
      </c>
      <c r="B46" s="307" t="s">
        <v>268</v>
      </c>
      <c r="C46" s="308"/>
      <c r="D46" s="113">
        <v>2.1518762226569446</v>
      </c>
      <c r="E46" s="115">
        <v>121</v>
      </c>
      <c r="F46" s="114">
        <v>115</v>
      </c>
      <c r="G46" s="114">
        <v>148</v>
      </c>
      <c r="H46" s="114">
        <v>117</v>
      </c>
      <c r="I46" s="140">
        <v>113</v>
      </c>
      <c r="J46" s="115">
        <v>8</v>
      </c>
      <c r="K46" s="116">
        <v>7.0796460176991154</v>
      </c>
    </row>
    <row r="47" spans="1:11" ht="14.1" customHeight="1" x14ac:dyDescent="0.2">
      <c r="A47" s="306">
        <v>61</v>
      </c>
      <c r="B47" s="307" t="s">
        <v>269</v>
      </c>
      <c r="C47" s="308"/>
      <c r="D47" s="113">
        <v>1.0314778587942379</v>
      </c>
      <c r="E47" s="115">
        <v>58</v>
      </c>
      <c r="F47" s="114">
        <v>58</v>
      </c>
      <c r="G47" s="114">
        <v>60</v>
      </c>
      <c r="H47" s="114">
        <v>56</v>
      </c>
      <c r="I47" s="140">
        <v>73</v>
      </c>
      <c r="J47" s="115">
        <v>-15</v>
      </c>
      <c r="K47" s="116">
        <v>-20.547945205479451</v>
      </c>
    </row>
    <row r="48" spans="1:11" ht="14.1" customHeight="1" x14ac:dyDescent="0.2">
      <c r="A48" s="306">
        <v>62</v>
      </c>
      <c r="B48" s="307" t="s">
        <v>270</v>
      </c>
      <c r="C48" s="308"/>
      <c r="D48" s="113">
        <v>7.3448337186555221</v>
      </c>
      <c r="E48" s="115">
        <v>413</v>
      </c>
      <c r="F48" s="114">
        <v>322</v>
      </c>
      <c r="G48" s="114">
        <v>381</v>
      </c>
      <c r="H48" s="114">
        <v>372</v>
      </c>
      <c r="I48" s="140">
        <v>366</v>
      </c>
      <c r="J48" s="115">
        <v>47</v>
      </c>
      <c r="K48" s="116">
        <v>12.841530054644808</v>
      </c>
    </row>
    <row r="49" spans="1:11" ht="14.1" customHeight="1" x14ac:dyDescent="0.2">
      <c r="A49" s="306">
        <v>63</v>
      </c>
      <c r="B49" s="307" t="s">
        <v>271</v>
      </c>
      <c r="C49" s="308"/>
      <c r="D49" s="113">
        <v>5.1396051929574957</v>
      </c>
      <c r="E49" s="115">
        <v>289</v>
      </c>
      <c r="F49" s="114">
        <v>257</v>
      </c>
      <c r="G49" s="114">
        <v>320</v>
      </c>
      <c r="H49" s="114">
        <v>244</v>
      </c>
      <c r="I49" s="140">
        <v>270</v>
      </c>
      <c r="J49" s="115">
        <v>19</v>
      </c>
      <c r="K49" s="116">
        <v>7.0370370370370372</v>
      </c>
    </row>
    <row r="50" spans="1:11" ht="14.1" customHeight="1" x14ac:dyDescent="0.2">
      <c r="A50" s="306" t="s">
        <v>272</v>
      </c>
      <c r="B50" s="307" t="s">
        <v>273</v>
      </c>
      <c r="C50" s="308"/>
      <c r="D50" s="113">
        <v>1.0848301618353193</v>
      </c>
      <c r="E50" s="115">
        <v>61</v>
      </c>
      <c r="F50" s="114">
        <v>41</v>
      </c>
      <c r="G50" s="114">
        <v>49</v>
      </c>
      <c r="H50" s="114">
        <v>47</v>
      </c>
      <c r="I50" s="140">
        <v>58</v>
      </c>
      <c r="J50" s="115">
        <v>3</v>
      </c>
      <c r="K50" s="116">
        <v>5.1724137931034484</v>
      </c>
    </row>
    <row r="51" spans="1:11" ht="14.1" customHeight="1" x14ac:dyDescent="0.2">
      <c r="A51" s="306" t="s">
        <v>274</v>
      </c>
      <c r="B51" s="307" t="s">
        <v>275</v>
      </c>
      <c r="C51" s="308"/>
      <c r="D51" s="113">
        <v>3.2722745865196514</v>
      </c>
      <c r="E51" s="115">
        <v>184</v>
      </c>
      <c r="F51" s="114">
        <v>167</v>
      </c>
      <c r="G51" s="114">
        <v>209</v>
      </c>
      <c r="H51" s="114">
        <v>162</v>
      </c>
      <c r="I51" s="140">
        <v>157</v>
      </c>
      <c r="J51" s="115">
        <v>27</v>
      </c>
      <c r="K51" s="116">
        <v>17.197452229299362</v>
      </c>
    </row>
    <row r="52" spans="1:11" ht="14.1" customHeight="1" x14ac:dyDescent="0.2">
      <c r="A52" s="306">
        <v>71</v>
      </c>
      <c r="B52" s="307" t="s">
        <v>276</v>
      </c>
      <c r="C52" s="308"/>
      <c r="D52" s="113">
        <v>10.225858082873911</v>
      </c>
      <c r="E52" s="115">
        <v>575</v>
      </c>
      <c r="F52" s="114">
        <v>363</v>
      </c>
      <c r="G52" s="114">
        <v>773</v>
      </c>
      <c r="H52" s="114">
        <v>541</v>
      </c>
      <c r="I52" s="140">
        <v>588</v>
      </c>
      <c r="J52" s="115">
        <v>-13</v>
      </c>
      <c r="K52" s="116">
        <v>-2.2108843537414966</v>
      </c>
    </row>
    <row r="53" spans="1:11" ht="14.1" customHeight="1" x14ac:dyDescent="0.2">
      <c r="A53" s="306" t="s">
        <v>277</v>
      </c>
      <c r="B53" s="307" t="s">
        <v>278</v>
      </c>
      <c r="C53" s="308"/>
      <c r="D53" s="113">
        <v>5.3174462030944332</v>
      </c>
      <c r="E53" s="115">
        <v>299</v>
      </c>
      <c r="F53" s="114">
        <v>191</v>
      </c>
      <c r="G53" s="114">
        <v>493</v>
      </c>
      <c r="H53" s="114">
        <v>254</v>
      </c>
      <c r="I53" s="140">
        <v>264</v>
      </c>
      <c r="J53" s="115">
        <v>35</v>
      </c>
      <c r="K53" s="116">
        <v>13.257575757575758</v>
      </c>
    </row>
    <row r="54" spans="1:11" ht="14.1" customHeight="1" x14ac:dyDescent="0.2">
      <c r="A54" s="306" t="s">
        <v>279</v>
      </c>
      <c r="B54" s="307" t="s">
        <v>280</v>
      </c>
      <c r="C54" s="308"/>
      <c r="D54" s="113">
        <v>3.8235817179441578</v>
      </c>
      <c r="E54" s="115">
        <v>215</v>
      </c>
      <c r="F54" s="114">
        <v>137</v>
      </c>
      <c r="G54" s="114">
        <v>228</v>
      </c>
      <c r="H54" s="114">
        <v>242</v>
      </c>
      <c r="I54" s="140">
        <v>254</v>
      </c>
      <c r="J54" s="115">
        <v>-39</v>
      </c>
      <c r="K54" s="116">
        <v>-15.354330708661417</v>
      </c>
    </row>
    <row r="55" spans="1:11" ht="14.1" customHeight="1" x14ac:dyDescent="0.2">
      <c r="A55" s="306">
        <v>72</v>
      </c>
      <c r="B55" s="307" t="s">
        <v>281</v>
      </c>
      <c r="C55" s="308"/>
      <c r="D55" s="113">
        <v>1.173750666903788</v>
      </c>
      <c r="E55" s="115">
        <v>66</v>
      </c>
      <c r="F55" s="114">
        <v>47</v>
      </c>
      <c r="G55" s="114">
        <v>69</v>
      </c>
      <c r="H55" s="114">
        <v>65</v>
      </c>
      <c r="I55" s="140">
        <v>73</v>
      </c>
      <c r="J55" s="115">
        <v>-7</v>
      </c>
      <c r="K55" s="116">
        <v>-9.5890410958904102</v>
      </c>
    </row>
    <row r="56" spans="1:11" ht="14.1" customHeight="1" x14ac:dyDescent="0.2">
      <c r="A56" s="306" t="s">
        <v>282</v>
      </c>
      <c r="B56" s="307" t="s">
        <v>283</v>
      </c>
      <c r="C56" s="308"/>
      <c r="D56" s="113">
        <v>0.2489774141917126</v>
      </c>
      <c r="E56" s="115">
        <v>14</v>
      </c>
      <c r="F56" s="114">
        <v>11</v>
      </c>
      <c r="G56" s="114">
        <v>33</v>
      </c>
      <c r="H56" s="114">
        <v>22</v>
      </c>
      <c r="I56" s="140">
        <v>24</v>
      </c>
      <c r="J56" s="115">
        <v>-10</v>
      </c>
      <c r="K56" s="116">
        <v>-41.666666666666664</v>
      </c>
    </row>
    <row r="57" spans="1:11" ht="14.1" customHeight="1" x14ac:dyDescent="0.2">
      <c r="A57" s="306" t="s">
        <v>284</v>
      </c>
      <c r="B57" s="307" t="s">
        <v>285</v>
      </c>
      <c r="C57" s="308"/>
      <c r="D57" s="113">
        <v>0.74693224257513779</v>
      </c>
      <c r="E57" s="115">
        <v>42</v>
      </c>
      <c r="F57" s="114">
        <v>24</v>
      </c>
      <c r="G57" s="114">
        <v>28</v>
      </c>
      <c r="H57" s="114">
        <v>29</v>
      </c>
      <c r="I57" s="140">
        <v>39</v>
      </c>
      <c r="J57" s="115">
        <v>3</v>
      </c>
      <c r="K57" s="116">
        <v>7.6923076923076925</v>
      </c>
    </row>
    <row r="58" spans="1:11" ht="14.1" customHeight="1" x14ac:dyDescent="0.2">
      <c r="A58" s="306">
        <v>73</v>
      </c>
      <c r="B58" s="307" t="s">
        <v>286</v>
      </c>
      <c r="C58" s="308"/>
      <c r="D58" s="113">
        <v>2.9699448692868575</v>
      </c>
      <c r="E58" s="115">
        <v>167</v>
      </c>
      <c r="F58" s="114">
        <v>122</v>
      </c>
      <c r="G58" s="114">
        <v>173</v>
      </c>
      <c r="H58" s="114">
        <v>134</v>
      </c>
      <c r="I58" s="140">
        <v>188</v>
      </c>
      <c r="J58" s="115">
        <v>-21</v>
      </c>
      <c r="K58" s="116">
        <v>-11.170212765957446</v>
      </c>
    </row>
    <row r="59" spans="1:11" ht="14.1" customHeight="1" x14ac:dyDescent="0.2">
      <c r="A59" s="306" t="s">
        <v>287</v>
      </c>
      <c r="B59" s="307" t="s">
        <v>288</v>
      </c>
      <c r="C59" s="308"/>
      <c r="D59" s="113">
        <v>2.6142628490129822</v>
      </c>
      <c r="E59" s="115">
        <v>147</v>
      </c>
      <c r="F59" s="114">
        <v>106</v>
      </c>
      <c r="G59" s="114">
        <v>159</v>
      </c>
      <c r="H59" s="114">
        <v>109</v>
      </c>
      <c r="I59" s="140">
        <v>164</v>
      </c>
      <c r="J59" s="115">
        <v>-17</v>
      </c>
      <c r="K59" s="116">
        <v>-10.365853658536585</v>
      </c>
    </row>
    <row r="60" spans="1:11" ht="14.1" customHeight="1" x14ac:dyDescent="0.2">
      <c r="A60" s="306">
        <v>81</v>
      </c>
      <c r="B60" s="307" t="s">
        <v>289</v>
      </c>
      <c r="C60" s="308"/>
      <c r="D60" s="113">
        <v>6.5801173750666901</v>
      </c>
      <c r="E60" s="115">
        <v>370</v>
      </c>
      <c r="F60" s="114">
        <v>207</v>
      </c>
      <c r="G60" s="114">
        <v>223</v>
      </c>
      <c r="H60" s="114">
        <v>217</v>
      </c>
      <c r="I60" s="140">
        <v>241</v>
      </c>
      <c r="J60" s="115">
        <v>129</v>
      </c>
      <c r="K60" s="116">
        <v>53.526970954356848</v>
      </c>
    </row>
    <row r="61" spans="1:11" ht="14.1" customHeight="1" x14ac:dyDescent="0.2">
      <c r="A61" s="306" t="s">
        <v>290</v>
      </c>
      <c r="B61" s="307" t="s">
        <v>291</v>
      </c>
      <c r="C61" s="308"/>
      <c r="D61" s="113">
        <v>3.1833540814511827</v>
      </c>
      <c r="E61" s="115">
        <v>179</v>
      </c>
      <c r="F61" s="114">
        <v>115</v>
      </c>
      <c r="G61" s="114">
        <v>90</v>
      </c>
      <c r="H61" s="114">
        <v>102</v>
      </c>
      <c r="I61" s="140">
        <v>108</v>
      </c>
      <c r="J61" s="115">
        <v>71</v>
      </c>
      <c r="K61" s="116">
        <v>65.740740740740748</v>
      </c>
    </row>
    <row r="62" spans="1:11" ht="14.1" customHeight="1" x14ac:dyDescent="0.2">
      <c r="A62" s="306" t="s">
        <v>292</v>
      </c>
      <c r="B62" s="307" t="s">
        <v>293</v>
      </c>
      <c r="C62" s="308"/>
      <c r="D62" s="113">
        <v>1.4938644851502756</v>
      </c>
      <c r="E62" s="115">
        <v>84</v>
      </c>
      <c r="F62" s="114">
        <v>45</v>
      </c>
      <c r="G62" s="114">
        <v>79</v>
      </c>
      <c r="H62" s="114">
        <v>52</v>
      </c>
      <c r="I62" s="140">
        <v>59</v>
      </c>
      <c r="J62" s="115">
        <v>25</v>
      </c>
      <c r="K62" s="116">
        <v>42.372881355932201</v>
      </c>
    </row>
    <row r="63" spans="1:11" ht="14.1" customHeight="1" x14ac:dyDescent="0.2">
      <c r="A63" s="306"/>
      <c r="B63" s="307" t="s">
        <v>294</v>
      </c>
      <c r="C63" s="308"/>
      <c r="D63" s="113">
        <v>1.4049439800818069</v>
      </c>
      <c r="E63" s="115">
        <v>79</v>
      </c>
      <c r="F63" s="114">
        <v>39</v>
      </c>
      <c r="G63" s="114">
        <v>73</v>
      </c>
      <c r="H63" s="114">
        <v>46</v>
      </c>
      <c r="I63" s="140">
        <v>50</v>
      </c>
      <c r="J63" s="115">
        <v>29</v>
      </c>
      <c r="K63" s="116">
        <v>58</v>
      </c>
    </row>
    <row r="64" spans="1:11" ht="14.1" customHeight="1" x14ac:dyDescent="0.2">
      <c r="A64" s="306" t="s">
        <v>295</v>
      </c>
      <c r="B64" s="307" t="s">
        <v>296</v>
      </c>
      <c r="C64" s="308"/>
      <c r="D64" s="113">
        <v>0.6935799395340565</v>
      </c>
      <c r="E64" s="115">
        <v>39</v>
      </c>
      <c r="F64" s="114">
        <v>19</v>
      </c>
      <c r="G64" s="114">
        <v>18</v>
      </c>
      <c r="H64" s="114">
        <v>20</v>
      </c>
      <c r="I64" s="140">
        <v>26</v>
      </c>
      <c r="J64" s="115">
        <v>13</v>
      </c>
      <c r="K64" s="116">
        <v>50</v>
      </c>
    </row>
    <row r="65" spans="1:11" ht="14.1" customHeight="1" x14ac:dyDescent="0.2">
      <c r="A65" s="306" t="s">
        <v>297</v>
      </c>
      <c r="B65" s="307" t="s">
        <v>298</v>
      </c>
      <c r="C65" s="308"/>
      <c r="D65" s="113">
        <v>0.55130713142450649</v>
      </c>
      <c r="E65" s="115">
        <v>31</v>
      </c>
      <c r="F65" s="114">
        <v>11</v>
      </c>
      <c r="G65" s="114">
        <v>21</v>
      </c>
      <c r="H65" s="114">
        <v>15</v>
      </c>
      <c r="I65" s="140">
        <v>19</v>
      </c>
      <c r="J65" s="115">
        <v>12</v>
      </c>
      <c r="K65" s="116">
        <v>63.157894736842103</v>
      </c>
    </row>
    <row r="66" spans="1:11" ht="14.1" customHeight="1" x14ac:dyDescent="0.2">
      <c r="A66" s="306">
        <v>82</v>
      </c>
      <c r="B66" s="307" t="s">
        <v>299</v>
      </c>
      <c r="C66" s="308"/>
      <c r="D66" s="113">
        <v>2.1163080206295573</v>
      </c>
      <c r="E66" s="115">
        <v>119</v>
      </c>
      <c r="F66" s="114">
        <v>130</v>
      </c>
      <c r="G66" s="114">
        <v>213</v>
      </c>
      <c r="H66" s="114">
        <v>100</v>
      </c>
      <c r="I66" s="140">
        <v>223</v>
      </c>
      <c r="J66" s="115">
        <v>-104</v>
      </c>
      <c r="K66" s="116">
        <v>-46.63677130044843</v>
      </c>
    </row>
    <row r="67" spans="1:11" ht="14.1" customHeight="1" x14ac:dyDescent="0.2">
      <c r="A67" s="306" t="s">
        <v>300</v>
      </c>
      <c r="B67" s="307" t="s">
        <v>301</v>
      </c>
      <c r="C67" s="308"/>
      <c r="D67" s="113">
        <v>0.96034145473946297</v>
      </c>
      <c r="E67" s="115">
        <v>54</v>
      </c>
      <c r="F67" s="114">
        <v>52</v>
      </c>
      <c r="G67" s="114">
        <v>85</v>
      </c>
      <c r="H67" s="114">
        <v>51</v>
      </c>
      <c r="I67" s="140">
        <v>153</v>
      </c>
      <c r="J67" s="115">
        <v>-99</v>
      </c>
      <c r="K67" s="116">
        <v>-64.705882352941174</v>
      </c>
    </row>
    <row r="68" spans="1:11" ht="14.1" customHeight="1" x14ac:dyDescent="0.2">
      <c r="A68" s="306" t="s">
        <v>302</v>
      </c>
      <c r="B68" s="307" t="s">
        <v>303</v>
      </c>
      <c r="C68" s="308"/>
      <c r="D68" s="113">
        <v>0.90698915169838168</v>
      </c>
      <c r="E68" s="115">
        <v>51</v>
      </c>
      <c r="F68" s="114">
        <v>59</v>
      </c>
      <c r="G68" s="114">
        <v>111</v>
      </c>
      <c r="H68" s="114">
        <v>41</v>
      </c>
      <c r="I68" s="140">
        <v>51</v>
      </c>
      <c r="J68" s="115">
        <v>0</v>
      </c>
      <c r="K68" s="116">
        <v>0</v>
      </c>
    </row>
    <row r="69" spans="1:11" ht="14.1" customHeight="1" x14ac:dyDescent="0.2">
      <c r="A69" s="306">
        <v>83</v>
      </c>
      <c r="B69" s="307" t="s">
        <v>304</v>
      </c>
      <c r="C69" s="308"/>
      <c r="D69" s="113">
        <v>2.774319758136226</v>
      </c>
      <c r="E69" s="115">
        <v>156</v>
      </c>
      <c r="F69" s="114">
        <v>96</v>
      </c>
      <c r="G69" s="114">
        <v>227</v>
      </c>
      <c r="H69" s="114">
        <v>109</v>
      </c>
      <c r="I69" s="140">
        <v>139</v>
      </c>
      <c r="J69" s="115">
        <v>17</v>
      </c>
      <c r="K69" s="116">
        <v>12.23021582733813</v>
      </c>
    </row>
    <row r="70" spans="1:11" ht="14.1" customHeight="1" x14ac:dyDescent="0.2">
      <c r="A70" s="306" t="s">
        <v>305</v>
      </c>
      <c r="B70" s="307" t="s">
        <v>306</v>
      </c>
      <c r="C70" s="308"/>
      <c r="D70" s="113">
        <v>2.3119331317801883</v>
      </c>
      <c r="E70" s="115">
        <v>130</v>
      </c>
      <c r="F70" s="114">
        <v>73</v>
      </c>
      <c r="G70" s="114">
        <v>189</v>
      </c>
      <c r="H70" s="114">
        <v>93</v>
      </c>
      <c r="I70" s="140">
        <v>86</v>
      </c>
      <c r="J70" s="115">
        <v>44</v>
      </c>
      <c r="K70" s="116">
        <v>51.162790697674417</v>
      </c>
    </row>
    <row r="71" spans="1:11" ht="14.1" customHeight="1" x14ac:dyDescent="0.2">
      <c r="A71" s="306"/>
      <c r="B71" s="307" t="s">
        <v>307</v>
      </c>
      <c r="C71" s="308"/>
      <c r="D71" s="113">
        <v>1.2093188689311756</v>
      </c>
      <c r="E71" s="115">
        <v>68</v>
      </c>
      <c r="F71" s="114">
        <v>44</v>
      </c>
      <c r="G71" s="114">
        <v>116</v>
      </c>
      <c r="H71" s="114">
        <v>61</v>
      </c>
      <c r="I71" s="140">
        <v>50</v>
      </c>
      <c r="J71" s="115">
        <v>18</v>
      </c>
      <c r="K71" s="116">
        <v>36</v>
      </c>
    </row>
    <row r="72" spans="1:11" ht="14.1" customHeight="1" x14ac:dyDescent="0.2">
      <c r="A72" s="306">
        <v>84</v>
      </c>
      <c r="B72" s="307" t="s">
        <v>308</v>
      </c>
      <c r="C72" s="308"/>
      <c r="D72" s="113">
        <v>1.1559665658900942</v>
      </c>
      <c r="E72" s="115">
        <v>65</v>
      </c>
      <c r="F72" s="114">
        <v>44</v>
      </c>
      <c r="G72" s="114">
        <v>134</v>
      </c>
      <c r="H72" s="114">
        <v>48</v>
      </c>
      <c r="I72" s="140">
        <v>86</v>
      </c>
      <c r="J72" s="115">
        <v>-21</v>
      </c>
      <c r="K72" s="116">
        <v>-24.418604651162791</v>
      </c>
    </row>
    <row r="73" spans="1:11" ht="14.1" customHeight="1" x14ac:dyDescent="0.2">
      <c r="A73" s="306" t="s">
        <v>309</v>
      </c>
      <c r="B73" s="307" t="s">
        <v>310</v>
      </c>
      <c r="C73" s="308"/>
      <c r="D73" s="113">
        <v>0.46238662635603772</v>
      </c>
      <c r="E73" s="115">
        <v>26</v>
      </c>
      <c r="F73" s="114">
        <v>14</v>
      </c>
      <c r="G73" s="114">
        <v>56</v>
      </c>
      <c r="H73" s="114">
        <v>10</v>
      </c>
      <c r="I73" s="140">
        <v>32</v>
      </c>
      <c r="J73" s="115">
        <v>-6</v>
      </c>
      <c r="K73" s="116">
        <v>-18.75</v>
      </c>
    </row>
    <row r="74" spans="1:11" ht="14.1" customHeight="1" x14ac:dyDescent="0.2">
      <c r="A74" s="306" t="s">
        <v>311</v>
      </c>
      <c r="B74" s="307" t="s">
        <v>312</v>
      </c>
      <c r="C74" s="308"/>
      <c r="D74" s="113">
        <v>5.3352303041081274E-2</v>
      </c>
      <c r="E74" s="115">
        <v>3</v>
      </c>
      <c r="F74" s="114" t="s">
        <v>513</v>
      </c>
      <c r="G74" s="114">
        <v>27</v>
      </c>
      <c r="H74" s="114">
        <v>5</v>
      </c>
      <c r="I74" s="140">
        <v>4</v>
      </c>
      <c r="J74" s="115">
        <v>-1</v>
      </c>
      <c r="K74" s="116">
        <v>-25</v>
      </c>
    </row>
    <row r="75" spans="1:11" ht="14.1" customHeight="1" x14ac:dyDescent="0.2">
      <c r="A75" s="306" t="s">
        <v>313</v>
      </c>
      <c r="B75" s="307" t="s">
        <v>314</v>
      </c>
      <c r="C75" s="308"/>
      <c r="D75" s="113">
        <v>7.1136404054775032E-2</v>
      </c>
      <c r="E75" s="115">
        <v>4</v>
      </c>
      <c r="F75" s="114">
        <v>5</v>
      </c>
      <c r="G75" s="114">
        <v>3</v>
      </c>
      <c r="H75" s="114">
        <v>3</v>
      </c>
      <c r="I75" s="140">
        <v>6</v>
      </c>
      <c r="J75" s="115">
        <v>-2</v>
      </c>
      <c r="K75" s="116">
        <v>-33.333333333333336</v>
      </c>
    </row>
    <row r="76" spans="1:11" ht="14.1" customHeight="1" x14ac:dyDescent="0.2">
      <c r="A76" s="306">
        <v>91</v>
      </c>
      <c r="B76" s="307" t="s">
        <v>315</v>
      </c>
      <c r="C76" s="308"/>
      <c r="D76" s="113">
        <v>0.71136404054775026</v>
      </c>
      <c r="E76" s="115">
        <v>40</v>
      </c>
      <c r="F76" s="114">
        <v>24</v>
      </c>
      <c r="G76" s="114">
        <v>47</v>
      </c>
      <c r="H76" s="114">
        <v>14</v>
      </c>
      <c r="I76" s="140">
        <v>24</v>
      </c>
      <c r="J76" s="115">
        <v>16</v>
      </c>
      <c r="K76" s="116">
        <v>66.666666666666671</v>
      </c>
    </row>
    <row r="77" spans="1:11" ht="14.1" customHeight="1" x14ac:dyDescent="0.2">
      <c r="A77" s="306">
        <v>92</v>
      </c>
      <c r="B77" s="307" t="s">
        <v>316</v>
      </c>
      <c r="C77" s="308"/>
      <c r="D77" s="113">
        <v>0.97812555575315663</v>
      </c>
      <c r="E77" s="115">
        <v>55</v>
      </c>
      <c r="F77" s="114">
        <v>34</v>
      </c>
      <c r="G77" s="114">
        <v>51</v>
      </c>
      <c r="H77" s="114">
        <v>60</v>
      </c>
      <c r="I77" s="140">
        <v>91</v>
      </c>
      <c r="J77" s="115">
        <v>-36</v>
      </c>
      <c r="K77" s="116">
        <v>-39.560439560439562</v>
      </c>
    </row>
    <row r="78" spans="1:11" ht="14.1" customHeight="1" x14ac:dyDescent="0.2">
      <c r="A78" s="306">
        <v>93</v>
      </c>
      <c r="B78" s="307" t="s">
        <v>317</v>
      </c>
      <c r="C78" s="308"/>
      <c r="D78" s="113">
        <v>0.28454561621910013</v>
      </c>
      <c r="E78" s="115">
        <v>16</v>
      </c>
      <c r="F78" s="114">
        <v>10</v>
      </c>
      <c r="G78" s="114">
        <v>10</v>
      </c>
      <c r="H78" s="114">
        <v>10</v>
      </c>
      <c r="I78" s="140">
        <v>7</v>
      </c>
      <c r="J78" s="115">
        <v>9</v>
      </c>
      <c r="K78" s="116">
        <v>128.57142857142858</v>
      </c>
    </row>
    <row r="79" spans="1:11" ht="14.1" customHeight="1" x14ac:dyDescent="0.2">
      <c r="A79" s="306">
        <v>94</v>
      </c>
      <c r="B79" s="307" t="s">
        <v>318</v>
      </c>
      <c r="C79" s="308"/>
      <c r="D79" s="113">
        <v>0.53352303041081273</v>
      </c>
      <c r="E79" s="115">
        <v>30</v>
      </c>
      <c r="F79" s="114">
        <v>25</v>
      </c>
      <c r="G79" s="114">
        <v>69</v>
      </c>
      <c r="H79" s="114">
        <v>31</v>
      </c>
      <c r="I79" s="140">
        <v>21</v>
      </c>
      <c r="J79" s="115">
        <v>9</v>
      </c>
      <c r="K79" s="116">
        <v>42.857142857142854</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0.23119331317801886</v>
      </c>
      <c r="E81" s="143">
        <v>13</v>
      </c>
      <c r="F81" s="144">
        <v>17</v>
      </c>
      <c r="G81" s="144">
        <v>13</v>
      </c>
      <c r="H81" s="144">
        <v>11</v>
      </c>
      <c r="I81" s="145">
        <v>10</v>
      </c>
      <c r="J81" s="143">
        <v>3</v>
      </c>
      <c r="K81" s="146">
        <v>30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98624</v>
      </c>
      <c r="C10" s="114">
        <v>68677</v>
      </c>
      <c r="D10" s="114">
        <v>29947</v>
      </c>
      <c r="E10" s="114">
        <v>84872</v>
      </c>
      <c r="F10" s="114">
        <v>13150</v>
      </c>
      <c r="G10" s="114">
        <v>10422</v>
      </c>
      <c r="H10" s="114">
        <v>22928</v>
      </c>
      <c r="I10" s="115">
        <v>9110</v>
      </c>
      <c r="J10" s="114">
        <v>7020</v>
      </c>
      <c r="K10" s="114">
        <v>2090</v>
      </c>
      <c r="L10" s="423">
        <v>4344</v>
      </c>
      <c r="M10" s="424">
        <v>4806</v>
      </c>
    </row>
    <row r="11" spans="1:13" ht="11.1" customHeight="1" x14ac:dyDescent="0.2">
      <c r="A11" s="422" t="s">
        <v>387</v>
      </c>
      <c r="B11" s="115">
        <v>98632</v>
      </c>
      <c r="C11" s="114">
        <v>68827</v>
      </c>
      <c r="D11" s="114">
        <v>29805</v>
      </c>
      <c r="E11" s="114">
        <v>84986</v>
      </c>
      <c r="F11" s="114">
        <v>13064</v>
      </c>
      <c r="G11" s="114">
        <v>10001</v>
      </c>
      <c r="H11" s="114">
        <v>23361</v>
      </c>
      <c r="I11" s="115">
        <v>9054</v>
      </c>
      <c r="J11" s="114">
        <v>7010</v>
      </c>
      <c r="K11" s="114">
        <v>2044</v>
      </c>
      <c r="L11" s="423">
        <v>4406</v>
      </c>
      <c r="M11" s="424">
        <v>4544</v>
      </c>
    </row>
    <row r="12" spans="1:13" ht="11.1" customHeight="1" x14ac:dyDescent="0.2">
      <c r="A12" s="422" t="s">
        <v>388</v>
      </c>
      <c r="B12" s="115">
        <v>99952</v>
      </c>
      <c r="C12" s="114">
        <v>69599</v>
      </c>
      <c r="D12" s="114">
        <v>30353</v>
      </c>
      <c r="E12" s="114">
        <v>86230</v>
      </c>
      <c r="F12" s="114">
        <v>13109</v>
      </c>
      <c r="G12" s="114">
        <v>10971</v>
      </c>
      <c r="H12" s="114">
        <v>23735</v>
      </c>
      <c r="I12" s="115">
        <v>9111</v>
      </c>
      <c r="J12" s="114">
        <v>6923</v>
      </c>
      <c r="K12" s="114">
        <v>2188</v>
      </c>
      <c r="L12" s="423">
        <v>6367</v>
      </c>
      <c r="M12" s="424">
        <v>5194</v>
      </c>
    </row>
    <row r="13" spans="1:13" s="110" customFormat="1" ht="11.1" customHeight="1" x14ac:dyDescent="0.2">
      <c r="A13" s="422" t="s">
        <v>389</v>
      </c>
      <c r="B13" s="115">
        <v>101821</v>
      </c>
      <c r="C13" s="114">
        <v>70903</v>
      </c>
      <c r="D13" s="114">
        <v>30918</v>
      </c>
      <c r="E13" s="114">
        <v>86539</v>
      </c>
      <c r="F13" s="114">
        <v>14659</v>
      </c>
      <c r="G13" s="114">
        <v>11186</v>
      </c>
      <c r="H13" s="114">
        <v>23968</v>
      </c>
      <c r="I13" s="115">
        <v>9188</v>
      </c>
      <c r="J13" s="114">
        <v>6966</v>
      </c>
      <c r="K13" s="114">
        <v>2222</v>
      </c>
      <c r="L13" s="423">
        <v>5990</v>
      </c>
      <c r="M13" s="424">
        <v>4238</v>
      </c>
    </row>
    <row r="14" spans="1:13" ht="15" customHeight="1" x14ac:dyDescent="0.2">
      <c r="A14" s="422" t="s">
        <v>390</v>
      </c>
      <c r="B14" s="115">
        <v>103049</v>
      </c>
      <c r="C14" s="114">
        <v>71859</v>
      </c>
      <c r="D14" s="114">
        <v>31190</v>
      </c>
      <c r="E14" s="114">
        <v>87041</v>
      </c>
      <c r="F14" s="114">
        <v>15525</v>
      </c>
      <c r="G14" s="114">
        <v>11163</v>
      </c>
      <c r="H14" s="114">
        <v>24337</v>
      </c>
      <c r="I14" s="115">
        <v>9258</v>
      </c>
      <c r="J14" s="114">
        <v>6989</v>
      </c>
      <c r="K14" s="114">
        <v>2269</v>
      </c>
      <c r="L14" s="423">
        <v>7383</v>
      </c>
      <c r="M14" s="424">
        <v>6107</v>
      </c>
    </row>
    <row r="15" spans="1:13" ht="11.1" customHeight="1" x14ac:dyDescent="0.2">
      <c r="A15" s="422" t="s">
        <v>387</v>
      </c>
      <c r="B15" s="115">
        <v>106096</v>
      </c>
      <c r="C15" s="114">
        <v>74366</v>
      </c>
      <c r="D15" s="114">
        <v>31730</v>
      </c>
      <c r="E15" s="114">
        <v>89800</v>
      </c>
      <c r="F15" s="114">
        <v>15827</v>
      </c>
      <c r="G15" s="114">
        <v>11708</v>
      </c>
      <c r="H15" s="114">
        <v>24894</v>
      </c>
      <c r="I15" s="115">
        <v>9306</v>
      </c>
      <c r="J15" s="114">
        <v>7038</v>
      </c>
      <c r="K15" s="114">
        <v>2268</v>
      </c>
      <c r="L15" s="423">
        <v>7380</v>
      </c>
      <c r="M15" s="424">
        <v>4398</v>
      </c>
    </row>
    <row r="16" spans="1:13" ht="11.1" customHeight="1" x14ac:dyDescent="0.2">
      <c r="A16" s="422" t="s">
        <v>388</v>
      </c>
      <c r="B16" s="115">
        <v>108953</v>
      </c>
      <c r="C16" s="114">
        <v>76084</v>
      </c>
      <c r="D16" s="114">
        <v>32869</v>
      </c>
      <c r="E16" s="114">
        <v>92986</v>
      </c>
      <c r="F16" s="114">
        <v>15828</v>
      </c>
      <c r="G16" s="114">
        <v>13009</v>
      </c>
      <c r="H16" s="114">
        <v>25304</v>
      </c>
      <c r="I16" s="115">
        <v>9479</v>
      </c>
      <c r="J16" s="114">
        <v>6930</v>
      </c>
      <c r="K16" s="114">
        <v>2549</v>
      </c>
      <c r="L16" s="423">
        <v>9236</v>
      </c>
      <c r="M16" s="424">
        <v>6637</v>
      </c>
    </row>
    <row r="17" spans="1:13" s="110" customFormat="1" ht="11.1" customHeight="1" x14ac:dyDescent="0.2">
      <c r="A17" s="422" t="s">
        <v>389</v>
      </c>
      <c r="B17" s="115">
        <v>109965</v>
      </c>
      <c r="C17" s="114">
        <v>76689</v>
      </c>
      <c r="D17" s="114">
        <v>33276</v>
      </c>
      <c r="E17" s="114">
        <v>94222</v>
      </c>
      <c r="F17" s="114">
        <v>15700</v>
      </c>
      <c r="G17" s="114">
        <v>12678</v>
      </c>
      <c r="H17" s="114">
        <v>25572</v>
      </c>
      <c r="I17" s="115">
        <v>9705</v>
      </c>
      <c r="J17" s="114">
        <v>7080</v>
      </c>
      <c r="K17" s="114">
        <v>2625</v>
      </c>
      <c r="L17" s="423">
        <v>5915</v>
      </c>
      <c r="M17" s="424">
        <v>5510</v>
      </c>
    </row>
    <row r="18" spans="1:13" ht="15" customHeight="1" x14ac:dyDescent="0.2">
      <c r="A18" s="422" t="s">
        <v>391</v>
      </c>
      <c r="B18" s="115">
        <v>111067</v>
      </c>
      <c r="C18" s="114">
        <v>77276</v>
      </c>
      <c r="D18" s="114">
        <v>33791</v>
      </c>
      <c r="E18" s="114">
        <v>95449</v>
      </c>
      <c r="F18" s="114">
        <v>15540</v>
      </c>
      <c r="G18" s="114">
        <v>12424</v>
      </c>
      <c r="H18" s="114">
        <v>26192</v>
      </c>
      <c r="I18" s="115">
        <v>9687</v>
      </c>
      <c r="J18" s="114">
        <v>7078</v>
      </c>
      <c r="K18" s="114">
        <v>2609</v>
      </c>
      <c r="L18" s="423">
        <v>6023</v>
      </c>
      <c r="M18" s="424">
        <v>5234</v>
      </c>
    </row>
    <row r="19" spans="1:13" ht="11.1" customHeight="1" x14ac:dyDescent="0.2">
      <c r="A19" s="422" t="s">
        <v>387</v>
      </c>
      <c r="B19" s="115">
        <v>113214</v>
      </c>
      <c r="C19" s="114">
        <v>79001</v>
      </c>
      <c r="D19" s="114">
        <v>34213</v>
      </c>
      <c r="E19" s="114">
        <v>97521</v>
      </c>
      <c r="F19" s="114">
        <v>15609</v>
      </c>
      <c r="G19" s="114">
        <v>12336</v>
      </c>
      <c r="H19" s="114">
        <v>26998</v>
      </c>
      <c r="I19" s="115">
        <v>9465</v>
      </c>
      <c r="J19" s="114">
        <v>6971</v>
      </c>
      <c r="K19" s="114">
        <v>2494</v>
      </c>
      <c r="L19" s="423">
        <v>6319</v>
      </c>
      <c r="M19" s="424">
        <v>4231</v>
      </c>
    </row>
    <row r="20" spans="1:13" ht="11.1" customHeight="1" x14ac:dyDescent="0.2">
      <c r="A20" s="422" t="s">
        <v>388</v>
      </c>
      <c r="B20" s="115">
        <v>115874</v>
      </c>
      <c r="C20" s="114">
        <v>80607</v>
      </c>
      <c r="D20" s="114">
        <v>35267</v>
      </c>
      <c r="E20" s="114">
        <v>100034</v>
      </c>
      <c r="F20" s="114">
        <v>15795</v>
      </c>
      <c r="G20" s="114">
        <v>13264</v>
      </c>
      <c r="H20" s="114">
        <v>27675</v>
      </c>
      <c r="I20" s="115">
        <v>9783</v>
      </c>
      <c r="J20" s="114">
        <v>6937</v>
      </c>
      <c r="K20" s="114">
        <v>2846</v>
      </c>
      <c r="L20" s="423">
        <v>8090</v>
      </c>
      <c r="M20" s="424">
        <v>5602</v>
      </c>
    </row>
    <row r="21" spans="1:13" s="110" customFormat="1" ht="11.1" customHeight="1" x14ac:dyDescent="0.2">
      <c r="A21" s="422" t="s">
        <v>389</v>
      </c>
      <c r="B21" s="115">
        <v>116462</v>
      </c>
      <c r="C21" s="114">
        <v>80835</v>
      </c>
      <c r="D21" s="114">
        <v>35627</v>
      </c>
      <c r="E21" s="114">
        <v>100522</v>
      </c>
      <c r="F21" s="114">
        <v>15925</v>
      </c>
      <c r="G21" s="114">
        <v>12806</v>
      </c>
      <c r="H21" s="114">
        <v>28360</v>
      </c>
      <c r="I21" s="115">
        <v>9985</v>
      </c>
      <c r="J21" s="114">
        <v>7061</v>
      </c>
      <c r="K21" s="114">
        <v>2924</v>
      </c>
      <c r="L21" s="423">
        <v>5084</v>
      </c>
      <c r="M21" s="424">
        <v>4783</v>
      </c>
    </row>
    <row r="22" spans="1:13" ht="15" customHeight="1" x14ac:dyDescent="0.2">
      <c r="A22" s="422" t="s">
        <v>392</v>
      </c>
      <c r="B22" s="115">
        <v>116205</v>
      </c>
      <c r="C22" s="114">
        <v>80564</v>
      </c>
      <c r="D22" s="114">
        <v>35641</v>
      </c>
      <c r="E22" s="114">
        <v>100519</v>
      </c>
      <c r="F22" s="114">
        <v>15596</v>
      </c>
      <c r="G22" s="114">
        <v>12041</v>
      </c>
      <c r="H22" s="114">
        <v>28909</v>
      </c>
      <c r="I22" s="115">
        <v>9988</v>
      </c>
      <c r="J22" s="114">
        <v>7070</v>
      </c>
      <c r="K22" s="114">
        <v>2918</v>
      </c>
      <c r="L22" s="423">
        <v>5567</v>
      </c>
      <c r="M22" s="424">
        <v>5857</v>
      </c>
    </row>
    <row r="23" spans="1:13" ht="11.1" customHeight="1" x14ac:dyDescent="0.2">
      <c r="A23" s="422" t="s">
        <v>387</v>
      </c>
      <c r="B23" s="115">
        <v>116446</v>
      </c>
      <c r="C23" s="114">
        <v>80686</v>
      </c>
      <c r="D23" s="114">
        <v>35760</v>
      </c>
      <c r="E23" s="114">
        <v>100465</v>
      </c>
      <c r="F23" s="114">
        <v>15877</v>
      </c>
      <c r="G23" s="114">
        <v>11512</v>
      </c>
      <c r="H23" s="114">
        <v>29749</v>
      </c>
      <c r="I23" s="115">
        <v>10184</v>
      </c>
      <c r="J23" s="114">
        <v>7229</v>
      </c>
      <c r="K23" s="114">
        <v>2955</v>
      </c>
      <c r="L23" s="423">
        <v>5733</v>
      </c>
      <c r="M23" s="424">
        <v>5628</v>
      </c>
    </row>
    <row r="24" spans="1:13" ht="11.1" customHeight="1" x14ac:dyDescent="0.2">
      <c r="A24" s="422" t="s">
        <v>388</v>
      </c>
      <c r="B24" s="115">
        <v>118840</v>
      </c>
      <c r="C24" s="114">
        <v>82105</v>
      </c>
      <c r="D24" s="114">
        <v>36735</v>
      </c>
      <c r="E24" s="114">
        <v>102751</v>
      </c>
      <c r="F24" s="114">
        <v>15578</v>
      </c>
      <c r="G24" s="114">
        <v>12478</v>
      </c>
      <c r="H24" s="114">
        <v>30474</v>
      </c>
      <c r="I24" s="115">
        <v>10379</v>
      </c>
      <c r="J24" s="114">
        <v>7186</v>
      </c>
      <c r="K24" s="114">
        <v>3193</v>
      </c>
      <c r="L24" s="423">
        <v>7198</v>
      </c>
      <c r="M24" s="424">
        <v>5399</v>
      </c>
    </row>
    <row r="25" spans="1:13" s="110" customFormat="1" ht="11.1" customHeight="1" x14ac:dyDescent="0.2">
      <c r="A25" s="422" t="s">
        <v>389</v>
      </c>
      <c r="B25" s="115">
        <v>118864</v>
      </c>
      <c r="C25" s="114">
        <v>82000</v>
      </c>
      <c r="D25" s="114">
        <v>36864</v>
      </c>
      <c r="E25" s="114">
        <v>102569</v>
      </c>
      <c r="F25" s="114">
        <v>15784</v>
      </c>
      <c r="G25" s="114">
        <v>11948</v>
      </c>
      <c r="H25" s="114">
        <v>30978</v>
      </c>
      <c r="I25" s="115">
        <v>10482</v>
      </c>
      <c r="J25" s="114">
        <v>7243</v>
      </c>
      <c r="K25" s="114">
        <v>3239</v>
      </c>
      <c r="L25" s="423">
        <v>5387</v>
      </c>
      <c r="M25" s="424">
        <v>5508</v>
      </c>
    </row>
    <row r="26" spans="1:13" ht="15" customHeight="1" x14ac:dyDescent="0.2">
      <c r="A26" s="422" t="s">
        <v>393</v>
      </c>
      <c r="B26" s="115">
        <v>115840</v>
      </c>
      <c r="C26" s="114">
        <v>78901</v>
      </c>
      <c r="D26" s="114">
        <v>36939</v>
      </c>
      <c r="E26" s="114">
        <v>99381</v>
      </c>
      <c r="F26" s="114">
        <v>15959</v>
      </c>
      <c r="G26" s="114">
        <v>11091</v>
      </c>
      <c r="H26" s="114">
        <v>31316</v>
      </c>
      <c r="I26" s="115">
        <v>10362</v>
      </c>
      <c r="J26" s="114">
        <v>7129</v>
      </c>
      <c r="K26" s="114">
        <v>3233</v>
      </c>
      <c r="L26" s="423">
        <v>10145</v>
      </c>
      <c r="M26" s="424">
        <v>13386</v>
      </c>
    </row>
    <row r="27" spans="1:13" ht="11.1" customHeight="1" x14ac:dyDescent="0.2">
      <c r="A27" s="422" t="s">
        <v>387</v>
      </c>
      <c r="B27" s="115">
        <v>116630</v>
      </c>
      <c r="C27" s="114">
        <v>79434</v>
      </c>
      <c r="D27" s="114">
        <v>37196</v>
      </c>
      <c r="E27" s="114">
        <v>99998</v>
      </c>
      <c r="F27" s="114">
        <v>16142</v>
      </c>
      <c r="G27" s="114">
        <v>10953</v>
      </c>
      <c r="H27" s="114">
        <v>31842</v>
      </c>
      <c r="I27" s="115">
        <v>10437</v>
      </c>
      <c r="J27" s="114">
        <v>7234</v>
      </c>
      <c r="K27" s="114">
        <v>3203</v>
      </c>
      <c r="L27" s="423">
        <v>6070</v>
      </c>
      <c r="M27" s="424">
        <v>5354</v>
      </c>
    </row>
    <row r="28" spans="1:13" ht="11.1" customHeight="1" x14ac:dyDescent="0.2">
      <c r="A28" s="422" t="s">
        <v>388</v>
      </c>
      <c r="B28" s="115">
        <v>118161</v>
      </c>
      <c r="C28" s="114">
        <v>80208</v>
      </c>
      <c r="D28" s="114">
        <v>37953</v>
      </c>
      <c r="E28" s="114">
        <v>101323</v>
      </c>
      <c r="F28" s="114">
        <v>16774</v>
      </c>
      <c r="G28" s="114">
        <v>11713</v>
      </c>
      <c r="H28" s="114">
        <v>32362</v>
      </c>
      <c r="I28" s="115">
        <v>10497</v>
      </c>
      <c r="J28" s="114">
        <v>7113</v>
      </c>
      <c r="K28" s="114">
        <v>3384</v>
      </c>
      <c r="L28" s="423">
        <v>9011</v>
      </c>
      <c r="M28" s="424">
        <v>7798</v>
      </c>
    </row>
    <row r="29" spans="1:13" s="110" customFormat="1" ht="11.1" customHeight="1" x14ac:dyDescent="0.2">
      <c r="A29" s="422" t="s">
        <v>389</v>
      </c>
      <c r="B29" s="115">
        <v>117923</v>
      </c>
      <c r="C29" s="114">
        <v>79967</v>
      </c>
      <c r="D29" s="114">
        <v>37956</v>
      </c>
      <c r="E29" s="114">
        <v>100773</v>
      </c>
      <c r="F29" s="114">
        <v>17116</v>
      </c>
      <c r="G29" s="114">
        <v>11108</v>
      </c>
      <c r="H29" s="114">
        <v>32683</v>
      </c>
      <c r="I29" s="115">
        <v>10607</v>
      </c>
      <c r="J29" s="114">
        <v>7176</v>
      </c>
      <c r="K29" s="114">
        <v>3431</v>
      </c>
      <c r="L29" s="423">
        <v>4666</v>
      </c>
      <c r="M29" s="424">
        <v>4860</v>
      </c>
    </row>
    <row r="30" spans="1:13" ht="15" customHeight="1" x14ac:dyDescent="0.2">
      <c r="A30" s="422" t="s">
        <v>394</v>
      </c>
      <c r="B30" s="115">
        <v>118232</v>
      </c>
      <c r="C30" s="114">
        <v>80086</v>
      </c>
      <c r="D30" s="114">
        <v>38146</v>
      </c>
      <c r="E30" s="114">
        <v>101128</v>
      </c>
      <c r="F30" s="114">
        <v>17074</v>
      </c>
      <c r="G30" s="114">
        <v>10647</v>
      </c>
      <c r="H30" s="114">
        <v>33162</v>
      </c>
      <c r="I30" s="115">
        <v>10696</v>
      </c>
      <c r="J30" s="114">
        <v>7273</v>
      </c>
      <c r="K30" s="114">
        <v>3423</v>
      </c>
      <c r="L30" s="423">
        <v>5692</v>
      </c>
      <c r="M30" s="424">
        <v>5556</v>
      </c>
    </row>
    <row r="31" spans="1:13" ht="11.1" customHeight="1" x14ac:dyDescent="0.2">
      <c r="A31" s="422" t="s">
        <v>387</v>
      </c>
      <c r="B31" s="115">
        <v>118677</v>
      </c>
      <c r="C31" s="114">
        <v>80456</v>
      </c>
      <c r="D31" s="114">
        <v>38221</v>
      </c>
      <c r="E31" s="114">
        <v>101419</v>
      </c>
      <c r="F31" s="114">
        <v>17234</v>
      </c>
      <c r="G31" s="114">
        <v>10337</v>
      </c>
      <c r="H31" s="114">
        <v>33688</v>
      </c>
      <c r="I31" s="115">
        <v>10586</v>
      </c>
      <c r="J31" s="114">
        <v>7222</v>
      </c>
      <c r="K31" s="114">
        <v>3364</v>
      </c>
      <c r="L31" s="423">
        <v>5127</v>
      </c>
      <c r="M31" s="424">
        <v>4886</v>
      </c>
    </row>
    <row r="32" spans="1:13" ht="11.1" customHeight="1" x14ac:dyDescent="0.2">
      <c r="A32" s="422" t="s">
        <v>388</v>
      </c>
      <c r="B32" s="115">
        <v>120509</v>
      </c>
      <c r="C32" s="114">
        <v>81540</v>
      </c>
      <c r="D32" s="114">
        <v>38969</v>
      </c>
      <c r="E32" s="114">
        <v>104572</v>
      </c>
      <c r="F32" s="114">
        <v>15929</v>
      </c>
      <c r="G32" s="114">
        <v>11230</v>
      </c>
      <c r="H32" s="114">
        <v>34178</v>
      </c>
      <c r="I32" s="115">
        <v>10678</v>
      </c>
      <c r="J32" s="114">
        <v>7061</v>
      </c>
      <c r="K32" s="114">
        <v>3617</v>
      </c>
      <c r="L32" s="423">
        <v>9485</v>
      </c>
      <c r="M32" s="424">
        <v>7726</v>
      </c>
    </row>
    <row r="33" spans="1:13" s="110" customFormat="1" ht="11.1" customHeight="1" x14ac:dyDescent="0.2">
      <c r="A33" s="422" t="s">
        <v>389</v>
      </c>
      <c r="B33" s="115">
        <v>120600</v>
      </c>
      <c r="C33" s="114">
        <v>81523</v>
      </c>
      <c r="D33" s="114">
        <v>39077</v>
      </c>
      <c r="E33" s="114">
        <v>104342</v>
      </c>
      <c r="F33" s="114">
        <v>16250</v>
      </c>
      <c r="G33" s="114">
        <v>10819</v>
      </c>
      <c r="H33" s="114">
        <v>34637</v>
      </c>
      <c r="I33" s="115">
        <v>10745</v>
      </c>
      <c r="J33" s="114">
        <v>7153</v>
      </c>
      <c r="K33" s="114">
        <v>3592</v>
      </c>
      <c r="L33" s="423">
        <v>4575</v>
      </c>
      <c r="M33" s="424">
        <v>4566</v>
      </c>
    </row>
    <row r="34" spans="1:13" ht="15" customHeight="1" x14ac:dyDescent="0.2">
      <c r="A34" s="422" t="s">
        <v>395</v>
      </c>
      <c r="B34" s="115">
        <v>119911</v>
      </c>
      <c r="C34" s="114">
        <v>80977</v>
      </c>
      <c r="D34" s="114">
        <v>38934</v>
      </c>
      <c r="E34" s="114">
        <v>103552</v>
      </c>
      <c r="F34" s="114">
        <v>16358</v>
      </c>
      <c r="G34" s="114">
        <v>10245</v>
      </c>
      <c r="H34" s="114">
        <v>35084</v>
      </c>
      <c r="I34" s="115">
        <v>10587</v>
      </c>
      <c r="J34" s="114">
        <v>7047</v>
      </c>
      <c r="K34" s="114">
        <v>3540</v>
      </c>
      <c r="L34" s="423">
        <v>4337</v>
      </c>
      <c r="M34" s="424">
        <v>5038</v>
      </c>
    </row>
    <row r="35" spans="1:13" ht="11.1" customHeight="1" x14ac:dyDescent="0.2">
      <c r="A35" s="422" t="s">
        <v>387</v>
      </c>
      <c r="B35" s="115">
        <v>120154</v>
      </c>
      <c r="C35" s="114">
        <v>81167</v>
      </c>
      <c r="D35" s="114">
        <v>38987</v>
      </c>
      <c r="E35" s="114">
        <v>103717</v>
      </c>
      <c r="F35" s="114">
        <v>16437</v>
      </c>
      <c r="G35" s="114">
        <v>10375</v>
      </c>
      <c r="H35" s="114">
        <v>35511</v>
      </c>
      <c r="I35" s="115">
        <v>10357</v>
      </c>
      <c r="J35" s="114">
        <v>6955</v>
      </c>
      <c r="K35" s="114">
        <v>3402</v>
      </c>
      <c r="L35" s="423">
        <v>5167</v>
      </c>
      <c r="M35" s="424">
        <v>4858</v>
      </c>
    </row>
    <row r="36" spans="1:13" ht="11.1" customHeight="1" x14ac:dyDescent="0.2">
      <c r="A36" s="422" t="s">
        <v>388</v>
      </c>
      <c r="B36" s="115">
        <v>120793</v>
      </c>
      <c r="C36" s="114">
        <v>81320</v>
      </c>
      <c r="D36" s="114">
        <v>39473</v>
      </c>
      <c r="E36" s="114">
        <v>104029</v>
      </c>
      <c r="F36" s="114">
        <v>16764</v>
      </c>
      <c r="G36" s="114">
        <v>10739</v>
      </c>
      <c r="H36" s="114">
        <v>35950</v>
      </c>
      <c r="I36" s="115">
        <v>10625</v>
      </c>
      <c r="J36" s="114">
        <v>6980</v>
      </c>
      <c r="K36" s="114">
        <v>3645</v>
      </c>
      <c r="L36" s="423">
        <v>7130</v>
      </c>
      <c r="M36" s="424">
        <v>6925</v>
      </c>
    </row>
    <row r="37" spans="1:13" s="110" customFormat="1" ht="11.1" customHeight="1" x14ac:dyDescent="0.2">
      <c r="A37" s="422" t="s">
        <v>389</v>
      </c>
      <c r="B37" s="115">
        <v>120198</v>
      </c>
      <c r="C37" s="114">
        <v>80911</v>
      </c>
      <c r="D37" s="114">
        <v>39287</v>
      </c>
      <c r="E37" s="114">
        <v>103506</v>
      </c>
      <c r="F37" s="114">
        <v>16692</v>
      </c>
      <c r="G37" s="114">
        <v>10307</v>
      </c>
      <c r="H37" s="114">
        <v>36212</v>
      </c>
      <c r="I37" s="115">
        <v>10679</v>
      </c>
      <c r="J37" s="114">
        <v>7057</v>
      </c>
      <c r="K37" s="114">
        <v>3622</v>
      </c>
      <c r="L37" s="423">
        <v>3912</v>
      </c>
      <c r="M37" s="424">
        <v>4530</v>
      </c>
    </row>
    <row r="38" spans="1:13" ht="15" customHeight="1" x14ac:dyDescent="0.2">
      <c r="A38" s="425" t="s">
        <v>396</v>
      </c>
      <c r="B38" s="115">
        <v>119663</v>
      </c>
      <c r="C38" s="114">
        <v>80563</v>
      </c>
      <c r="D38" s="114">
        <v>39100</v>
      </c>
      <c r="E38" s="114">
        <v>102937</v>
      </c>
      <c r="F38" s="114">
        <v>16726</v>
      </c>
      <c r="G38" s="114">
        <v>9754</v>
      </c>
      <c r="H38" s="114">
        <v>36684</v>
      </c>
      <c r="I38" s="115">
        <v>10682</v>
      </c>
      <c r="J38" s="114">
        <v>7082</v>
      </c>
      <c r="K38" s="114">
        <v>3600</v>
      </c>
      <c r="L38" s="423">
        <v>4849</v>
      </c>
      <c r="M38" s="424">
        <v>5446</v>
      </c>
    </row>
    <row r="39" spans="1:13" ht="11.1" customHeight="1" x14ac:dyDescent="0.2">
      <c r="A39" s="422" t="s">
        <v>387</v>
      </c>
      <c r="B39" s="115">
        <v>118922</v>
      </c>
      <c r="C39" s="114">
        <v>80192</v>
      </c>
      <c r="D39" s="114">
        <v>38730</v>
      </c>
      <c r="E39" s="114">
        <v>102075</v>
      </c>
      <c r="F39" s="114">
        <v>16847</v>
      </c>
      <c r="G39" s="114">
        <v>9172</v>
      </c>
      <c r="H39" s="114">
        <v>37300</v>
      </c>
      <c r="I39" s="115">
        <v>10791</v>
      </c>
      <c r="J39" s="114">
        <v>7194</v>
      </c>
      <c r="K39" s="114">
        <v>3597</v>
      </c>
      <c r="L39" s="423">
        <v>3960</v>
      </c>
      <c r="M39" s="424">
        <v>4667</v>
      </c>
    </row>
    <row r="40" spans="1:13" ht="11.1" customHeight="1" x14ac:dyDescent="0.2">
      <c r="A40" s="425" t="s">
        <v>388</v>
      </c>
      <c r="B40" s="115">
        <v>121055</v>
      </c>
      <c r="C40" s="114">
        <v>81507</v>
      </c>
      <c r="D40" s="114">
        <v>39548</v>
      </c>
      <c r="E40" s="114">
        <v>103863</v>
      </c>
      <c r="F40" s="114">
        <v>17192</v>
      </c>
      <c r="G40" s="114">
        <v>10204</v>
      </c>
      <c r="H40" s="114">
        <v>38052</v>
      </c>
      <c r="I40" s="115">
        <v>10799</v>
      </c>
      <c r="J40" s="114">
        <v>6942</v>
      </c>
      <c r="K40" s="114">
        <v>3857</v>
      </c>
      <c r="L40" s="423">
        <v>7360</v>
      </c>
      <c r="M40" s="424">
        <v>5281</v>
      </c>
    </row>
    <row r="41" spans="1:13" s="110" customFormat="1" ht="11.1" customHeight="1" x14ac:dyDescent="0.2">
      <c r="A41" s="422" t="s">
        <v>389</v>
      </c>
      <c r="B41" s="115">
        <v>120565</v>
      </c>
      <c r="C41" s="114">
        <v>81140</v>
      </c>
      <c r="D41" s="114">
        <v>39425</v>
      </c>
      <c r="E41" s="114">
        <v>103268</v>
      </c>
      <c r="F41" s="114">
        <v>17297</v>
      </c>
      <c r="G41" s="114">
        <v>9833</v>
      </c>
      <c r="H41" s="114">
        <v>38549</v>
      </c>
      <c r="I41" s="115">
        <v>10823</v>
      </c>
      <c r="J41" s="114">
        <v>6964</v>
      </c>
      <c r="K41" s="114">
        <v>3859</v>
      </c>
      <c r="L41" s="423">
        <v>4559</v>
      </c>
      <c r="M41" s="424">
        <v>4934</v>
      </c>
    </row>
    <row r="42" spans="1:13" ht="15" customHeight="1" x14ac:dyDescent="0.2">
      <c r="A42" s="422" t="s">
        <v>397</v>
      </c>
      <c r="B42" s="115">
        <v>120435</v>
      </c>
      <c r="C42" s="114">
        <v>81060</v>
      </c>
      <c r="D42" s="114">
        <v>39375</v>
      </c>
      <c r="E42" s="114">
        <v>103163</v>
      </c>
      <c r="F42" s="114">
        <v>17272</v>
      </c>
      <c r="G42" s="114">
        <v>9521</v>
      </c>
      <c r="H42" s="114">
        <v>38998</v>
      </c>
      <c r="I42" s="115">
        <v>10725</v>
      </c>
      <c r="J42" s="114">
        <v>6850</v>
      </c>
      <c r="K42" s="114">
        <v>3875</v>
      </c>
      <c r="L42" s="423">
        <v>6193</v>
      </c>
      <c r="M42" s="424">
        <v>6229</v>
      </c>
    </row>
    <row r="43" spans="1:13" ht="11.1" customHeight="1" x14ac:dyDescent="0.2">
      <c r="A43" s="422" t="s">
        <v>387</v>
      </c>
      <c r="B43" s="115">
        <v>120757</v>
      </c>
      <c r="C43" s="114">
        <v>81301</v>
      </c>
      <c r="D43" s="114">
        <v>39456</v>
      </c>
      <c r="E43" s="114">
        <v>103163</v>
      </c>
      <c r="F43" s="114">
        <v>17594</v>
      </c>
      <c r="G43" s="114">
        <v>9319</v>
      </c>
      <c r="H43" s="114">
        <v>39539</v>
      </c>
      <c r="I43" s="115">
        <v>10449</v>
      </c>
      <c r="J43" s="114">
        <v>6697</v>
      </c>
      <c r="K43" s="114">
        <v>3752</v>
      </c>
      <c r="L43" s="423">
        <v>4801</v>
      </c>
      <c r="M43" s="424">
        <v>4546</v>
      </c>
    </row>
    <row r="44" spans="1:13" ht="11.1" customHeight="1" x14ac:dyDescent="0.2">
      <c r="A44" s="422" t="s">
        <v>388</v>
      </c>
      <c r="B44" s="115">
        <v>121600</v>
      </c>
      <c r="C44" s="114">
        <v>81657</v>
      </c>
      <c r="D44" s="114">
        <v>39943</v>
      </c>
      <c r="E44" s="114">
        <v>103441</v>
      </c>
      <c r="F44" s="114">
        <v>18159</v>
      </c>
      <c r="G44" s="114">
        <v>9893</v>
      </c>
      <c r="H44" s="114">
        <v>39921</v>
      </c>
      <c r="I44" s="115">
        <v>10361</v>
      </c>
      <c r="J44" s="114">
        <v>6427</v>
      </c>
      <c r="K44" s="114">
        <v>3934</v>
      </c>
      <c r="L44" s="423">
        <v>8036</v>
      </c>
      <c r="M44" s="424">
        <v>7215</v>
      </c>
    </row>
    <row r="45" spans="1:13" s="110" customFormat="1" ht="11.1" customHeight="1" x14ac:dyDescent="0.2">
      <c r="A45" s="422" t="s">
        <v>389</v>
      </c>
      <c r="B45" s="115">
        <v>121728</v>
      </c>
      <c r="C45" s="114">
        <v>81649</v>
      </c>
      <c r="D45" s="114">
        <v>40079</v>
      </c>
      <c r="E45" s="114">
        <v>103457</v>
      </c>
      <c r="F45" s="114">
        <v>18271</v>
      </c>
      <c r="G45" s="114">
        <v>9664</v>
      </c>
      <c r="H45" s="114">
        <v>40214</v>
      </c>
      <c r="I45" s="115">
        <v>10410</v>
      </c>
      <c r="J45" s="114">
        <v>6419</v>
      </c>
      <c r="K45" s="114">
        <v>3991</v>
      </c>
      <c r="L45" s="423">
        <v>4520</v>
      </c>
      <c r="M45" s="424">
        <v>4421</v>
      </c>
    </row>
    <row r="46" spans="1:13" ht="15" customHeight="1" x14ac:dyDescent="0.2">
      <c r="A46" s="422" t="s">
        <v>398</v>
      </c>
      <c r="B46" s="115">
        <v>121235</v>
      </c>
      <c r="C46" s="114">
        <v>81313</v>
      </c>
      <c r="D46" s="114">
        <v>39922</v>
      </c>
      <c r="E46" s="114">
        <v>102834</v>
      </c>
      <c r="F46" s="114">
        <v>18401</v>
      </c>
      <c r="G46" s="114">
        <v>9300</v>
      </c>
      <c r="H46" s="114">
        <v>40395</v>
      </c>
      <c r="I46" s="115">
        <v>10491</v>
      </c>
      <c r="J46" s="114">
        <v>6548</v>
      </c>
      <c r="K46" s="114">
        <v>3943</v>
      </c>
      <c r="L46" s="423">
        <v>5354</v>
      </c>
      <c r="M46" s="424">
        <v>5743</v>
      </c>
    </row>
    <row r="47" spans="1:13" ht="11.1" customHeight="1" x14ac:dyDescent="0.2">
      <c r="A47" s="422" t="s">
        <v>387</v>
      </c>
      <c r="B47" s="115">
        <v>121298</v>
      </c>
      <c r="C47" s="114">
        <v>81435</v>
      </c>
      <c r="D47" s="114">
        <v>39863</v>
      </c>
      <c r="E47" s="114">
        <v>102773</v>
      </c>
      <c r="F47" s="114">
        <v>18525</v>
      </c>
      <c r="G47" s="114">
        <v>8924</v>
      </c>
      <c r="H47" s="114">
        <v>40847</v>
      </c>
      <c r="I47" s="115">
        <v>10237</v>
      </c>
      <c r="J47" s="114">
        <v>6427</v>
      </c>
      <c r="K47" s="114">
        <v>3810</v>
      </c>
      <c r="L47" s="423">
        <v>4685</v>
      </c>
      <c r="M47" s="424">
        <v>4734</v>
      </c>
    </row>
    <row r="48" spans="1:13" ht="11.1" customHeight="1" x14ac:dyDescent="0.2">
      <c r="A48" s="422" t="s">
        <v>388</v>
      </c>
      <c r="B48" s="115">
        <v>122715</v>
      </c>
      <c r="C48" s="114">
        <v>82205</v>
      </c>
      <c r="D48" s="114">
        <v>40510</v>
      </c>
      <c r="E48" s="114">
        <v>103669</v>
      </c>
      <c r="F48" s="114">
        <v>19046</v>
      </c>
      <c r="G48" s="114">
        <v>9854</v>
      </c>
      <c r="H48" s="114">
        <v>41218</v>
      </c>
      <c r="I48" s="115">
        <v>10150</v>
      </c>
      <c r="J48" s="114">
        <v>6193</v>
      </c>
      <c r="K48" s="114">
        <v>3957</v>
      </c>
      <c r="L48" s="423">
        <v>7039</v>
      </c>
      <c r="M48" s="424">
        <v>5895</v>
      </c>
    </row>
    <row r="49" spans="1:17" s="110" customFormat="1" ht="11.1" customHeight="1" x14ac:dyDescent="0.2">
      <c r="A49" s="422" t="s">
        <v>389</v>
      </c>
      <c r="B49" s="115">
        <v>122619</v>
      </c>
      <c r="C49" s="114">
        <v>82245</v>
      </c>
      <c r="D49" s="114">
        <v>40374</v>
      </c>
      <c r="E49" s="114">
        <v>103438</v>
      </c>
      <c r="F49" s="114">
        <v>19181</v>
      </c>
      <c r="G49" s="114">
        <v>9554</v>
      </c>
      <c r="H49" s="114">
        <v>41362</v>
      </c>
      <c r="I49" s="115">
        <v>10350</v>
      </c>
      <c r="J49" s="114">
        <v>6307</v>
      </c>
      <c r="K49" s="114">
        <v>4043</v>
      </c>
      <c r="L49" s="423">
        <v>4345</v>
      </c>
      <c r="M49" s="424">
        <v>4626</v>
      </c>
    </row>
    <row r="50" spans="1:17" ht="15" customHeight="1" x14ac:dyDescent="0.2">
      <c r="A50" s="422" t="s">
        <v>399</v>
      </c>
      <c r="B50" s="143">
        <v>122232</v>
      </c>
      <c r="C50" s="144">
        <v>81980</v>
      </c>
      <c r="D50" s="144">
        <v>40252</v>
      </c>
      <c r="E50" s="144">
        <v>102982</v>
      </c>
      <c r="F50" s="144">
        <v>19250</v>
      </c>
      <c r="G50" s="144">
        <v>9183</v>
      </c>
      <c r="H50" s="144">
        <v>41578</v>
      </c>
      <c r="I50" s="143">
        <v>9967</v>
      </c>
      <c r="J50" s="144">
        <v>6048</v>
      </c>
      <c r="K50" s="144">
        <v>3919</v>
      </c>
      <c r="L50" s="426">
        <v>5189</v>
      </c>
      <c r="M50" s="427">
        <v>5623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0.82236977770445829</v>
      </c>
      <c r="C6" s="480">
        <f>'Tabelle 3.3'!J11</f>
        <v>-4.9947574111142883</v>
      </c>
      <c r="D6" s="481">
        <f t="shared" ref="D6:E9" si="0">IF(OR(AND(B6&gt;=-50,B6&lt;=50),ISNUMBER(B6)=FALSE),B6,"")</f>
        <v>0.82236977770445829</v>
      </c>
      <c r="E6" s="481">
        <f t="shared" si="0"/>
        <v>-4.9947574111142883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0.82236977770445829</v>
      </c>
      <c r="C14" s="480">
        <f>'Tabelle 3.3'!J11</f>
        <v>-4.9947574111142883</v>
      </c>
      <c r="D14" s="481">
        <f>IF(OR(AND(B14&gt;=-50,B14&lt;=50),ISNUMBER(B14)=FALSE),B14,"")</f>
        <v>0.82236977770445829</v>
      </c>
      <c r="E14" s="481">
        <f>IF(OR(AND(C14&gt;=-50,C14&lt;=50),ISNUMBER(C14)=FALSE),C14,"")</f>
        <v>-4.9947574111142883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f>'Tabelle 2.3'!J13</f>
        <v>3.7273695420660276</v>
      </c>
      <c r="C16" s="480">
        <f>'Tabelle 3.3'!J13</f>
        <v>-23.076923076923077</v>
      </c>
      <c r="D16" s="481">
        <f t="shared" si="3"/>
        <v>3.7273695420660276</v>
      </c>
      <c r="E16" s="481">
        <f t="shared" si="3"/>
        <v>-23.076923076923077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t="str">
        <f>'Tabelle 2.3'!J14</f>
        <v>*</v>
      </c>
      <c r="C17" s="480" t="str">
        <f>'Tabelle 3.3'!J14</f>
        <v>*</v>
      </c>
      <c r="D17" s="481" t="str">
        <f t="shared" si="3"/>
        <v>*</v>
      </c>
      <c r="E17" s="481" t="str">
        <f t="shared" si="3"/>
        <v>*</v>
      </c>
      <c r="F17" s="476" t="str">
        <f t="shared" si="4"/>
        <v/>
      </c>
      <c r="G17" s="476" t="str">
        <f t="shared" si="4"/>
        <v/>
      </c>
      <c r="H17" s="482">
        <f t="shared" si="5"/>
        <v>-0.75</v>
      </c>
      <c r="I17" s="482">
        <f t="shared" si="5"/>
        <v>-0.75</v>
      </c>
      <c r="J17" s="476">
        <f t="shared" si="6"/>
        <v>36</v>
      </c>
      <c r="K17" s="476">
        <f t="shared" si="7"/>
        <v>45</v>
      </c>
      <c r="L17" s="476">
        <f t="shared" si="8"/>
        <v>36</v>
      </c>
      <c r="M17" s="476">
        <f t="shared" si="9"/>
        <v>45</v>
      </c>
      <c r="N17" s="476">
        <v>36</v>
      </c>
    </row>
    <row r="18" spans="1:14" s="475" customFormat="1" ht="15" customHeight="1" x14ac:dyDescent="0.2">
      <c r="A18" s="475">
        <v>5</v>
      </c>
      <c r="B18" s="479">
        <f>'Tabelle 2.3'!J15</f>
        <v>-17.054263565891471</v>
      </c>
      <c r="C18" s="480">
        <f>'Tabelle 3.3'!J15</f>
        <v>8.235294117647058</v>
      </c>
      <c r="D18" s="481">
        <f t="shared" si="3"/>
        <v>-17.054263565891471</v>
      </c>
      <c r="E18" s="481">
        <f t="shared" si="3"/>
        <v>8.235294117647058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t="str">
        <f>'Tabelle 2.3'!J16</f>
        <v>*</v>
      </c>
      <c r="C19" s="480" t="str">
        <f>'Tabelle 3.3'!J16</f>
        <v>*</v>
      </c>
      <c r="D19" s="481" t="str">
        <f t="shared" si="3"/>
        <v>*</v>
      </c>
      <c r="E19" s="481" t="str">
        <f t="shared" si="3"/>
        <v>*</v>
      </c>
      <c r="F19" s="476" t="str">
        <f t="shared" si="4"/>
        <v/>
      </c>
      <c r="G19" s="476" t="str">
        <f t="shared" si="4"/>
        <v/>
      </c>
      <c r="H19" s="482">
        <f t="shared" si="5"/>
        <v>-0.75</v>
      </c>
      <c r="I19" s="482">
        <f t="shared" si="5"/>
        <v>-0.75</v>
      </c>
      <c r="J19" s="476">
        <f t="shared" si="6"/>
        <v>56</v>
      </c>
      <c r="K19" s="476">
        <f t="shared" si="7"/>
        <v>45</v>
      </c>
      <c r="L19" s="476">
        <f t="shared" si="8"/>
        <v>56</v>
      </c>
      <c r="M19" s="476">
        <f t="shared" si="9"/>
        <v>45</v>
      </c>
      <c r="N19" s="476">
        <v>56</v>
      </c>
    </row>
    <row r="20" spans="1:14" s="475" customFormat="1" ht="15" customHeight="1" x14ac:dyDescent="0.2">
      <c r="A20" s="475">
        <v>7</v>
      </c>
      <c r="B20" s="479">
        <f>'Tabelle 2.3'!J17</f>
        <v>3.4482758620689653</v>
      </c>
      <c r="C20" s="480">
        <f>'Tabelle 3.3'!J17</f>
        <v>20</v>
      </c>
      <c r="D20" s="481">
        <f t="shared" si="3"/>
        <v>3.4482758620689653</v>
      </c>
      <c r="E20" s="481">
        <f t="shared" si="3"/>
        <v>20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0.77519379844961245</v>
      </c>
      <c r="C21" s="480">
        <f>'Tabelle 3.3'!J18</f>
        <v>4.3478260869565215</v>
      </c>
      <c r="D21" s="481">
        <f t="shared" si="3"/>
        <v>0.77519379844961245</v>
      </c>
      <c r="E21" s="481">
        <f t="shared" si="3"/>
        <v>4.3478260869565215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0.63705234159779611</v>
      </c>
      <c r="C22" s="480">
        <f>'Tabelle 3.3'!J19</f>
        <v>-3.888481291269259</v>
      </c>
      <c r="D22" s="481">
        <f t="shared" si="3"/>
        <v>0.63705234159779611</v>
      </c>
      <c r="E22" s="481">
        <f t="shared" si="3"/>
        <v>-3.888481291269259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-2.0766378244746599</v>
      </c>
      <c r="C23" s="480">
        <f>'Tabelle 3.3'!J20</f>
        <v>35.9375</v>
      </c>
      <c r="D23" s="481">
        <f t="shared" si="3"/>
        <v>-2.0766378244746599</v>
      </c>
      <c r="E23" s="481">
        <f t="shared" si="3"/>
        <v>35.9375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9.3023255813953487E-2</v>
      </c>
      <c r="C24" s="480">
        <f>'Tabelle 3.3'!J21</f>
        <v>-9.1180866965620329</v>
      </c>
      <c r="D24" s="481">
        <f t="shared" si="3"/>
        <v>9.3023255813953487E-2</v>
      </c>
      <c r="E24" s="481">
        <f t="shared" si="3"/>
        <v>-9.1180866965620329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5.2414825907899667</v>
      </c>
      <c r="C25" s="480">
        <f>'Tabelle 3.3'!J22</f>
        <v>-6.6914498141263943</v>
      </c>
      <c r="D25" s="481">
        <f t="shared" si="3"/>
        <v>5.2414825907899667</v>
      </c>
      <c r="E25" s="481">
        <f t="shared" si="3"/>
        <v>-6.6914498141263943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35.646687697160885</v>
      </c>
      <c r="C26" s="480">
        <f>'Tabelle 3.3'!J23</f>
        <v>-4</v>
      </c>
      <c r="D26" s="481">
        <f t="shared" si="3"/>
        <v>35.646687697160885</v>
      </c>
      <c r="E26" s="481">
        <f t="shared" si="3"/>
        <v>-4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-0.25249868490268279</v>
      </c>
      <c r="C27" s="480">
        <f>'Tabelle 3.3'!J24</f>
        <v>3.0882352941176472</v>
      </c>
      <c r="D27" s="481">
        <f t="shared" si="3"/>
        <v>-0.25249868490268279</v>
      </c>
      <c r="E27" s="481">
        <f t="shared" si="3"/>
        <v>3.0882352941176472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0.2534287418008348</v>
      </c>
      <c r="C28" s="480">
        <f>'Tabelle 3.3'!J25</f>
        <v>-1.8867924528301887</v>
      </c>
      <c r="D28" s="481">
        <f t="shared" si="3"/>
        <v>0.2534287418008348</v>
      </c>
      <c r="E28" s="481">
        <f t="shared" si="3"/>
        <v>-1.8867924528301887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5.3519488074461901</v>
      </c>
      <c r="C29" s="480">
        <f>'Tabelle 3.3'!J26</f>
        <v>-88.020833333333329</v>
      </c>
      <c r="D29" s="481">
        <f t="shared" si="3"/>
        <v>5.3519488074461901</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3.9304347826086956</v>
      </c>
      <c r="C30" s="480">
        <f>'Tabelle 3.3'!J27</f>
        <v>-3.9215686274509802</v>
      </c>
      <c r="D30" s="481">
        <f t="shared" si="3"/>
        <v>3.9304347826086956</v>
      </c>
      <c r="E30" s="481">
        <f t="shared" si="3"/>
        <v>-3.9215686274509802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3.6045314109165809</v>
      </c>
      <c r="C31" s="480">
        <f>'Tabelle 3.3'!J28</f>
        <v>2.9304029304029302</v>
      </c>
      <c r="D31" s="481">
        <f t="shared" si="3"/>
        <v>3.6045314109165809</v>
      </c>
      <c r="E31" s="481">
        <f t="shared" si="3"/>
        <v>2.9304029304029302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4.1271611823759065</v>
      </c>
      <c r="C32" s="480">
        <f>'Tabelle 3.3'!J29</f>
        <v>-3.5598705501618122</v>
      </c>
      <c r="D32" s="481">
        <f t="shared" si="3"/>
        <v>4.1271611823759065</v>
      </c>
      <c r="E32" s="481">
        <f t="shared" si="3"/>
        <v>-3.5598705501618122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2.1022905553812361</v>
      </c>
      <c r="C33" s="480">
        <f>'Tabelle 3.3'!J30</f>
        <v>-3.0162412993039442</v>
      </c>
      <c r="D33" s="481">
        <f t="shared" si="3"/>
        <v>2.1022905553812361</v>
      </c>
      <c r="E33" s="481">
        <f t="shared" si="3"/>
        <v>-3.0162412993039442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-8.454106280193237</v>
      </c>
      <c r="C34" s="480">
        <f>'Tabelle 3.3'!J31</f>
        <v>-7.7331311599696742</v>
      </c>
      <c r="D34" s="481">
        <f t="shared" si="3"/>
        <v>-8.454106280193237</v>
      </c>
      <c r="E34" s="481">
        <f t="shared" si="3"/>
        <v>-7.7331311599696742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1.0234695831648828</v>
      </c>
      <c r="C39" s="480">
        <f>'Tabelle 3.3'!J36</f>
        <v>-5.4283714885534335</v>
      </c>
      <c r="D39" s="481">
        <f t="shared" si="3"/>
        <v>1.0234695831648828</v>
      </c>
      <c r="E39" s="481">
        <f t="shared" si="3"/>
        <v>-5.4283714885534335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1.0234695831648828</v>
      </c>
      <c r="C45" s="480">
        <f>'Tabelle 3.3'!J36</f>
        <v>-5.4283714885534335</v>
      </c>
      <c r="D45" s="481">
        <f t="shared" si="3"/>
        <v>1.0234695831648828</v>
      </c>
      <c r="E45" s="481">
        <f t="shared" si="3"/>
        <v>-5.4283714885534335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115840</v>
      </c>
      <c r="C51" s="487">
        <v>7129</v>
      </c>
      <c r="D51" s="487">
        <v>3233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116630</v>
      </c>
      <c r="C52" s="487">
        <v>7234</v>
      </c>
      <c r="D52" s="487">
        <v>3203</v>
      </c>
      <c r="E52" s="488">
        <f t="shared" ref="E52:G70" si="11">IF($A$51=37802,IF(COUNTBLANK(B$51:B$70)&gt;0,#N/A,B52/B$51*100),IF(COUNTBLANK(B$51:B$75)&gt;0,#N/A,B52/B$51*100))</f>
        <v>100.68197513812154</v>
      </c>
      <c r="F52" s="488">
        <f t="shared" si="11"/>
        <v>101.47285734324589</v>
      </c>
      <c r="G52" s="488">
        <f t="shared" si="11"/>
        <v>99.072069285493342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118161</v>
      </c>
      <c r="C53" s="487">
        <v>7113</v>
      </c>
      <c r="D53" s="487">
        <v>3384</v>
      </c>
      <c r="E53" s="488">
        <f t="shared" si="11"/>
        <v>102.00362569060772</v>
      </c>
      <c r="F53" s="488">
        <f t="shared" si="11"/>
        <v>99.775564595314918</v>
      </c>
      <c r="G53" s="488">
        <f t="shared" si="11"/>
        <v>104.67058459635015</v>
      </c>
      <c r="H53" s="489">
        <f>IF(ISERROR(L53)=TRUE,IF(MONTH(A53)=MONTH(MAX(A$51:A$75)),A53,""),"")</f>
        <v>41883</v>
      </c>
      <c r="I53" s="488">
        <f t="shared" si="12"/>
        <v>102.00362569060772</v>
      </c>
      <c r="J53" s="488">
        <f t="shared" si="10"/>
        <v>99.775564595314918</v>
      </c>
      <c r="K53" s="488">
        <f t="shared" si="10"/>
        <v>104.67058459635015</v>
      </c>
      <c r="L53" s="488" t="e">
        <f t="shared" si="13"/>
        <v>#N/A</v>
      </c>
    </row>
    <row r="54" spans="1:14" ht="15" customHeight="1" x14ac:dyDescent="0.2">
      <c r="A54" s="490" t="s">
        <v>462</v>
      </c>
      <c r="B54" s="487">
        <v>117923</v>
      </c>
      <c r="C54" s="487">
        <v>7176</v>
      </c>
      <c r="D54" s="487">
        <v>3431</v>
      </c>
      <c r="E54" s="488">
        <f t="shared" si="11"/>
        <v>101.79816988950276</v>
      </c>
      <c r="F54" s="488">
        <f t="shared" si="11"/>
        <v>100.65927900126246</v>
      </c>
      <c r="G54" s="488">
        <f t="shared" si="11"/>
        <v>106.12434271574389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118232</v>
      </c>
      <c r="C55" s="487">
        <v>7273</v>
      </c>
      <c r="D55" s="487">
        <v>3423</v>
      </c>
      <c r="E55" s="488">
        <f t="shared" si="11"/>
        <v>102.06491712707182</v>
      </c>
      <c r="F55" s="488">
        <f t="shared" si="11"/>
        <v>102.01991864216579</v>
      </c>
      <c r="G55" s="488">
        <f t="shared" si="11"/>
        <v>105.87689452520878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118677</v>
      </c>
      <c r="C56" s="487">
        <v>7222</v>
      </c>
      <c r="D56" s="487">
        <v>3364</v>
      </c>
      <c r="E56" s="488">
        <f t="shared" si="11"/>
        <v>102.44906767955801</v>
      </c>
      <c r="F56" s="488">
        <f t="shared" si="11"/>
        <v>101.30453078973207</v>
      </c>
      <c r="G56" s="488">
        <f t="shared" si="11"/>
        <v>104.05196412001236</v>
      </c>
      <c r="H56" s="489" t="str">
        <f t="shared" si="14"/>
        <v/>
      </c>
      <c r="I56" s="488" t="str">
        <f t="shared" si="12"/>
        <v/>
      </c>
      <c r="J56" s="488" t="str">
        <f t="shared" si="10"/>
        <v/>
      </c>
      <c r="K56" s="488" t="str">
        <f t="shared" si="10"/>
        <v/>
      </c>
      <c r="L56" s="488" t="e">
        <f t="shared" si="13"/>
        <v>#N/A</v>
      </c>
    </row>
    <row r="57" spans="1:14" ht="15" customHeight="1" x14ac:dyDescent="0.2">
      <c r="A57" s="490">
        <v>42248</v>
      </c>
      <c r="B57" s="487">
        <v>120509</v>
      </c>
      <c r="C57" s="487">
        <v>7061</v>
      </c>
      <c r="D57" s="487">
        <v>3617</v>
      </c>
      <c r="E57" s="488">
        <f t="shared" si="11"/>
        <v>104.0305593922652</v>
      </c>
      <c r="F57" s="488">
        <f t="shared" si="11"/>
        <v>99.046149530088371</v>
      </c>
      <c r="G57" s="488">
        <f t="shared" si="11"/>
        <v>111.87751314568513</v>
      </c>
      <c r="H57" s="489">
        <f t="shared" si="14"/>
        <v>42248</v>
      </c>
      <c r="I57" s="488">
        <f t="shared" si="12"/>
        <v>104.0305593922652</v>
      </c>
      <c r="J57" s="488">
        <f t="shared" si="10"/>
        <v>99.046149530088371</v>
      </c>
      <c r="K57" s="488">
        <f t="shared" si="10"/>
        <v>111.87751314568513</v>
      </c>
      <c r="L57" s="488" t="e">
        <f t="shared" si="13"/>
        <v>#N/A</v>
      </c>
    </row>
    <row r="58" spans="1:14" ht="15" customHeight="1" x14ac:dyDescent="0.2">
      <c r="A58" s="490" t="s">
        <v>465</v>
      </c>
      <c r="B58" s="487">
        <v>120600</v>
      </c>
      <c r="C58" s="487">
        <v>7153</v>
      </c>
      <c r="D58" s="487">
        <v>3592</v>
      </c>
      <c r="E58" s="488">
        <f t="shared" si="11"/>
        <v>104.10911602209944</v>
      </c>
      <c r="F58" s="488">
        <f t="shared" si="11"/>
        <v>100.33665310702764</v>
      </c>
      <c r="G58" s="488">
        <f t="shared" si="11"/>
        <v>111.10423755026291</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119911</v>
      </c>
      <c r="C59" s="487">
        <v>7047</v>
      </c>
      <c r="D59" s="487">
        <v>3540</v>
      </c>
      <c r="E59" s="488">
        <f t="shared" si="11"/>
        <v>103.51433011049724</v>
      </c>
      <c r="F59" s="488">
        <f t="shared" si="11"/>
        <v>98.849768550988912</v>
      </c>
      <c r="G59" s="488">
        <f t="shared" si="11"/>
        <v>109.49582431178473</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120154</v>
      </c>
      <c r="C60" s="487">
        <v>6955</v>
      </c>
      <c r="D60" s="487">
        <v>3402</v>
      </c>
      <c r="E60" s="488">
        <f t="shared" si="11"/>
        <v>103.72410220994475</v>
      </c>
      <c r="F60" s="488">
        <f t="shared" si="11"/>
        <v>97.559264974049654</v>
      </c>
      <c r="G60" s="488">
        <f t="shared" si="11"/>
        <v>105.22734302505413</v>
      </c>
      <c r="H60" s="489" t="str">
        <f t="shared" si="14"/>
        <v/>
      </c>
      <c r="I60" s="488" t="str">
        <f t="shared" si="12"/>
        <v/>
      </c>
      <c r="J60" s="488" t="str">
        <f t="shared" si="10"/>
        <v/>
      </c>
      <c r="K60" s="488" t="str">
        <f t="shared" si="10"/>
        <v/>
      </c>
      <c r="L60" s="488" t="e">
        <f t="shared" si="13"/>
        <v>#N/A</v>
      </c>
    </row>
    <row r="61" spans="1:14" ht="15" customHeight="1" x14ac:dyDescent="0.2">
      <c r="A61" s="490">
        <v>42614</v>
      </c>
      <c r="B61" s="487">
        <v>120793</v>
      </c>
      <c r="C61" s="487">
        <v>6980</v>
      </c>
      <c r="D61" s="487">
        <v>3645</v>
      </c>
      <c r="E61" s="488">
        <f t="shared" si="11"/>
        <v>104.27572513812156</v>
      </c>
      <c r="F61" s="488">
        <f t="shared" si="11"/>
        <v>97.909945293870109</v>
      </c>
      <c r="G61" s="488">
        <f t="shared" si="11"/>
        <v>112.74358181255799</v>
      </c>
      <c r="H61" s="489">
        <f t="shared" si="14"/>
        <v>42614</v>
      </c>
      <c r="I61" s="488">
        <f t="shared" si="12"/>
        <v>104.27572513812156</v>
      </c>
      <c r="J61" s="488">
        <f t="shared" si="10"/>
        <v>97.909945293870109</v>
      </c>
      <c r="K61" s="488">
        <f t="shared" si="10"/>
        <v>112.74358181255799</v>
      </c>
      <c r="L61" s="488" t="e">
        <f t="shared" si="13"/>
        <v>#N/A</v>
      </c>
    </row>
    <row r="62" spans="1:14" ht="15" customHeight="1" x14ac:dyDescent="0.2">
      <c r="A62" s="490" t="s">
        <v>468</v>
      </c>
      <c r="B62" s="487">
        <v>120198</v>
      </c>
      <c r="C62" s="487">
        <v>7057</v>
      </c>
      <c r="D62" s="487">
        <v>3622</v>
      </c>
      <c r="E62" s="488">
        <f t="shared" si="11"/>
        <v>103.76208563535911</v>
      </c>
      <c r="F62" s="488">
        <f t="shared" si="11"/>
        <v>98.990040678917097</v>
      </c>
      <c r="G62" s="488">
        <f t="shared" si="11"/>
        <v>112.03216826476957</v>
      </c>
      <c r="H62" s="489" t="str">
        <f t="shared" si="14"/>
        <v/>
      </c>
      <c r="I62" s="488" t="str">
        <f t="shared" si="12"/>
        <v/>
      </c>
      <c r="J62" s="488" t="str">
        <f t="shared" si="10"/>
        <v/>
      </c>
      <c r="K62" s="488" t="str">
        <f t="shared" si="10"/>
        <v/>
      </c>
      <c r="L62" s="488" t="e">
        <f t="shared" si="13"/>
        <v>#N/A</v>
      </c>
    </row>
    <row r="63" spans="1:14" ht="15" customHeight="1" x14ac:dyDescent="0.2">
      <c r="A63" s="490" t="s">
        <v>469</v>
      </c>
      <c r="B63" s="487">
        <v>119663</v>
      </c>
      <c r="C63" s="487">
        <v>7082</v>
      </c>
      <c r="D63" s="487">
        <v>3600</v>
      </c>
      <c r="E63" s="488">
        <f t="shared" si="11"/>
        <v>103.30024171270718</v>
      </c>
      <c r="F63" s="488">
        <f t="shared" si="11"/>
        <v>99.340720998737552</v>
      </c>
      <c r="G63" s="488">
        <f t="shared" si="11"/>
        <v>111.35168574079802</v>
      </c>
      <c r="H63" s="489" t="str">
        <f t="shared" si="14"/>
        <v/>
      </c>
      <c r="I63" s="488" t="str">
        <f t="shared" si="12"/>
        <v/>
      </c>
      <c r="J63" s="488" t="str">
        <f t="shared" si="10"/>
        <v/>
      </c>
      <c r="K63" s="488" t="str">
        <f t="shared" si="10"/>
        <v/>
      </c>
      <c r="L63" s="488" t="e">
        <f t="shared" si="13"/>
        <v>#N/A</v>
      </c>
    </row>
    <row r="64" spans="1:14" ht="15" customHeight="1" x14ac:dyDescent="0.2">
      <c r="A64" s="490" t="s">
        <v>470</v>
      </c>
      <c r="B64" s="487">
        <v>118922</v>
      </c>
      <c r="C64" s="487">
        <v>7194</v>
      </c>
      <c r="D64" s="487">
        <v>3597</v>
      </c>
      <c r="E64" s="488">
        <f t="shared" si="11"/>
        <v>102.66056629834254</v>
      </c>
      <c r="F64" s="488">
        <f t="shared" si="11"/>
        <v>100.91176883153317</v>
      </c>
      <c r="G64" s="488">
        <f t="shared" si="11"/>
        <v>111.25889266934736</v>
      </c>
      <c r="H64" s="489" t="str">
        <f t="shared" si="14"/>
        <v/>
      </c>
      <c r="I64" s="488" t="str">
        <f t="shared" si="12"/>
        <v/>
      </c>
      <c r="J64" s="488" t="str">
        <f t="shared" si="10"/>
        <v/>
      </c>
      <c r="K64" s="488" t="str">
        <f t="shared" si="10"/>
        <v/>
      </c>
      <c r="L64" s="488" t="e">
        <f t="shared" si="13"/>
        <v>#N/A</v>
      </c>
    </row>
    <row r="65" spans="1:12" ht="15" customHeight="1" x14ac:dyDescent="0.2">
      <c r="A65" s="490">
        <v>42979</v>
      </c>
      <c r="B65" s="487">
        <v>121055</v>
      </c>
      <c r="C65" s="487">
        <v>6942</v>
      </c>
      <c r="D65" s="487">
        <v>3857</v>
      </c>
      <c r="E65" s="488">
        <f t="shared" si="11"/>
        <v>104.50189917127074</v>
      </c>
      <c r="F65" s="488">
        <f t="shared" si="11"/>
        <v>97.376911207743021</v>
      </c>
      <c r="G65" s="488">
        <f t="shared" si="11"/>
        <v>119.30095886173832</v>
      </c>
      <c r="H65" s="489">
        <f t="shared" si="14"/>
        <v>42979</v>
      </c>
      <c r="I65" s="488">
        <f t="shared" si="12"/>
        <v>104.50189917127074</v>
      </c>
      <c r="J65" s="488">
        <f t="shared" si="10"/>
        <v>97.376911207743021</v>
      </c>
      <c r="K65" s="488">
        <f t="shared" si="10"/>
        <v>119.30095886173832</v>
      </c>
      <c r="L65" s="488" t="e">
        <f t="shared" si="13"/>
        <v>#N/A</v>
      </c>
    </row>
    <row r="66" spans="1:12" ht="15" customHeight="1" x14ac:dyDescent="0.2">
      <c r="A66" s="490" t="s">
        <v>471</v>
      </c>
      <c r="B66" s="487">
        <v>120565</v>
      </c>
      <c r="C66" s="487">
        <v>6964</v>
      </c>
      <c r="D66" s="487">
        <v>3859</v>
      </c>
      <c r="E66" s="488">
        <f t="shared" si="11"/>
        <v>104.07890193370166</v>
      </c>
      <c r="F66" s="488">
        <f t="shared" si="11"/>
        <v>97.685509889185013</v>
      </c>
      <c r="G66" s="488">
        <f t="shared" si="11"/>
        <v>119.36282090937209</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120435</v>
      </c>
      <c r="C67" s="487">
        <v>6850</v>
      </c>
      <c r="D67" s="487">
        <v>3875</v>
      </c>
      <c r="E67" s="488">
        <f t="shared" si="11"/>
        <v>103.9666781767956</v>
      </c>
      <c r="F67" s="488">
        <f t="shared" si="11"/>
        <v>96.086407630803762</v>
      </c>
      <c r="G67" s="488">
        <f t="shared" si="11"/>
        <v>119.85771729044232</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120757</v>
      </c>
      <c r="C68" s="487">
        <v>6697</v>
      </c>
      <c r="D68" s="487">
        <v>3752</v>
      </c>
      <c r="E68" s="488">
        <f t="shared" si="11"/>
        <v>104.24464779005524</v>
      </c>
      <c r="F68" s="488">
        <f t="shared" si="11"/>
        <v>93.940244073502598</v>
      </c>
      <c r="G68" s="488">
        <f t="shared" si="11"/>
        <v>116.05320136096505</v>
      </c>
      <c r="H68" s="489" t="str">
        <f t="shared" si="14"/>
        <v/>
      </c>
      <c r="I68" s="488" t="str">
        <f t="shared" si="12"/>
        <v/>
      </c>
      <c r="J68" s="488" t="str">
        <f t="shared" si="12"/>
        <v/>
      </c>
      <c r="K68" s="488" t="str">
        <f t="shared" si="12"/>
        <v/>
      </c>
      <c r="L68" s="488" t="e">
        <f t="shared" si="13"/>
        <v>#N/A</v>
      </c>
    </row>
    <row r="69" spans="1:12" ht="15" customHeight="1" x14ac:dyDescent="0.2">
      <c r="A69" s="490">
        <v>43344</v>
      </c>
      <c r="B69" s="487">
        <v>121600</v>
      </c>
      <c r="C69" s="487">
        <v>6427</v>
      </c>
      <c r="D69" s="487">
        <v>3934</v>
      </c>
      <c r="E69" s="488">
        <f t="shared" si="11"/>
        <v>104.97237569060773</v>
      </c>
      <c r="F69" s="488">
        <f t="shared" si="11"/>
        <v>90.152896619441719</v>
      </c>
      <c r="G69" s="488">
        <f t="shared" si="11"/>
        <v>121.68264769563872</v>
      </c>
      <c r="H69" s="489">
        <f t="shared" si="14"/>
        <v>43344</v>
      </c>
      <c r="I69" s="488">
        <f t="shared" si="12"/>
        <v>104.97237569060773</v>
      </c>
      <c r="J69" s="488">
        <f t="shared" si="12"/>
        <v>90.152896619441719</v>
      </c>
      <c r="K69" s="488">
        <f t="shared" si="12"/>
        <v>121.68264769563872</v>
      </c>
      <c r="L69" s="488" t="e">
        <f t="shared" si="13"/>
        <v>#N/A</v>
      </c>
    </row>
    <row r="70" spans="1:12" ht="15" customHeight="1" x14ac:dyDescent="0.2">
      <c r="A70" s="490" t="s">
        <v>474</v>
      </c>
      <c r="B70" s="487">
        <v>121728</v>
      </c>
      <c r="C70" s="487">
        <v>6419</v>
      </c>
      <c r="D70" s="487">
        <v>3991</v>
      </c>
      <c r="E70" s="488">
        <f t="shared" si="11"/>
        <v>105.0828729281768</v>
      </c>
      <c r="F70" s="488">
        <f t="shared" si="11"/>
        <v>90.040678917099171</v>
      </c>
      <c r="G70" s="488">
        <f t="shared" si="11"/>
        <v>123.44571605320137</v>
      </c>
      <c r="H70" s="489" t="str">
        <f t="shared" si="14"/>
        <v/>
      </c>
      <c r="I70" s="488" t="str">
        <f t="shared" si="12"/>
        <v/>
      </c>
      <c r="J70" s="488" t="str">
        <f t="shared" si="12"/>
        <v/>
      </c>
      <c r="K70" s="488" t="str">
        <f t="shared" si="12"/>
        <v/>
      </c>
      <c r="L70" s="488" t="e">
        <f t="shared" si="13"/>
        <v>#N/A</v>
      </c>
    </row>
    <row r="71" spans="1:12" ht="15" customHeight="1" x14ac:dyDescent="0.2">
      <c r="A71" s="490" t="s">
        <v>475</v>
      </c>
      <c r="B71" s="487">
        <v>121235</v>
      </c>
      <c r="C71" s="487">
        <v>6548</v>
      </c>
      <c r="D71" s="487">
        <v>3943</v>
      </c>
      <c r="E71" s="491">
        <f t="shared" ref="E71:G75" si="15">IF($A$51=37802,IF(COUNTBLANK(B$51:B$70)&gt;0,#N/A,IF(ISBLANK(B71)=FALSE,B71/B$51*100,#N/A)),IF(COUNTBLANK(B$51:B$75)&gt;0,#N/A,B71/B$51*100))</f>
        <v>104.65728591160222</v>
      </c>
      <c r="F71" s="491">
        <f t="shared" si="15"/>
        <v>91.850189367372707</v>
      </c>
      <c r="G71" s="491">
        <f t="shared" si="15"/>
        <v>121.96102690999071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121298</v>
      </c>
      <c r="C72" s="487">
        <v>6427</v>
      </c>
      <c r="D72" s="487">
        <v>3810</v>
      </c>
      <c r="E72" s="491">
        <f t="shared" si="15"/>
        <v>104.71167127071823</v>
      </c>
      <c r="F72" s="491">
        <f t="shared" si="15"/>
        <v>90.152896619441719</v>
      </c>
      <c r="G72" s="491">
        <f t="shared" si="15"/>
        <v>117.84720074234458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122715</v>
      </c>
      <c r="C73" s="487">
        <v>6193</v>
      </c>
      <c r="D73" s="487">
        <v>3957</v>
      </c>
      <c r="E73" s="491">
        <f t="shared" si="15"/>
        <v>105.93491022099448</v>
      </c>
      <c r="F73" s="491">
        <f t="shared" si="15"/>
        <v>86.870528825922293</v>
      </c>
      <c r="G73" s="491">
        <f t="shared" si="15"/>
        <v>122.39406124342716</v>
      </c>
      <c r="H73" s="492">
        <f>IF(A$51=37802,IF(ISERROR(L73)=TRUE,IF(ISBLANK(A73)=FALSE,IF(MONTH(A73)=MONTH(MAX(A$51:A$75)),A73,""),""),""),IF(ISERROR(L73)=TRUE,IF(MONTH(A73)=MONTH(MAX(A$51:A$75)),A73,""),""))</f>
        <v>43709</v>
      </c>
      <c r="I73" s="488">
        <f t="shared" si="12"/>
        <v>105.93491022099448</v>
      </c>
      <c r="J73" s="488">
        <f t="shared" si="12"/>
        <v>86.870528825922293</v>
      </c>
      <c r="K73" s="488">
        <f t="shared" si="12"/>
        <v>122.39406124342716</v>
      </c>
      <c r="L73" s="488" t="e">
        <f t="shared" si="13"/>
        <v>#N/A</v>
      </c>
    </row>
    <row r="74" spans="1:12" ht="15" customHeight="1" x14ac:dyDescent="0.2">
      <c r="A74" s="490" t="s">
        <v>477</v>
      </c>
      <c r="B74" s="487">
        <v>122619</v>
      </c>
      <c r="C74" s="487">
        <v>6307</v>
      </c>
      <c r="D74" s="487">
        <v>4043</v>
      </c>
      <c r="E74" s="491">
        <f t="shared" si="15"/>
        <v>105.85203729281767</v>
      </c>
      <c r="F74" s="491">
        <f t="shared" si="15"/>
        <v>88.469631084303543</v>
      </c>
      <c r="G74" s="491">
        <f t="shared" si="15"/>
        <v>125.05412929167956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122232</v>
      </c>
      <c r="C75" s="493">
        <v>6048</v>
      </c>
      <c r="D75" s="493">
        <v>3919</v>
      </c>
      <c r="E75" s="491">
        <f t="shared" si="15"/>
        <v>105.51795580110496</v>
      </c>
      <c r="F75" s="491">
        <f t="shared" si="15"/>
        <v>84.836582970963676</v>
      </c>
      <c r="G75" s="491">
        <f t="shared" si="15"/>
        <v>121.21868233838539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105.93491022099448</v>
      </c>
      <c r="J77" s="488">
        <f>IF(J75&lt;&gt;"",J75,IF(J74&lt;&gt;"",J74,IF(J73&lt;&gt;"",J73,IF(J72&lt;&gt;"",J72,IF(J71&lt;&gt;"",J71,IF(J70&lt;&gt;"",J70,""))))))</f>
        <v>86.870528825922293</v>
      </c>
      <c r="K77" s="488">
        <f>IF(K75&lt;&gt;"",K75,IF(K74&lt;&gt;"",K74,IF(K73&lt;&gt;"",K73,IF(K72&lt;&gt;"",K72,IF(K71&lt;&gt;"",K71,IF(K70&lt;&gt;"",K70,""))))))</f>
        <v>122.39406124342716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+5,9%</v>
      </c>
      <c r="J79" s="488" t="str">
        <f>"GeB - ausschließlich: "&amp;IF(J77&gt;100,"+","")&amp;TEXT(J77-100,"0,0")&amp;"%"</f>
        <v>GeB - ausschließlich: -13,1%</v>
      </c>
      <c r="K79" s="488" t="str">
        <f>"GeB - im Nebenjob: "&amp;IF(K77&gt;100,"+","")&amp;TEXT(K77-100,"0,0")&amp;"%"</f>
        <v>GeB - im Nebenjob: +22,4%</v>
      </c>
    </row>
    <row r="81" spans="9:9" ht="15" customHeight="1" x14ac:dyDescent="0.2">
      <c r="I81" s="488" t="str">
        <f>IF(ISERROR(HLOOKUP(1,I$78:K$79,2,FALSE)),"",HLOOKUP(1,I$78:K$79,2,FALSE))</f>
        <v>GeB - im Nebenjob: +22,4%</v>
      </c>
    </row>
    <row r="82" spans="9:9" ht="15" customHeight="1" x14ac:dyDescent="0.2">
      <c r="I82" s="488" t="str">
        <f>IF(ISERROR(HLOOKUP(2,I$78:K$79,2,FALSE)),"",HLOOKUP(2,I$78:K$79,2,FALSE))</f>
        <v>SvB: +5,9%</v>
      </c>
    </row>
    <row r="83" spans="9:9" ht="15" customHeight="1" x14ac:dyDescent="0.2">
      <c r="I83" s="488" t="str">
        <f>IF(ISERROR(HLOOKUP(3,I$78:K$79,2,FALSE)),"",HLOOKUP(3,I$78:K$79,2,FALSE))</f>
        <v>GeB - ausschließlich: -13,1%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122232</v>
      </c>
      <c r="E12" s="114">
        <v>122619</v>
      </c>
      <c r="F12" s="114">
        <v>122715</v>
      </c>
      <c r="G12" s="114">
        <v>121298</v>
      </c>
      <c r="H12" s="114">
        <v>121235</v>
      </c>
      <c r="I12" s="115">
        <v>997</v>
      </c>
      <c r="J12" s="116">
        <v>0.82236977770445829</v>
      </c>
      <c r="N12" s="117"/>
    </row>
    <row r="13" spans="1:15" s="110" customFormat="1" ht="13.5" customHeight="1" x14ac:dyDescent="0.2">
      <c r="A13" s="118" t="s">
        <v>105</v>
      </c>
      <c r="B13" s="119" t="s">
        <v>106</v>
      </c>
      <c r="C13" s="113">
        <v>67.069179920151839</v>
      </c>
      <c r="D13" s="114">
        <v>81980</v>
      </c>
      <c r="E13" s="114">
        <v>82245</v>
      </c>
      <c r="F13" s="114">
        <v>82205</v>
      </c>
      <c r="G13" s="114">
        <v>81435</v>
      </c>
      <c r="H13" s="114">
        <v>81313</v>
      </c>
      <c r="I13" s="115">
        <v>667</v>
      </c>
      <c r="J13" s="116">
        <v>0.82028703897285793</v>
      </c>
    </row>
    <row r="14" spans="1:15" s="110" customFormat="1" ht="13.5" customHeight="1" x14ac:dyDescent="0.2">
      <c r="A14" s="120"/>
      <c r="B14" s="119" t="s">
        <v>107</v>
      </c>
      <c r="C14" s="113">
        <v>32.930820079848161</v>
      </c>
      <c r="D14" s="114">
        <v>40252</v>
      </c>
      <c r="E14" s="114">
        <v>40374</v>
      </c>
      <c r="F14" s="114">
        <v>40510</v>
      </c>
      <c r="G14" s="114">
        <v>39863</v>
      </c>
      <c r="H14" s="114">
        <v>39922</v>
      </c>
      <c r="I14" s="115">
        <v>330</v>
      </c>
      <c r="J14" s="116">
        <v>0.8266118931917239</v>
      </c>
    </row>
    <row r="15" spans="1:15" s="110" customFormat="1" ht="13.5" customHeight="1" x14ac:dyDescent="0.2">
      <c r="A15" s="118" t="s">
        <v>105</v>
      </c>
      <c r="B15" s="121" t="s">
        <v>108</v>
      </c>
      <c r="C15" s="113">
        <v>7.5127626153544078</v>
      </c>
      <c r="D15" s="114">
        <v>9183</v>
      </c>
      <c r="E15" s="114">
        <v>9554</v>
      </c>
      <c r="F15" s="114">
        <v>9854</v>
      </c>
      <c r="G15" s="114">
        <v>8924</v>
      </c>
      <c r="H15" s="114">
        <v>9300</v>
      </c>
      <c r="I15" s="115">
        <v>-117</v>
      </c>
      <c r="J15" s="116">
        <v>-1.2580645161290323</v>
      </c>
    </row>
    <row r="16" spans="1:15" s="110" customFormat="1" ht="13.5" customHeight="1" x14ac:dyDescent="0.2">
      <c r="A16" s="118"/>
      <c r="B16" s="121" t="s">
        <v>109</v>
      </c>
      <c r="C16" s="113">
        <v>72.251129000589046</v>
      </c>
      <c r="D16" s="114">
        <v>88314</v>
      </c>
      <c r="E16" s="114">
        <v>88664</v>
      </c>
      <c r="F16" s="114">
        <v>88738</v>
      </c>
      <c r="G16" s="114">
        <v>88694</v>
      </c>
      <c r="H16" s="114">
        <v>88627</v>
      </c>
      <c r="I16" s="115">
        <v>-313</v>
      </c>
      <c r="J16" s="116">
        <v>-0.35316551389531409</v>
      </c>
    </row>
    <row r="17" spans="1:10" s="110" customFormat="1" ht="13.5" customHeight="1" x14ac:dyDescent="0.2">
      <c r="A17" s="118"/>
      <c r="B17" s="121" t="s">
        <v>110</v>
      </c>
      <c r="C17" s="113">
        <v>19.786962497545652</v>
      </c>
      <c r="D17" s="114">
        <v>24186</v>
      </c>
      <c r="E17" s="114">
        <v>23893</v>
      </c>
      <c r="F17" s="114">
        <v>23617</v>
      </c>
      <c r="G17" s="114">
        <v>23209</v>
      </c>
      <c r="H17" s="114">
        <v>22848</v>
      </c>
      <c r="I17" s="115">
        <v>1338</v>
      </c>
      <c r="J17" s="116">
        <v>5.85609243697479</v>
      </c>
    </row>
    <row r="18" spans="1:10" s="110" customFormat="1" ht="13.5" customHeight="1" x14ac:dyDescent="0.2">
      <c r="A18" s="120"/>
      <c r="B18" s="121" t="s">
        <v>111</v>
      </c>
      <c r="C18" s="113">
        <v>0.44914588651089732</v>
      </c>
      <c r="D18" s="114">
        <v>549</v>
      </c>
      <c r="E18" s="114">
        <v>508</v>
      </c>
      <c r="F18" s="114">
        <v>506</v>
      </c>
      <c r="G18" s="114">
        <v>471</v>
      </c>
      <c r="H18" s="114">
        <v>460</v>
      </c>
      <c r="I18" s="115">
        <v>89</v>
      </c>
      <c r="J18" s="116">
        <v>19.347826086956523</v>
      </c>
    </row>
    <row r="19" spans="1:10" s="110" customFormat="1" ht="13.5" customHeight="1" x14ac:dyDescent="0.2">
      <c r="A19" s="120"/>
      <c r="B19" s="121" t="s">
        <v>112</v>
      </c>
      <c r="C19" s="113">
        <v>0.18653053210288631</v>
      </c>
      <c r="D19" s="114">
        <v>228</v>
      </c>
      <c r="E19" s="114">
        <v>203</v>
      </c>
      <c r="F19" s="114">
        <v>217</v>
      </c>
      <c r="G19" s="114">
        <v>184</v>
      </c>
      <c r="H19" s="114">
        <v>178</v>
      </c>
      <c r="I19" s="115">
        <v>50</v>
      </c>
      <c r="J19" s="116">
        <v>28.089887640449437</v>
      </c>
    </row>
    <row r="20" spans="1:10" s="110" customFormat="1" ht="13.5" customHeight="1" x14ac:dyDescent="0.2">
      <c r="A20" s="118" t="s">
        <v>113</v>
      </c>
      <c r="B20" s="122" t="s">
        <v>114</v>
      </c>
      <c r="C20" s="113">
        <v>84.251259899208065</v>
      </c>
      <c r="D20" s="114">
        <v>102982</v>
      </c>
      <c r="E20" s="114">
        <v>103438</v>
      </c>
      <c r="F20" s="114">
        <v>103669</v>
      </c>
      <c r="G20" s="114">
        <v>102773</v>
      </c>
      <c r="H20" s="114">
        <v>102834</v>
      </c>
      <c r="I20" s="115">
        <v>148</v>
      </c>
      <c r="J20" s="116">
        <v>0.14392127117490325</v>
      </c>
    </row>
    <row r="21" spans="1:10" s="110" customFormat="1" ht="13.5" customHeight="1" x14ac:dyDescent="0.2">
      <c r="A21" s="120"/>
      <c r="B21" s="122" t="s">
        <v>115</v>
      </c>
      <c r="C21" s="113">
        <v>15.748740100791936</v>
      </c>
      <c r="D21" s="114">
        <v>19250</v>
      </c>
      <c r="E21" s="114">
        <v>19181</v>
      </c>
      <c r="F21" s="114">
        <v>19046</v>
      </c>
      <c r="G21" s="114">
        <v>18525</v>
      </c>
      <c r="H21" s="114">
        <v>18401</v>
      </c>
      <c r="I21" s="115">
        <v>849</v>
      </c>
      <c r="J21" s="116">
        <v>4.6138796804521496</v>
      </c>
    </row>
    <row r="22" spans="1:10" s="110" customFormat="1" ht="13.5" customHeight="1" x14ac:dyDescent="0.2">
      <c r="A22" s="118" t="s">
        <v>113</v>
      </c>
      <c r="B22" s="122" t="s">
        <v>116</v>
      </c>
      <c r="C22" s="113">
        <v>91.053079390012442</v>
      </c>
      <c r="D22" s="114">
        <v>111296</v>
      </c>
      <c r="E22" s="114">
        <v>111755</v>
      </c>
      <c r="F22" s="114">
        <v>111931</v>
      </c>
      <c r="G22" s="114">
        <v>110986</v>
      </c>
      <c r="H22" s="114">
        <v>111102</v>
      </c>
      <c r="I22" s="115">
        <v>194</v>
      </c>
      <c r="J22" s="116">
        <v>0.17461431837410668</v>
      </c>
    </row>
    <row r="23" spans="1:10" s="110" customFormat="1" ht="13.5" customHeight="1" x14ac:dyDescent="0.2">
      <c r="A23" s="123"/>
      <c r="B23" s="124" t="s">
        <v>117</v>
      </c>
      <c r="C23" s="125">
        <v>8.9264677007657571</v>
      </c>
      <c r="D23" s="114">
        <v>10911</v>
      </c>
      <c r="E23" s="114">
        <v>10837</v>
      </c>
      <c r="F23" s="114">
        <v>10757</v>
      </c>
      <c r="G23" s="114">
        <v>10288</v>
      </c>
      <c r="H23" s="114">
        <v>10113</v>
      </c>
      <c r="I23" s="115">
        <v>798</v>
      </c>
      <c r="J23" s="116">
        <v>7.8908335805398995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9967</v>
      </c>
      <c r="E26" s="114">
        <v>10350</v>
      </c>
      <c r="F26" s="114">
        <v>10150</v>
      </c>
      <c r="G26" s="114">
        <v>10237</v>
      </c>
      <c r="H26" s="140">
        <v>10491</v>
      </c>
      <c r="I26" s="115">
        <v>-524</v>
      </c>
      <c r="J26" s="116">
        <v>-4.9947574111142883</v>
      </c>
    </row>
    <row r="27" spans="1:10" s="110" customFormat="1" ht="13.5" customHeight="1" x14ac:dyDescent="0.2">
      <c r="A27" s="118" t="s">
        <v>105</v>
      </c>
      <c r="B27" s="119" t="s">
        <v>106</v>
      </c>
      <c r="C27" s="113">
        <v>41.115681749774254</v>
      </c>
      <c r="D27" s="115">
        <v>4098</v>
      </c>
      <c r="E27" s="114">
        <v>4212</v>
      </c>
      <c r="F27" s="114">
        <v>4182</v>
      </c>
      <c r="G27" s="114">
        <v>4200</v>
      </c>
      <c r="H27" s="140">
        <v>4339</v>
      </c>
      <c r="I27" s="115">
        <v>-241</v>
      </c>
      <c r="J27" s="116">
        <v>-5.5542751786125839</v>
      </c>
    </row>
    <row r="28" spans="1:10" s="110" customFormat="1" ht="13.5" customHeight="1" x14ac:dyDescent="0.2">
      <c r="A28" s="120"/>
      <c r="B28" s="119" t="s">
        <v>107</v>
      </c>
      <c r="C28" s="113">
        <v>58.884318250225746</v>
      </c>
      <c r="D28" s="115">
        <v>5869</v>
      </c>
      <c r="E28" s="114">
        <v>6138</v>
      </c>
      <c r="F28" s="114">
        <v>5968</v>
      </c>
      <c r="G28" s="114">
        <v>6037</v>
      </c>
      <c r="H28" s="140">
        <v>6152</v>
      </c>
      <c r="I28" s="115">
        <v>-283</v>
      </c>
      <c r="J28" s="116">
        <v>-4.6001300390117033</v>
      </c>
    </row>
    <row r="29" spans="1:10" s="110" customFormat="1" ht="13.5" customHeight="1" x14ac:dyDescent="0.2">
      <c r="A29" s="118" t="s">
        <v>105</v>
      </c>
      <c r="B29" s="121" t="s">
        <v>108</v>
      </c>
      <c r="C29" s="113">
        <v>19.082973813584829</v>
      </c>
      <c r="D29" s="115">
        <v>1902</v>
      </c>
      <c r="E29" s="114">
        <v>1990</v>
      </c>
      <c r="F29" s="114">
        <v>1925</v>
      </c>
      <c r="G29" s="114">
        <v>1966</v>
      </c>
      <c r="H29" s="140">
        <v>2115</v>
      </c>
      <c r="I29" s="115">
        <v>-213</v>
      </c>
      <c r="J29" s="116">
        <v>-10.070921985815604</v>
      </c>
    </row>
    <row r="30" spans="1:10" s="110" customFormat="1" ht="13.5" customHeight="1" x14ac:dyDescent="0.2">
      <c r="A30" s="118"/>
      <c r="B30" s="121" t="s">
        <v>109</v>
      </c>
      <c r="C30" s="113">
        <v>48.540182602588544</v>
      </c>
      <c r="D30" s="115">
        <v>4838</v>
      </c>
      <c r="E30" s="114">
        <v>5054</v>
      </c>
      <c r="F30" s="114">
        <v>4970</v>
      </c>
      <c r="G30" s="114">
        <v>5057</v>
      </c>
      <c r="H30" s="140">
        <v>5199</v>
      </c>
      <c r="I30" s="115">
        <v>-361</v>
      </c>
      <c r="J30" s="116">
        <v>-6.9436430082708211</v>
      </c>
    </row>
    <row r="31" spans="1:10" s="110" customFormat="1" ht="13.5" customHeight="1" x14ac:dyDescent="0.2">
      <c r="A31" s="118"/>
      <c r="B31" s="121" t="s">
        <v>110</v>
      </c>
      <c r="C31" s="113">
        <v>18.169960870873883</v>
      </c>
      <c r="D31" s="115">
        <v>1811</v>
      </c>
      <c r="E31" s="114">
        <v>1856</v>
      </c>
      <c r="F31" s="114">
        <v>1831</v>
      </c>
      <c r="G31" s="114">
        <v>1830</v>
      </c>
      <c r="H31" s="140">
        <v>1819</v>
      </c>
      <c r="I31" s="115">
        <v>-8</v>
      </c>
      <c r="J31" s="116">
        <v>-0.43980208905992302</v>
      </c>
    </row>
    <row r="32" spans="1:10" s="110" customFormat="1" ht="13.5" customHeight="1" x14ac:dyDescent="0.2">
      <c r="A32" s="120"/>
      <c r="B32" s="121" t="s">
        <v>111</v>
      </c>
      <c r="C32" s="113">
        <v>14.206882712952744</v>
      </c>
      <c r="D32" s="115">
        <v>1416</v>
      </c>
      <c r="E32" s="114">
        <v>1450</v>
      </c>
      <c r="F32" s="114">
        <v>1424</v>
      </c>
      <c r="G32" s="114">
        <v>1384</v>
      </c>
      <c r="H32" s="140">
        <v>1358</v>
      </c>
      <c r="I32" s="115">
        <v>58</v>
      </c>
      <c r="J32" s="116">
        <v>4.2709867452135493</v>
      </c>
    </row>
    <row r="33" spans="1:10" s="110" customFormat="1" ht="13.5" customHeight="1" x14ac:dyDescent="0.2">
      <c r="A33" s="120"/>
      <c r="B33" s="121" t="s">
        <v>112</v>
      </c>
      <c r="C33" s="113">
        <v>1.3544697501755794</v>
      </c>
      <c r="D33" s="115">
        <v>135</v>
      </c>
      <c r="E33" s="114">
        <v>137</v>
      </c>
      <c r="F33" s="114">
        <v>164</v>
      </c>
      <c r="G33" s="114">
        <v>129</v>
      </c>
      <c r="H33" s="140">
        <v>123</v>
      </c>
      <c r="I33" s="115">
        <v>12</v>
      </c>
      <c r="J33" s="116">
        <v>9.7560975609756095</v>
      </c>
    </row>
    <row r="34" spans="1:10" s="110" customFormat="1" ht="13.5" customHeight="1" x14ac:dyDescent="0.2">
      <c r="A34" s="118" t="s">
        <v>113</v>
      </c>
      <c r="B34" s="122" t="s">
        <v>116</v>
      </c>
      <c r="C34" s="113">
        <v>85.35166047958262</v>
      </c>
      <c r="D34" s="115">
        <v>8507</v>
      </c>
      <c r="E34" s="114">
        <v>8854</v>
      </c>
      <c r="F34" s="114">
        <v>8696</v>
      </c>
      <c r="G34" s="114">
        <v>8773</v>
      </c>
      <c r="H34" s="140">
        <v>9002</v>
      </c>
      <c r="I34" s="115">
        <v>-495</v>
      </c>
      <c r="J34" s="116">
        <v>-5.4987780493223726</v>
      </c>
    </row>
    <row r="35" spans="1:10" s="110" customFormat="1" ht="13.5" customHeight="1" x14ac:dyDescent="0.2">
      <c r="A35" s="118"/>
      <c r="B35" s="119" t="s">
        <v>117</v>
      </c>
      <c r="C35" s="113">
        <v>14.49784288150898</v>
      </c>
      <c r="D35" s="115">
        <v>1445</v>
      </c>
      <c r="E35" s="114">
        <v>1478</v>
      </c>
      <c r="F35" s="114">
        <v>1438</v>
      </c>
      <c r="G35" s="114">
        <v>1448</v>
      </c>
      <c r="H35" s="140">
        <v>1474</v>
      </c>
      <c r="I35" s="115">
        <v>-29</v>
      </c>
      <c r="J35" s="116">
        <v>-1.9674355495251017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6048</v>
      </c>
      <c r="E37" s="114">
        <v>6307</v>
      </c>
      <c r="F37" s="114">
        <v>6193</v>
      </c>
      <c r="G37" s="114">
        <v>6427</v>
      </c>
      <c r="H37" s="140">
        <v>6548</v>
      </c>
      <c r="I37" s="115">
        <v>-500</v>
      </c>
      <c r="J37" s="116">
        <v>-7.6359193646915084</v>
      </c>
    </row>
    <row r="38" spans="1:10" s="110" customFormat="1" ht="13.5" customHeight="1" x14ac:dyDescent="0.2">
      <c r="A38" s="118" t="s">
        <v>105</v>
      </c>
      <c r="B38" s="119" t="s">
        <v>106</v>
      </c>
      <c r="C38" s="113">
        <v>35.664682539682538</v>
      </c>
      <c r="D38" s="115">
        <v>2157</v>
      </c>
      <c r="E38" s="114">
        <v>2224</v>
      </c>
      <c r="F38" s="114">
        <v>2216</v>
      </c>
      <c r="G38" s="114">
        <v>2309</v>
      </c>
      <c r="H38" s="140">
        <v>2387</v>
      </c>
      <c r="I38" s="115">
        <v>-230</v>
      </c>
      <c r="J38" s="116">
        <v>-9.6355257645580235</v>
      </c>
    </row>
    <row r="39" spans="1:10" s="110" customFormat="1" ht="13.5" customHeight="1" x14ac:dyDescent="0.2">
      <c r="A39" s="120"/>
      <c r="B39" s="119" t="s">
        <v>107</v>
      </c>
      <c r="C39" s="113">
        <v>64.335317460317455</v>
      </c>
      <c r="D39" s="115">
        <v>3891</v>
      </c>
      <c r="E39" s="114">
        <v>4083</v>
      </c>
      <c r="F39" s="114">
        <v>3977</v>
      </c>
      <c r="G39" s="114">
        <v>4118</v>
      </c>
      <c r="H39" s="140">
        <v>4161</v>
      </c>
      <c r="I39" s="115">
        <v>-270</v>
      </c>
      <c r="J39" s="116">
        <v>-6.4888248017303534</v>
      </c>
    </row>
    <row r="40" spans="1:10" s="110" customFormat="1" ht="13.5" customHeight="1" x14ac:dyDescent="0.2">
      <c r="A40" s="118" t="s">
        <v>105</v>
      </c>
      <c r="B40" s="121" t="s">
        <v>108</v>
      </c>
      <c r="C40" s="113">
        <v>20.899470899470899</v>
      </c>
      <c r="D40" s="115">
        <v>1264</v>
      </c>
      <c r="E40" s="114">
        <v>1315</v>
      </c>
      <c r="F40" s="114">
        <v>1241</v>
      </c>
      <c r="G40" s="114">
        <v>1363</v>
      </c>
      <c r="H40" s="140">
        <v>1437</v>
      </c>
      <c r="I40" s="115">
        <v>-173</v>
      </c>
      <c r="J40" s="116">
        <v>-12.038970076548365</v>
      </c>
    </row>
    <row r="41" spans="1:10" s="110" customFormat="1" ht="13.5" customHeight="1" x14ac:dyDescent="0.2">
      <c r="A41" s="118"/>
      <c r="B41" s="121" t="s">
        <v>109</v>
      </c>
      <c r="C41" s="113">
        <v>36.160714285714285</v>
      </c>
      <c r="D41" s="115">
        <v>2187</v>
      </c>
      <c r="E41" s="114">
        <v>2308</v>
      </c>
      <c r="F41" s="114">
        <v>2310</v>
      </c>
      <c r="G41" s="114">
        <v>2439</v>
      </c>
      <c r="H41" s="140">
        <v>2508</v>
      </c>
      <c r="I41" s="115">
        <v>-321</v>
      </c>
      <c r="J41" s="116">
        <v>-12.799043062200957</v>
      </c>
    </row>
    <row r="42" spans="1:10" s="110" customFormat="1" ht="13.5" customHeight="1" x14ac:dyDescent="0.2">
      <c r="A42" s="118"/>
      <c r="B42" s="121" t="s">
        <v>110</v>
      </c>
      <c r="C42" s="113">
        <v>20.304232804232804</v>
      </c>
      <c r="D42" s="115">
        <v>1228</v>
      </c>
      <c r="E42" s="114">
        <v>1276</v>
      </c>
      <c r="F42" s="114">
        <v>1260</v>
      </c>
      <c r="G42" s="114">
        <v>1276</v>
      </c>
      <c r="H42" s="140">
        <v>1276</v>
      </c>
      <c r="I42" s="115">
        <v>-48</v>
      </c>
      <c r="J42" s="116">
        <v>-3.761755485893417</v>
      </c>
    </row>
    <row r="43" spans="1:10" s="110" customFormat="1" ht="13.5" customHeight="1" x14ac:dyDescent="0.2">
      <c r="A43" s="120"/>
      <c r="B43" s="121" t="s">
        <v>111</v>
      </c>
      <c r="C43" s="113">
        <v>22.635582010582009</v>
      </c>
      <c r="D43" s="115">
        <v>1369</v>
      </c>
      <c r="E43" s="114">
        <v>1408</v>
      </c>
      <c r="F43" s="114">
        <v>1382</v>
      </c>
      <c r="G43" s="114">
        <v>1349</v>
      </c>
      <c r="H43" s="140">
        <v>1327</v>
      </c>
      <c r="I43" s="115">
        <v>42</v>
      </c>
      <c r="J43" s="116">
        <v>3.1650339110776189</v>
      </c>
    </row>
    <row r="44" spans="1:10" s="110" customFormat="1" ht="13.5" customHeight="1" x14ac:dyDescent="0.2">
      <c r="A44" s="120"/>
      <c r="B44" s="121" t="s">
        <v>112</v>
      </c>
      <c r="C44" s="113">
        <v>1.9675925925925926</v>
      </c>
      <c r="D44" s="115">
        <v>119</v>
      </c>
      <c r="E44" s="114">
        <v>126</v>
      </c>
      <c r="F44" s="114">
        <v>149</v>
      </c>
      <c r="G44" s="114">
        <v>120</v>
      </c>
      <c r="H44" s="140">
        <v>116</v>
      </c>
      <c r="I44" s="115">
        <v>3</v>
      </c>
      <c r="J44" s="116">
        <v>2.5862068965517242</v>
      </c>
    </row>
    <row r="45" spans="1:10" s="110" customFormat="1" ht="13.5" customHeight="1" x14ac:dyDescent="0.2">
      <c r="A45" s="118" t="s">
        <v>113</v>
      </c>
      <c r="B45" s="122" t="s">
        <v>116</v>
      </c>
      <c r="C45" s="113">
        <v>85.019841269841265</v>
      </c>
      <c r="D45" s="115">
        <v>5142</v>
      </c>
      <c r="E45" s="114">
        <v>5356</v>
      </c>
      <c r="F45" s="114">
        <v>5241</v>
      </c>
      <c r="G45" s="114">
        <v>5474</v>
      </c>
      <c r="H45" s="140">
        <v>5584</v>
      </c>
      <c r="I45" s="115">
        <v>-442</v>
      </c>
      <c r="J45" s="116">
        <v>-7.9154727793696278</v>
      </c>
    </row>
    <row r="46" spans="1:10" s="110" customFormat="1" ht="13.5" customHeight="1" x14ac:dyDescent="0.2">
      <c r="A46" s="118"/>
      <c r="B46" s="119" t="s">
        <v>117</v>
      </c>
      <c r="C46" s="113">
        <v>14.732142857142858</v>
      </c>
      <c r="D46" s="115">
        <v>891</v>
      </c>
      <c r="E46" s="114">
        <v>934</v>
      </c>
      <c r="F46" s="114">
        <v>939</v>
      </c>
      <c r="G46" s="114">
        <v>940</v>
      </c>
      <c r="H46" s="140">
        <v>952</v>
      </c>
      <c r="I46" s="115">
        <v>-61</v>
      </c>
      <c r="J46" s="116">
        <v>-6.4075630252100844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3919</v>
      </c>
      <c r="E48" s="114">
        <v>4043</v>
      </c>
      <c r="F48" s="114">
        <v>3957</v>
      </c>
      <c r="G48" s="114">
        <v>3810</v>
      </c>
      <c r="H48" s="140">
        <v>3943</v>
      </c>
      <c r="I48" s="115">
        <v>-24</v>
      </c>
      <c r="J48" s="116">
        <v>-0.60867359878265281</v>
      </c>
    </row>
    <row r="49" spans="1:12" s="110" customFormat="1" ht="13.5" customHeight="1" x14ac:dyDescent="0.2">
      <c r="A49" s="118" t="s">
        <v>105</v>
      </c>
      <c r="B49" s="119" t="s">
        <v>106</v>
      </c>
      <c r="C49" s="113">
        <v>49.527940801224801</v>
      </c>
      <c r="D49" s="115">
        <v>1941</v>
      </c>
      <c r="E49" s="114">
        <v>1988</v>
      </c>
      <c r="F49" s="114">
        <v>1966</v>
      </c>
      <c r="G49" s="114">
        <v>1891</v>
      </c>
      <c r="H49" s="140">
        <v>1952</v>
      </c>
      <c r="I49" s="115">
        <v>-11</v>
      </c>
      <c r="J49" s="116">
        <v>-0.56352459016393441</v>
      </c>
    </row>
    <row r="50" spans="1:12" s="110" customFormat="1" ht="13.5" customHeight="1" x14ac:dyDescent="0.2">
      <c r="A50" s="120"/>
      <c r="B50" s="119" t="s">
        <v>107</v>
      </c>
      <c r="C50" s="113">
        <v>50.472059198775199</v>
      </c>
      <c r="D50" s="115">
        <v>1978</v>
      </c>
      <c r="E50" s="114">
        <v>2055</v>
      </c>
      <c r="F50" s="114">
        <v>1991</v>
      </c>
      <c r="G50" s="114">
        <v>1919</v>
      </c>
      <c r="H50" s="140">
        <v>1991</v>
      </c>
      <c r="I50" s="115">
        <v>-13</v>
      </c>
      <c r="J50" s="116">
        <v>-0.65293822199899543</v>
      </c>
    </row>
    <row r="51" spans="1:12" s="110" customFormat="1" ht="13.5" customHeight="1" x14ac:dyDescent="0.2">
      <c r="A51" s="118" t="s">
        <v>105</v>
      </c>
      <c r="B51" s="121" t="s">
        <v>108</v>
      </c>
      <c r="C51" s="113">
        <v>16.279663179382496</v>
      </c>
      <c r="D51" s="115">
        <v>638</v>
      </c>
      <c r="E51" s="114">
        <v>675</v>
      </c>
      <c r="F51" s="114">
        <v>684</v>
      </c>
      <c r="G51" s="114">
        <v>603</v>
      </c>
      <c r="H51" s="140">
        <v>678</v>
      </c>
      <c r="I51" s="115">
        <v>-40</v>
      </c>
      <c r="J51" s="116">
        <v>-5.8997050147492622</v>
      </c>
    </row>
    <row r="52" spans="1:12" s="110" customFormat="1" ht="13.5" customHeight="1" x14ac:dyDescent="0.2">
      <c r="A52" s="118"/>
      <c r="B52" s="121" t="s">
        <v>109</v>
      </c>
      <c r="C52" s="113">
        <v>67.644807348813472</v>
      </c>
      <c r="D52" s="115">
        <v>2651</v>
      </c>
      <c r="E52" s="114">
        <v>2746</v>
      </c>
      <c r="F52" s="114">
        <v>2660</v>
      </c>
      <c r="G52" s="114">
        <v>2618</v>
      </c>
      <c r="H52" s="140">
        <v>2691</v>
      </c>
      <c r="I52" s="115">
        <v>-40</v>
      </c>
      <c r="J52" s="116">
        <v>-1.4864362690449646</v>
      </c>
    </row>
    <row r="53" spans="1:12" s="110" customFormat="1" ht="13.5" customHeight="1" x14ac:dyDescent="0.2">
      <c r="A53" s="118"/>
      <c r="B53" s="121" t="s">
        <v>110</v>
      </c>
      <c r="C53" s="113">
        <v>14.876243939780556</v>
      </c>
      <c r="D53" s="115">
        <v>583</v>
      </c>
      <c r="E53" s="114">
        <v>580</v>
      </c>
      <c r="F53" s="114">
        <v>571</v>
      </c>
      <c r="G53" s="114">
        <v>554</v>
      </c>
      <c r="H53" s="140">
        <v>543</v>
      </c>
      <c r="I53" s="115">
        <v>40</v>
      </c>
      <c r="J53" s="116">
        <v>7.3664825046040514</v>
      </c>
    </row>
    <row r="54" spans="1:12" s="110" customFormat="1" ht="13.5" customHeight="1" x14ac:dyDescent="0.2">
      <c r="A54" s="120"/>
      <c r="B54" s="121" t="s">
        <v>111</v>
      </c>
      <c r="C54" s="113">
        <v>1.1992855320234754</v>
      </c>
      <c r="D54" s="115">
        <v>47</v>
      </c>
      <c r="E54" s="114">
        <v>42</v>
      </c>
      <c r="F54" s="114">
        <v>42</v>
      </c>
      <c r="G54" s="114">
        <v>35</v>
      </c>
      <c r="H54" s="140">
        <v>31</v>
      </c>
      <c r="I54" s="115">
        <v>16</v>
      </c>
      <c r="J54" s="116">
        <v>51.612903225806448</v>
      </c>
    </row>
    <row r="55" spans="1:12" s="110" customFormat="1" ht="13.5" customHeight="1" x14ac:dyDescent="0.2">
      <c r="A55" s="120"/>
      <c r="B55" s="121" t="s">
        <v>112</v>
      </c>
      <c r="C55" s="113">
        <v>0.40826741515692777</v>
      </c>
      <c r="D55" s="115">
        <v>16</v>
      </c>
      <c r="E55" s="114">
        <v>11</v>
      </c>
      <c r="F55" s="114">
        <v>15</v>
      </c>
      <c r="G55" s="114">
        <v>9</v>
      </c>
      <c r="H55" s="140">
        <v>7</v>
      </c>
      <c r="I55" s="115">
        <v>9</v>
      </c>
      <c r="J55" s="116">
        <v>128.57142857142858</v>
      </c>
    </row>
    <row r="56" spans="1:12" s="110" customFormat="1" ht="13.5" customHeight="1" x14ac:dyDescent="0.2">
      <c r="A56" s="118" t="s">
        <v>113</v>
      </c>
      <c r="B56" s="122" t="s">
        <v>116</v>
      </c>
      <c r="C56" s="113">
        <v>85.863740750191369</v>
      </c>
      <c r="D56" s="115">
        <v>3365</v>
      </c>
      <c r="E56" s="114">
        <v>3498</v>
      </c>
      <c r="F56" s="114">
        <v>3455</v>
      </c>
      <c r="G56" s="114">
        <v>3299</v>
      </c>
      <c r="H56" s="140">
        <v>3418</v>
      </c>
      <c r="I56" s="115">
        <v>-53</v>
      </c>
      <c r="J56" s="116">
        <v>-1.55061439438268</v>
      </c>
    </row>
    <row r="57" spans="1:12" s="110" customFormat="1" ht="13.5" customHeight="1" x14ac:dyDescent="0.2">
      <c r="A57" s="142"/>
      <c r="B57" s="124" t="s">
        <v>117</v>
      </c>
      <c r="C57" s="125">
        <v>14.136259249808624</v>
      </c>
      <c r="D57" s="143">
        <v>554</v>
      </c>
      <c r="E57" s="144">
        <v>544</v>
      </c>
      <c r="F57" s="144">
        <v>499</v>
      </c>
      <c r="G57" s="144">
        <v>508</v>
      </c>
      <c r="H57" s="145">
        <v>522</v>
      </c>
      <c r="I57" s="143">
        <v>32</v>
      </c>
      <c r="J57" s="146">
        <v>6.1302681992337167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122232</v>
      </c>
      <c r="E12" s="236">
        <v>122619</v>
      </c>
      <c r="F12" s="114">
        <v>122715</v>
      </c>
      <c r="G12" s="114">
        <v>121298</v>
      </c>
      <c r="H12" s="140">
        <v>121235</v>
      </c>
      <c r="I12" s="115">
        <v>997</v>
      </c>
      <c r="J12" s="116">
        <v>0.82236977770445829</v>
      </c>
    </row>
    <row r="13" spans="1:15" s="110" customFormat="1" ht="12" customHeight="1" x14ac:dyDescent="0.2">
      <c r="A13" s="118" t="s">
        <v>105</v>
      </c>
      <c r="B13" s="119" t="s">
        <v>106</v>
      </c>
      <c r="C13" s="113">
        <v>67.069179920151839</v>
      </c>
      <c r="D13" s="115">
        <v>81980</v>
      </c>
      <c r="E13" s="114">
        <v>82245</v>
      </c>
      <c r="F13" s="114">
        <v>82205</v>
      </c>
      <c r="G13" s="114">
        <v>81435</v>
      </c>
      <c r="H13" s="140">
        <v>81313</v>
      </c>
      <c r="I13" s="115">
        <v>667</v>
      </c>
      <c r="J13" s="116">
        <v>0.82028703897285793</v>
      </c>
    </row>
    <row r="14" spans="1:15" s="110" customFormat="1" ht="12" customHeight="1" x14ac:dyDescent="0.2">
      <c r="A14" s="118"/>
      <c r="B14" s="119" t="s">
        <v>107</v>
      </c>
      <c r="C14" s="113">
        <v>32.930820079848161</v>
      </c>
      <c r="D14" s="115">
        <v>40252</v>
      </c>
      <c r="E14" s="114">
        <v>40374</v>
      </c>
      <c r="F14" s="114">
        <v>40510</v>
      </c>
      <c r="G14" s="114">
        <v>39863</v>
      </c>
      <c r="H14" s="140">
        <v>39922</v>
      </c>
      <c r="I14" s="115">
        <v>330</v>
      </c>
      <c r="J14" s="116">
        <v>0.8266118931917239</v>
      </c>
    </row>
    <row r="15" spans="1:15" s="110" customFormat="1" ht="12" customHeight="1" x14ac:dyDescent="0.2">
      <c r="A15" s="118" t="s">
        <v>105</v>
      </c>
      <c r="B15" s="121" t="s">
        <v>108</v>
      </c>
      <c r="C15" s="113">
        <v>7.5127626153544078</v>
      </c>
      <c r="D15" s="115">
        <v>9183</v>
      </c>
      <c r="E15" s="114">
        <v>9554</v>
      </c>
      <c r="F15" s="114">
        <v>9854</v>
      </c>
      <c r="G15" s="114">
        <v>8924</v>
      </c>
      <c r="H15" s="140">
        <v>9300</v>
      </c>
      <c r="I15" s="115">
        <v>-117</v>
      </c>
      <c r="J15" s="116">
        <v>-1.2580645161290323</v>
      </c>
    </row>
    <row r="16" spans="1:15" s="110" customFormat="1" ht="12" customHeight="1" x14ac:dyDescent="0.2">
      <c r="A16" s="118"/>
      <c r="B16" s="121" t="s">
        <v>109</v>
      </c>
      <c r="C16" s="113">
        <v>72.251129000589046</v>
      </c>
      <c r="D16" s="115">
        <v>88314</v>
      </c>
      <c r="E16" s="114">
        <v>88664</v>
      </c>
      <c r="F16" s="114">
        <v>88738</v>
      </c>
      <c r="G16" s="114">
        <v>88694</v>
      </c>
      <c r="H16" s="140">
        <v>88627</v>
      </c>
      <c r="I16" s="115">
        <v>-313</v>
      </c>
      <c r="J16" s="116">
        <v>-0.35316551389531409</v>
      </c>
    </row>
    <row r="17" spans="1:10" s="110" customFormat="1" ht="12" customHeight="1" x14ac:dyDescent="0.2">
      <c r="A17" s="118"/>
      <c r="B17" s="121" t="s">
        <v>110</v>
      </c>
      <c r="C17" s="113">
        <v>19.786962497545652</v>
      </c>
      <c r="D17" s="115">
        <v>24186</v>
      </c>
      <c r="E17" s="114">
        <v>23893</v>
      </c>
      <c r="F17" s="114">
        <v>23617</v>
      </c>
      <c r="G17" s="114">
        <v>23209</v>
      </c>
      <c r="H17" s="140">
        <v>22848</v>
      </c>
      <c r="I17" s="115">
        <v>1338</v>
      </c>
      <c r="J17" s="116">
        <v>5.85609243697479</v>
      </c>
    </row>
    <row r="18" spans="1:10" s="110" customFormat="1" ht="12" customHeight="1" x14ac:dyDescent="0.2">
      <c r="A18" s="120"/>
      <c r="B18" s="121" t="s">
        <v>111</v>
      </c>
      <c r="C18" s="113">
        <v>0.44914588651089732</v>
      </c>
      <c r="D18" s="115">
        <v>549</v>
      </c>
      <c r="E18" s="114">
        <v>508</v>
      </c>
      <c r="F18" s="114">
        <v>506</v>
      </c>
      <c r="G18" s="114">
        <v>471</v>
      </c>
      <c r="H18" s="140">
        <v>460</v>
      </c>
      <c r="I18" s="115">
        <v>89</v>
      </c>
      <c r="J18" s="116">
        <v>19.347826086956523</v>
      </c>
    </row>
    <row r="19" spans="1:10" s="110" customFormat="1" ht="12" customHeight="1" x14ac:dyDescent="0.2">
      <c r="A19" s="120"/>
      <c r="B19" s="121" t="s">
        <v>112</v>
      </c>
      <c r="C19" s="113">
        <v>0.18653053210288631</v>
      </c>
      <c r="D19" s="115">
        <v>228</v>
      </c>
      <c r="E19" s="114">
        <v>203</v>
      </c>
      <c r="F19" s="114">
        <v>217</v>
      </c>
      <c r="G19" s="114">
        <v>184</v>
      </c>
      <c r="H19" s="140">
        <v>178</v>
      </c>
      <c r="I19" s="115">
        <v>50</v>
      </c>
      <c r="J19" s="116">
        <v>28.089887640449437</v>
      </c>
    </row>
    <row r="20" spans="1:10" s="110" customFormat="1" ht="12" customHeight="1" x14ac:dyDescent="0.2">
      <c r="A20" s="118" t="s">
        <v>113</v>
      </c>
      <c r="B20" s="119" t="s">
        <v>181</v>
      </c>
      <c r="C20" s="113">
        <v>84.251259899208065</v>
      </c>
      <c r="D20" s="115">
        <v>102982</v>
      </c>
      <c r="E20" s="114">
        <v>103438</v>
      </c>
      <c r="F20" s="114">
        <v>103669</v>
      </c>
      <c r="G20" s="114">
        <v>102773</v>
      </c>
      <c r="H20" s="140">
        <v>102834</v>
      </c>
      <c r="I20" s="115">
        <v>148</v>
      </c>
      <c r="J20" s="116">
        <v>0.14392127117490325</v>
      </c>
    </row>
    <row r="21" spans="1:10" s="110" customFormat="1" ht="12" customHeight="1" x14ac:dyDescent="0.2">
      <c r="A21" s="118"/>
      <c r="B21" s="119" t="s">
        <v>182</v>
      </c>
      <c r="C21" s="113">
        <v>15.748740100791936</v>
      </c>
      <c r="D21" s="115">
        <v>19250</v>
      </c>
      <c r="E21" s="114">
        <v>19181</v>
      </c>
      <c r="F21" s="114">
        <v>19046</v>
      </c>
      <c r="G21" s="114">
        <v>18525</v>
      </c>
      <c r="H21" s="140">
        <v>18401</v>
      </c>
      <c r="I21" s="115">
        <v>849</v>
      </c>
      <c r="J21" s="116">
        <v>4.6138796804521496</v>
      </c>
    </row>
    <row r="22" spans="1:10" s="110" customFormat="1" ht="12" customHeight="1" x14ac:dyDescent="0.2">
      <c r="A22" s="118" t="s">
        <v>113</v>
      </c>
      <c r="B22" s="119" t="s">
        <v>116</v>
      </c>
      <c r="C22" s="113">
        <v>91.053079390012442</v>
      </c>
      <c r="D22" s="115">
        <v>111296</v>
      </c>
      <c r="E22" s="114">
        <v>111755</v>
      </c>
      <c r="F22" s="114">
        <v>111931</v>
      </c>
      <c r="G22" s="114">
        <v>110986</v>
      </c>
      <c r="H22" s="140">
        <v>111102</v>
      </c>
      <c r="I22" s="115">
        <v>194</v>
      </c>
      <c r="J22" s="116">
        <v>0.17461431837410668</v>
      </c>
    </row>
    <row r="23" spans="1:10" s="110" customFormat="1" ht="12" customHeight="1" x14ac:dyDescent="0.2">
      <c r="A23" s="118"/>
      <c r="B23" s="119" t="s">
        <v>117</v>
      </c>
      <c r="C23" s="113">
        <v>8.9264677007657571</v>
      </c>
      <c r="D23" s="115">
        <v>10911</v>
      </c>
      <c r="E23" s="114">
        <v>10837</v>
      </c>
      <c r="F23" s="114">
        <v>10757</v>
      </c>
      <c r="G23" s="114">
        <v>10288</v>
      </c>
      <c r="H23" s="140">
        <v>10113</v>
      </c>
      <c r="I23" s="115">
        <v>798</v>
      </c>
      <c r="J23" s="116">
        <v>7.8908335805398995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53213</v>
      </c>
      <c r="E64" s="236">
        <v>53515</v>
      </c>
      <c r="F64" s="236">
        <v>53653</v>
      </c>
      <c r="G64" s="236">
        <v>52446</v>
      </c>
      <c r="H64" s="140">
        <v>52444</v>
      </c>
      <c r="I64" s="115">
        <v>769</v>
      </c>
      <c r="J64" s="116">
        <v>1.4663259858134392</v>
      </c>
    </row>
    <row r="65" spans="1:12" s="110" customFormat="1" ht="12" customHeight="1" x14ac:dyDescent="0.2">
      <c r="A65" s="118" t="s">
        <v>105</v>
      </c>
      <c r="B65" s="119" t="s">
        <v>106</v>
      </c>
      <c r="C65" s="113">
        <v>57.401386879146074</v>
      </c>
      <c r="D65" s="235">
        <v>30545</v>
      </c>
      <c r="E65" s="236">
        <v>30741</v>
      </c>
      <c r="F65" s="236">
        <v>30903</v>
      </c>
      <c r="G65" s="236">
        <v>30131</v>
      </c>
      <c r="H65" s="140">
        <v>30070</v>
      </c>
      <c r="I65" s="115">
        <v>475</v>
      </c>
      <c r="J65" s="116">
        <v>1.5796474891918857</v>
      </c>
    </row>
    <row r="66" spans="1:12" s="110" customFormat="1" ht="12" customHeight="1" x14ac:dyDescent="0.2">
      <c r="A66" s="118"/>
      <c r="B66" s="119" t="s">
        <v>107</v>
      </c>
      <c r="C66" s="113">
        <v>42.598613120853926</v>
      </c>
      <c r="D66" s="235">
        <v>22668</v>
      </c>
      <c r="E66" s="236">
        <v>22774</v>
      </c>
      <c r="F66" s="236">
        <v>22750</v>
      </c>
      <c r="G66" s="236">
        <v>22315</v>
      </c>
      <c r="H66" s="140">
        <v>22374</v>
      </c>
      <c r="I66" s="115">
        <v>294</v>
      </c>
      <c r="J66" s="116">
        <v>1.3140252078305175</v>
      </c>
    </row>
    <row r="67" spans="1:12" s="110" customFormat="1" ht="12" customHeight="1" x14ac:dyDescent="0.2">
      <c r="A67" s="118" t="s">
        <v>105</v>
      </c>
      <c r="B67" s="121" t="s">
        <v>108</v>
      </c>
      <c r="C67" s="113">
        <v>9.5352639392629612</v>
      </c>
      <c r="D67" s="235">
        <v>5074</v>
      </c>
      <c r="E67" s="236">
        <v>5252</v>
      </c>
      <c r="F67" s="236">
        <v>5348</v>
      </c>
      <c r="G67" s="236">
        <v>4794</v>
      </c>
      <c r="H67" s="140">
        <v>4966</v>
      </c>
      <c r="I67" s="115">
        <v>108</v>
      </c>
      <c r="J67" s="116">
        <v>2.1747885622231173</v>
      </c>
    </row>
    <row r="68" spans="1:12" s="110" customFormat="1" ht="12" customHeight="1" x14ac:dyDescent="0.2">
      <c r="A68" s="118"/>
      <c r="B68" s="121" t="s">
        <v>109</v>
      </c>
      <c r="C68" s="113">
        <v>70.35310920263845</v>
      </c>
      <c r="D68" s="235">
        <v>37437</v>
      </c>
      <c r="E68" s="236">
        <v>37627</v>
      </c>
      <c r="F68" s="236">
        <v>37741</v>
      </c>
      <c r="G68" s="236">
        <v>37256</v>
      </c>
      <c r="H68" s="140">
        <v>37200</v>
      </c>
      <c r="I68" s="115">
        <v>237</v>
      </c>
      <c r="J68" s="116">
        <v>0.63709677419354838</v>
      </c>
    </row>
    <row r="69" spans="1:12" s="110" customFormat="1" ht="12" customHeight="1" x14ac:dyDescent="0.2">
      <c r="A69" s="118"/>
      <c r="B69" s="121" t="s">
        <v>110</v>
      </c>
      <c r="C69" s="113">
        <v>19.356172363896039</v>
      </c>
      <c r="D69" s="235">
        <v>10300</v>
      </c>
      <c r="E69" s="236">
        <v>10243</v>
      </c>
      <c r="F69" s="236">
        <v>10187</v>
      </c>
      <c r="G69" s="236">
        <v>10032</v>
      </c>
      <c r="H69" s="140">
        <v>9938</v>
      </c>
      <c r="I69" s="115">
        <v>362</v>
      </c>
      <c r="J69" s="116">
        <v>3.6425840209297644</v>
      </c>
    </row>
    <row r="70" spans="1:12" s="110" customFormat="1" ht="12" customHeight="1" x14ac:dyDescent="0.2">
      <c r="A70" s="120"/>
      <c r="B70" s="121" t="s">
        <v>111</v>
      </c>
      <c r="C70" s="113">
        <v>0.75545449420254451</v>
      </c>
      <c r="D70" s="235">
        <v>402</v>
      </c>
      <c r="E70" s="236">
        <v>393</v>
      </c>
      <c r="F70" s="236">
        <v>377</v>
      </c>
      <c r="G70" s="236">
        <v>364</v>
      </c>
      <c r="H70" s="140">
        <v>340</v>
      </c>
      <c r="I70" s="115">
        <v>62</v>
      </c>
      <c r="J70" s="116">
        <v>18.235294117647058</v>
      </c>
    </row>
    <row r="71" spans="1:12" s="110" customFormat="1" ht="12" customHeight="1" x14ac:dyDescent="0.2">
      <c r="A71" s="120"/>
      <c r="B71" s="121" t="s">
        <v>112</v>
      </c>
      <c r="C71" s="113">
        <v>0.25557664480484094</v>
      </c>
      <c r="D71" s="235">
        <v>136</v>
      </c>
      <c r="E71" s="236">
        <v>126</v>
      </c>
      <c r="F71" s="236">
        <v>129</v>
      </c>
      <c r="G71" s="236">
        <v>115</v>
      </c>
      <c r="H71" s="140">
        <v>101</v>
      </c>
      <c r="I71" s="115">
        <v>35</v>
      </c>
      <c r="J71" s="116">
        <v>34.653465346534652</v>
      </c>
    </row>
    <row r="72" spans="1:12" s="110" customFormat="1" ht="12" customHeight="1" x14ac:dyDescent="0.2">
      <c r="A72" s="118" t="s">
        <v>113</v>
      </c>
      <c r="B72" s="119" t="s">
        <v>181</v>
      </c>
      <c r="C72" s="113">
        <v>76.49446563809596</v>
      </c>
      <c r="D72" s="235">
        <v>40705</v>
      </c>
      <c r="E72" s="236">
        <v>41027</v>
      </c>
      <c r="F72" s="236">
        <v>41329</v>
      </c>
      <c r="G72" s="236">
        <v>40326</v>
      </c>
      <c r="H72" s="140">
        <v>40439</v>
      </c>
      <c r="I72" s="115">
        <v>266</v>
      </c>
      <c r="J72" s="116">
        <v>0.65778085511511164</v>
      </c>
    </row>
    <row r="73" spans="1:12" s="110" customFormat="1" ht="12" customHeight="1" x14ac:dyDescent="0.2">
      <c r="A73" s="118"/>
      <c r="B73" s="119" t="s">
        <v>182</v>
      </c>
      <c r="C73" s="113">
        <v>23.505534361904047</v>
      </c>
      <c r="D73" s="115">
        <v>12508</v>
      </c>
      <c r="E73" s="114">
        <v>12488</v>
      </c>
      <c r="F73" s="114">
        <v>12324</v>
      </c>
      <c r="G73" s="114">
        <v>12120</v>
      </c>
      <c r="H73" s="140">
        <v>12005</v>
      </c>
      <c r="I73" s="115">
        <v>503</v>
      </c>
      <c r="J73" s="116">
        <v>4.1899208663057061</v>
      </c>
    </row>
    <row r="74" spans="1:12" s="110" customFormat="1" ht="12" customHeight="1" x14ac:dyDescent="0.2">
      <c r="A74" s="118" t="s">
        <v>113</v>
      </c>
      <c r="B74" s="119" t="s">
        <v>116</v>
      </c>
      <c r="C74" s="113">
        <v>85.033732358634168</v>
      </c>
      <c r="D74" s="115">
        <v>45249</v>
      </c>
      <c r="E74" s="114">
        <v>45555</v>
      </c>
      <c r="F74" s="114">
        <v>45668</v>
      </c>
      <c r="G74" s="114">
        <v>45024</v>
      </c>
      <c r="H74" s="140">
        <v>45162</v>
      </c>
      <c r="I74" s="115">
        <v>87</v>
      </c>
      <c r="J74" s="116">
        <v>0.19263982994552942</v>
      </c>
    </row>
    <row r="75" spans="1:12" s="110" customFormat="1" ht="12" customHeight="1" x14ac:dyDescent="0.2">
      <c r="A75" s="142"/>
      <c r="B75" s="124" t="s">
        <v>117</v>
      </c>
      <c r="C75" s="125">
        <v>14.945596000977204</v>
      </c>
      <c r="D75" s="143">
        <v>7953</v>
      </c>
      <c r="E75" s="144">
        <v>7948</v>
      </c>
      <c r="F75" s="144">
        <v>7971</v>
      </c>
      <c r="G75" s="144">
        <v>7406</v>
      </c>
      <c r="H75" s="145">
        <v>7268</v>
      </c>
      <c r="I75" s="143">
        <v>685</v>
      </c>
      <c r="J75" s="146">
        <v>9.4248761695101813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122232</v>
      </c>
      <c r="G11" s="114">
        <v>122619</v>
      </c>
      <c r="H11" s="114">
        <v>122715</v>
      </c>
      <c r="I11" s="114">
        <v>121298</v>
      </c>
      <c r="J11" s="140">
        <v>121235</v>
      </c>
      <c r="K11" s="114">
        <v>997</v>
      </c>
      <c r="L11" s="116">
        <v>0.82236977770445829</v>
      </c>
    </row>
    <row r="12" spans="1:17" s="110" customFormat="1" ht="24.95" customHeight="1" x14ac:dyDescent="0.2">
      <c r="A12" s="604" t="s">
        <v>185</v>
      </c>
      <c r="B12" s="605"/>
      <c r="C12" s="605"/>
      <c r="D12" s="606"/>
      <c r="E12" s="113">
        <v>67.069179920151839</v>
      </c>
      <c r="F12" s="115">
        <v>81980</v>
      </c>
      <c r="G12" s="114">
        <v>82245</v>
      </c>
      <c r="H12" s="114">
        <v>82205</v>
      </c>
      <c r="I12" s="114">
        <v>81435</v>
      </c>
      <c r="J12" s="140">
        <v>81313</v>
      </c>
      <c r="K12" s="114">
        <v>667</v>
      </c>
      <c r="L12" s="116">
        <v>0.82028703897285793</v>
      </c>
    </row>
    <row r="13" spans="1:17" s="110" customFormat="1" ht="15" customHeight="1" x14ac:dyDescent="0.2">
      <c r="A13" s="120"/>
      <c r="B13" s="612" t="s">
        <v>107</v>
      </c>
      <c r="C13" s="612"/>
      <c r="E13" s="113">
        <v>32.930820079848161</v>
      </c>
      <c r="F13" s="115">
        <v>40252</v>
      </c>
      <c r="G13" s="114">
        <v>40374</v>
      </c>
      <c r="H13" s="114">
        <v>40510</v>
      </c>
      <c r="I13" s="114">
        <v>39863</v>
      </c>
      <c r="J13" s="140">
        <v>39922</v>
      </c>
      <c r="K13" s="114">
        <v>330</v>
      </c>
      <c r="L13" s="116">
        <v>0.8266118931917239</v>
      </c>
    </row>
    <row r="14" spans="1:17" s="110" customFormat="1" ht="24.95" customHeight="1" x14ac:dyDescent="0.2">
      <c r="A14" s="604" t="s">
        <v>186</v>
      </c>
      <c r="B14" s="605"/>
      <c r="C14" s="605"/>
      <c r="D14" s="606"/>
      <c r="E14" s="113">
        <v>7.5127626153544078</v>
      </c>
      <c r="F14" s="115">
        <v>9183</v>
      </c>
      <c r="G14" s="114">
        <v>9554</v>
      </c>
      <c r="H14" s="114">
        <v>9854</v>
      </c>
      <c r="I14" s="114">
        <v>8924</v>
      </c>
      <c r="J14" s="140">
        <v>9300</v>
      </c>
      <c r="K14" s="114">
        <v>-117</v>
      </c>
      <c r="L14" s="116">
        <v>-1.2580645161290323</v>
      </c>
    </row>
    <row r="15" spans="1:17" s="110" customFormat="1" ht="15" customHeight="1" x14ac:dyDescent="0.2">
      <c r="A15" s="120"/>
      <c r="B15" s="119"/>
      <c r="C15" s="258" t="s">
        <v>106</v>
      </c>
      <c r="E15" s="113">
        <v>58.346945442665799</v>
      </c>
      <c r="F15" s="115">
        <v>5358</v>
      </c>
      <c r="G15" s="114">
        <v>5581</v>
      </c>
      <c r="H15" s="114">
        <v>5707</v>
      </c>
      <c r="I15" s="114">
        <v>5126</v>
      </c>
      <c r="J15" s="140">
        <v>5309</v>
      </c>
      <c r="K15" s="114">
        <v>49</v>
      </c>
      <c r="L15" s="116">
        <v>0.92296100960632887</v>
      </c>
    </row>
    <row r="16" spans="1:17" s="110" customFormat="1" ht="15" customHeight="1" x14ac:dyDescent="0.2">
      <c r="A16" s="120"/>
      <c r="B16" s="119"/>
      <c r="C16" s="258" t="s">
        <v>107</v>
      </c>
      <c r="E16" s="113">
        <v>41.653054557334201</v>
      </c>
      <c r="F16" s="115">
        <v>3825</v>
      </c>
      <c r="G16" s="114">
        <v>3973</v>
      </c>
      <c r="H16" s="114">
        <v>4147</v>
      </c>
      <c r="I16" s="114">
        <v>3798</v>
      </c>
      <c r="J16" s="140">
        <v>3991</v>
      </c>
      <c r="K16" s="114">
        <v>-166</v>
      </c>
      <c r="L16" s="116">
        <v>-4.1593585567526938</v>
      </c>
    </row>
    <row r="17" spans="1:12" s="110" customFormat="1" ht="15" customHeight="1" x14ac:dyDescent="0.2">
      <c r="A17" s="120"/>
      <c r="B17" s="121" t="s">
        <v>109</v>
      </c>
      <c r="C17" s="258"/>
      <c r="E17" s="113">
        <v>72.251129000589046</v>
      </c>
      <c r="F17" s="115">
        <v>88314</v>
      </c>
      <c r="G17" s="114">
        <v>88664</v>
      </c>
      <c r="H17" s="114">
        <v>88738</v>
      </c>
      <c r="I17" s="114">
        <v>88694</v>
      </c>
      <c r="J17" s="140">
        <v>88627</v>
      </c>
      <c r="K17" s="114">
        <v>-313</v>
      </c>
      <c r="L17" s="116">
        <v>-0.35316551389531409</v>
      </c>
    </row>
    <row r="18" spans="1:12" s="110" customFormat="1" ht="15" customHeight="1" x14ac:dyDescent="0.2">
      <c r="A18" s="120"/>
      <c r="B18" s="119"/>
      <c r="C18" s="258" t="s">
        <v>106</v>
      </c>
      <c r="E18" s="113">
        <v>66.448128269583535</v>
      </c>
      <c r="F18" s="115">
        <v>58683</v>
      </c>
      <c r="G18" s="114">
        <v>58950</v>
      </c>
      <c r="H18" s="114">
        <v>58949</v>
      </c>
      <c r="I18" s="114">
        <v>59045</v>
      </c>
      <c r="J18" s="140">
        <v>58992</v>
      </c>
      <c r="K18" s="114">
        <v>-309</v>
      </c>
      <c r="L18" s="116">
        <v>-0.52379983726606993</v>
      </c>
    </row>
    <row r="19" spans="1:12" s="110" customFormat="1" ht="15" customHeight="1" x14ac:dyDescent="0.2">
      <c r="A19" s="120"/>
      <c r="B19" s="119"/>
      <c r="C19" s="258" t="s">
        <v>107</v>
      </c>
      <c r="E19" s="113">
        <v>33.551871730416465</v>
      </c>
      <c r="F19" s="115">
        <v>29631</v>
      </c>
      <c r="G19" s="114">
        <v>29714</v>
      </c>
      <c r="H19" s="114">
        <v>29789</v>
      </c>
      <c r="I19" s="114">
        <v>29649</v>
      </c>
      <c r="J19" s="140">
        <v>29635</v>
      </c>
      <c r="K19" s="114">
        <v>-4</v>
      </c>
      <c r="L19" s="116">
        <v>-1.3497553568415725E-2</v>
      </c>
    </row>
    <row r="20" spans="1:12" s="110" customFormat="1" ht="15" customHeight="1" x14ac:dyDescent="0.2">
      <c r="A20" s="120"/>
      <c r="B20" s="121" t="s">
        <v>110</v>
      </c>
      <c r="C20" s="258"/>
      <c r="E20" s="113">
        <v>19.786962497545652</v>
      </c>
      <c r="F20" s="115">
        <v>24186</v>
      </c>
      <c r="G20" s="114">
        <v>23893</v>
      </c>
      <c r="H20" s="114">
        <v>23617</v>
      </c>
      <c r="I20" s="114">
        <v>23209</v>
      </c>
      <c r="J20" s="140">
        <v>22848</v>
      </c>
      <c r="K20" s="114">
        <v>1338</v>
      </c>
      <c r="L20" s="116">
        <v>5.85609243697479</v>
      </c>
    </row>
    <row r="21" spans="1:12" s="110" customFormat="1" ht="15" customHeight="1" x14ac:dyDescent="0.2">
      <c r="A21" s="120"/>
      <c r="B21" s="119"/>
      <c r="C21" s="258" t="s">
        <v>106</v>
      </c>
      <c r="E21" s="113">
        <v>72.678408996940377</v>
      </c>
      <c r="F21" s="115">
        <v>17578</v>
      </c>
      <c r="G21" s="114">
        <v>17383</v>
      </c>
      <c r="H21" s="114">
        <v>17208</v>
      </c>
      <c r="I21" s="114">
        <v>16946</v>
      </c>
      <c r="J21" s="140">
        <v>16697</v>
      </c>
      <c r="K21" s="114">
        <v>881</v>
      </c>
      <c r="L21" s="116">
        <v>5.2763969575372824</v>
      </c>
    </row>
    <row r="22" spans="1:12" s="110" customFormat="1" ht="15" customHeight="1" x14ac:dyDescent="0.2">
      <c r="A22" s="120"/>
      <c r="B22" s="119"/>
      <c r="C22" s="258" t="s">
        <v>107</v>
      </c>
      <c r="E22" s="113">
        <v>27.32159100305962</v>
      </c>
      <c r="F22" s="115">
        <v>6608</v>
      </c>
      <c r="G22" s="114">
        <v>6510</v>
      </c>
      <c r="H22" s="114">
        <v>6409</v>
      </c>
      <c r="I22" s="114">
        <v>6263</v>
      </c>
      <c r="J22" s="140">
        <v>6151</v>
      </c>
      <c r="K22" s="114">
        <v>457</v>
      </c>
      <c r="L22" s="116">
        <v>7.4296862298813204</v>
      </c>
    </row>
    <row r="23" spans="1:12" s="110" customFormat="1" ht="15" customHeight="1" x14ac:dyDescent="0.2">
      <c r="A23" s="120"/>
      <c r="B23" s="121" t="s">
        <v>111</v>
      </c>
      <c r="C23" s="258"/>
      <c r="E23" s="113">
        <v>0.44914588651089732</v>
      </c>
      <c r="F23" s="115">
        <v>549</v>
      </c>
      <c r="G23" s="114">
        <v>508</v>
      </c>
      <c r="H23" s="114">
        <v>506</v>
      </c>
      <c r="I23" s="114">
        <v>471</v>
      </c>
      <c r="J23" s="140">
        <v>460</v>
      </c>
      <c r="K23" s="114">
        <v>89</v>
      </c>
      <c r="L23" s="116">
        <v>19.347826086956523</v>
      </c>
    </row>
    <row r="24" spans="1:12" s="110" customFormat="1" ht="15" customHeight="1" x14ac:dyDescent="0.2">
      <c r="A24" s="120"/>
      <c r="B24" s="119"/>
      <c r="C24" s="258" t="s">
        <v>106</v>
      </c>
      <c r="E24" s="113">
        <v>65.755919854280506</v>
      </c>
      <c r="F24" s="115">
        <v>361</v>
      </c>
      <c r="G24" s="114">
        <v>331</v>
      </c>
      <c r="H24" s="114">
        <v>341</v>
      </c>
      <c r="I24" s="114">
        <v>318</v>
      </c>
      <c r="J24" s="140">
        <v>315</v>
      </c>
      <c r="K24" s="114">
        <v>46</v>
      </c>
      <c r="L24" s="116">
        <v>14.603174603174603</v>
      </c>
    </row>
    <row r="25" spans="1:12" s="110" customFormat="1" ht="15" customHeight="1" x14ac:dyDescent="0.2">
      <c r="A25" s="120"/>
      <c r="B25" s="119"/>
      <c r="C25" s="258" t="s">
        <v>107</v>
      </c>
      <c r="E25" s="113">
        <v>34.244080145719487</v>
      </c>
      <c r="F25" s="115">
        <v>188</v>
      </c>
      <c r="G25" s="114">
        <v>177</v>
      </c>
      <c r="H25" s="114">
        <v>165</v>
      </c>
      <c r="I25" s="114">
        <v>153</v>
      </c>
      <c r="J25" s="140">
        <v>145</v>
      </c>
      <c r="K25" s="114">
        <v>43</v>
      </c>
      <c r="L25" s="116">
        <v>29.655172413793103</v>
      </c>
    </row>
    <row r="26" spans="1:12" s="110" customFormat="1" ht="15" customHeight="1" x14ac:dyDescent="0.2">
      <c r="A26" s="120"/>
      <c r="C26" s="121" t="s">
        <v>187</v>
      </c>
      <c r="D26" s="110" t="s">
        <v>188</v>
      </c>
      <c r="E26" s="113">
        <v>0.18653053210288631</v>
      </c>
      <c r="F26" s="115">
        <v>228</v>
      </c>
      <c r="G26" s="114">
        <v>203</v>
      </c>
      <c r="H26" s="114">
        <v>217</v>
      </c>
      <c r="I26" s="114">
        <v>184</v>
      </c>
      <c r="J26" s="140">
        <v>178</v>
      </c>
      <c r="K26" s="114">
        <v>50</v>
      </c>
      <c r="L26" s="116">
        <v>28.089887640449437</v>
      </c>
    </row>
    <row r="27" spans="1:12" s="110" customFormat="1" ht="15" customHeight="1" x14ac:dyDescent="0.2">
      <c r="A27" s="120"/>
      <c r="B27" s="119"/>
      <c r="D27" s="259" t="s">
        <v>106</v>
      </c>
      <c r="E27" s="113">
        <v>65.78947368421052</v>
      </c>
      <c r="F27" s="115">
        <v>150</v>
      </c>
      <c r="G27" s="114">
        <v>131</v>
      </c>
      <c r="H27" s="114">
        <v>146</v>
      </c>
      <c r="I27" s="114">
        <v>123</v>
      </c>
      <c r="J27" s="140">
        <v>123</v>
      </c>
      <c r="K27" s="114">
        <v>27</v>
      </c>
      <c r="L27" s="116">
        <v>21.951219512195124</v>
      </c>
    </row>
    <row r="28" spans="1:12" s="110" customFormat="1" ht="15" customHeight="1" x14ac:dyDescent="0.2">
      <c r="A28" s="120"/>
      <c r="B28" s="119"/>
      <c r="D28" s="259" t="s">
        <v>107</v>
      </c>
      <c r="E28" s="113">
        <v>34.210526315789473</v>
      </c>
      <c r="F28" s="115">
        <v>78</v>
      </c>
      <c r="G28" s="114">
        <v>72</v>
      </c>
      <c r="H28" s="114">
        <v>71</v>
      </c>
      <c r="I28" s="114">
        <v>61</v>
      </c>
      <c r="J28" s="140">
        <v>55</v>
      </c>
      <c r="K28" s="114">
        <v>23</v>
      </c>
      <c r="L28" s="116">
        <v>41.81818181818182</v>
      </c>
    </row>
    <row r="29" spans="1:12" s="110" customFormat="1" ht="24.95" customHeight="1" x14ac:dyDescent="0.2">
      <c r="A29" s="604" t="s">
        <v>189</v>
      </c>
      <c r="B29" s="605"/>
      <c r="C29" s="605"/>
      <c r="D29" s="606"/>
      <c r="E29" s="113">
        <v>91.053079390012442</v>
      </c>
      <c r="F29" s="115">
        <v>111296</v>
      </c>
      <c r="G29" s="114">
        <v>111755</v>
      </c>
      <c r="H29" s="114">
        <v>111931</v>
      </c>
      <c r="I29" s="114">
        <v>110986</v>
      </c>
      <c r="J29" s="140">
        <v>111102</v>
      </c>
      <c r="K29" s="114">
        <v>194</v>
      </c>
      <c r="L29" s="116">
        <v>0.17461431837410668</v>
      </c>
    </row>
    <row r="30" spans="1:12" s="110" customFormat="1" ht="15" customHeight="1" x14ac:dyDescent="0.2">
      <c r="A30" s="120"/>
      <c r="B30" s="119"/>
      <c r="C30" s="258" t="s">
        <v>106</v>
      </c>
      <c r="E30" s="113">
        <v>66.918847038527886</v>
      </c>
      <c r="F30" s="115">
        <v>74478</v>
      </c>
      <c r="G30" s="114">
        <v>74783</v>
      </c>
      <c r="H30" s="114">
        <v>74767</v>
      </c>
      <c r="I30" s="114">
        <v>74353</v>
      </c>
      <c r="J30" s="140">
        <v>74358</v>
      </c>
      <c r="K30" s="114">
        <v>120</v>
      </c>
      <c r="L30" s="116">
        <v>0.16138142499798272</v>
      </c>
    </row>
    <row r="31" spans="1:12" s="110" customFormat="1" ht="15" customHeight="1" x14ac:dyDescent="0.2">
      <c r="A31" s="120"/>
      <c r="B31" s="119"/>
      <c r="C31" s="258" t="s">
        <v>107</v>
      </c>
      <c r="E31" s="113">
        <v>33.081152961472114</v>
      </c>
      <c r="F31" s="115">
        <v>36818</v>
      </c>
      <c r="G31" s="114">
        <v>36972</v>
      </c>
      <c r="H31" s="114">
        <v>37164</v>
      </c>
      <c r="I31" s="114">
        <v>36633</v>
      </c>
      <c r="J31" s="140">
        <v>36744</v>
      </c>
      <c r="K31" s="114">
        <v>74</v>
      </c>
      <c r="L31" s="116">
        <v>0.20139342477683431</v>
      </c>
    </row>
    <row r="32" spans="1:12" s="110" customFormat="1" ht="15" customHeight="1" x14ac:dyDescent="0.2">
      <c r="A32" s="120"/>
      <c r="B32" s="119" t="s">
        <v>117</v>
      </c>
      <c r="C32" s="258"/>
      <c r="E32" s="113">
        <v>8.9264677007657571</v>
      </c>
      <c r="F32" s="115">
        <v>10911</v>
      </c>
      <c r="G32" s="114">
        <v>10837</v>
      </c>
      <c r="H32" s="114">
        <v>10757</v>
      </c>
      <c r="I32" s="114">
        <v>10288</v>
      </c>
      <c r="J32" s="140">
        <v>10113</v>
      </c>
      <c r="K32" s="114">
        <v>798</v>
      </c>
      <c r="L32" s="116">
        <v>7.8908335805398995</v>
      </c>
    </row>
    <row r="33" spans="1:12" s="110" customFormat="1" ht="15" customHeight="1" x14ac:dyDescent="0.2">
      <c r="A33" s="120"/>
      <c r="B33" s="119"/>
      <c r="C33" s="258" t="s">
        <v>106</v>
      </c>
      <c r="E33" s="113">
        <v>68.554669599486758</v>
      </c>
      <c r="F33" s="115">
        <v>7480</v>
      </c>
      <c r="G33" s="114">
        <v>7440</v>
      </c>
      <c r="H33" s="114">
        <v>7417</v>
      </c>
      <c r="I33" s="114">
        <v>7063</v>
      </c>
      <c r="J33" s="140">
        <v>6940</v>
      </c>
      <c r="K33" s="114">
        <v>540</v>
      </c>
      <c r="L33" s="116">
        <v>7.7809798270893369</v>
      </c>
    </row>
    <row r="34" spans="1:12" s="110" customFormat="1" ht="15" customHeight="1" x14ac:dyDescent="0.2">
      <c r="A34" s="120"/>
      <c r="B34" s="119"/>
      <c r="C34" s="258" t="s">
        <v>107</v>
      </c>
      <c r="E34" s="113">
        <v>31.445330400513242</v>
      </c>
      <c r="F34" s="115">
        <v>3431</v>
      </c>
      <c r="G34" s="114">
        <v>3397</v>
      </c>
      <c r="H34" s="114">
        <v>3340</v>
      </c>
      <c r="I34" s="114">
        <v>3225</v>
      </c>
      <c r="J34" s="140">
        <v>3173</v>
      </c>
      <c r="K34" s="114">
        <v>258</v>
      </c>
      <c r="L34" s="116">
        <v>8.1311062086353605</v>
      </c>
    </row>
    <row r="35" spans="1:12" s="110" customFormat="1" ht="24.95" customHeight="1" x14ac:dyDescent="0.2">
      <c r="A35" s="604" t="s">
        <v>190</v>
      </c>
      <c r="B35" s="605"/>
      <c r="C35" s="605"/>
      <c r="D35" s="606"/>
      <c r="E35" s="113">
        <v>84.251259899208065</v>
      </c>
      <c r="F35" s="115">
        <v>102982</v>
      </c>
      <c r="G35" s="114">
        <v>103438</v>
      </c>
      <c r="H35" s="114">
        <v>103669</v>
      </c>
      <c r="I35" s="114">
        <v>102773</v>
      </c>
      <c r="J35" s="140">
        <v>102834</v>
      </c>
      <c r="K35" s="114">
        <v>148</v>
      </c>
      <c r="L35" s="116">
        <v>0.14392127117490325</v>
      </c>
    </row>
    <row r="36" spans="1:12" s="110" customFormat="1" ht="15" customHeight="1" x14ac:dyDescent="0.2">
      <c r="A36" s="120"/>
      <c r="B36" s="119"/>
      <c r="C36" s="258" t="s">
        <v>106</v>
      </c>
      <c r="E36" s="113">
        <v>76.056009788118317</v>
      </c>
      <c r="F36" s="115">
        <v>78324</v>
      </c>
      <c r="G36" s="114">
        <v>78627</v>
      </c>
      <c r="H36" s="114">
        <v>78658</v>
      </c>
      <c r="I36" s="114">
        <v>78068</v>
      </c>
      <c r="J36" s="140">
        <v>78044</v>
      </c>
      <c r="K36" s="114">
        <v>280</v>
      </c>
      <c r="L36" s="116">
        <v>0.35877197478345546</v>
      </c>
    </row>
    <row r="37" spans="1:12" s="110" customFormat="1" ht="15" customHeight="1" x14ac:dyDescent="0.2">
      <c r="A37" s="120"/>
      <c r="B37" s="119"/>
      <c r="C37" s="258" t="s">
        <v>107</v>
      </c>
      <c r="E37" s="113">
        <v>23.943990211881687</v>
      </c>
      <c r="F37" s="115">
        <v>24658</v>
      </c>
      <c r="G37" s="114">
        <v>24811</v>
      </c>
      <c r="H37" s="114">
        <v>25011</v>
      </c>
      <c r="I37" s="114">
        <v>24705</v>
      </c>
      <c r="J37" s="140">
        <v>24790</v>
      </c>
      <c r="K37" s="114">
        <v>-132</v>
      </c>
      <c r="L37" s="116">
        <v>-0.53247277127874137</v>
      </c>
    </row>
    <row r="38" spans="1:12" s="110" customFormat="1" ht="15" customHeight="1" x14ac:dyDescent="0.2">
      <c r="A38" s="120"/>
      <c r="B38" s="119" t="s">
        <v>182</v>
      </c>
      <c r="C38" s="258"/>
      <c r="E38" s="113">
        <v>15.748740100791936</v>
      </c>
      <c r="F38" s="115">
        <v>19250</v>
      </c>
      <c r="G38" s="114">
        <v>19181</v>
      </c>
      <c r="H38" s="114">
        <v>19046</v>
      </c>
      <c r="I38" s="114">
        <v>18525</v>
      </c>
      <c r="J38" s="140">
        <v>18401</v>
      </c>
      <c r="K38" s="114">
        <v>849</v>
      </c>
      <c r="L38" s="116">
        <v>4.6138796804521496</v>
      </c>
    </row>
    <row r="39" spans="1:12" s="110" customFormat="1" ht="15" customHeight="1" x14ac:dyDescent="0.2">
      <c r="A39" s="120"/>
      <c r="B39" s="119"/>
      <c r="C39" s="258" t="s">
        <v>106</v>
      </c>
      <c r="E39" s="113">
        <v>18.992207792207793</v>
      </c>
      <c r="F39" s="115">
        <v>3656</v>
      </c>
      <c r="G39" s="114">
        <v>3618</v>
      </c>
      <c r="H39" s="114">
        <v>3547</v>
      </c>
      <c r="I39" s="114">
        <v>3367</v>
      </c>
      <c r="J39" s="140">
        <v>3269</v>
      </c>
      <c r="K39" s="114">
        <v>387</v>
      </c>
      <c r="L39" s="116">
        <v>11.838482716427041</v>
      </c>
    </row>
    <row r="40" spans="1:12" s="110" customFormat="1" ht="15" customHeight="1" x14ac:dyDescent="0.2">
      <c r="A40" s="120"/>
      <c r="B40" s="119"/>
      <c r="C40" s="258" t="s">
        <v>107</v>
      </c>
      <c r="E40" s="113">
        <v>81.007792207792207</v>
      </c>
      <c r="F40" s="115">
        <v>15594</v>
      </c>
      <c r="G40" s="114">
        <v>15563</v>
      </c>
      <c r="H40" s="114">
        <v>15499</v>
      </c>
      <c r="I40" s="114">
        <v>15158</v>
      </c>
      <c r="J40" s="140">
        <v>15132</v>
      </c>
      <c r="K40" s="114">
        <v>462</v>
      </c>
      <c r="L40" s="116">
        <v>3.0531324345757334</v>
      </c>
    </row>
    <row r="41" spans="1:12" s="110" customFormat="1" ht="24.75" customHeight="1" x14ac:dyDescent="0.2">
      <c r="A41" s="604" t="s">
        <v>517</v>
      </c>
      <c r="B41" s="605"/>
      <c r="C41" s="605"/>
      <c r="D41" s="606"/>
      <c r="E41" s="113">
        <v>3.5367170626349891</v>
      </c>
      <c r="F41" s="115">
        <v>4323</v>
      </c>
      <c r="G41" s="114">
        <v>4855</v>
      </c>
      <c r="H41" s="114">
        <v>4965</v>
      </c>
      <c r="I41" s="114">
        <v>3798</v>
      </c>
      <c r="J41" s="140">
        <v>4357</v>
      </c>
      <c r="K41" s="114">
        <v>-34</v>
      </c>
      <c r="L41" s="116">
        <v>-0.78035345421161351</v>
      </c>
    </row>
    <row r="42" spans="1:12" s="110" customFormat="1" ht="15" customHeight="1" x14ac:dyDescent="0.2">
      <c r="A42" s="120"/>
      <c r="B42" s="119"/>
      <c r="C42" s="258" t="s">
        <v>106</v>
      </c>
      <c r="E42" s="113">
        <v>60.675456858662969</v>
      </c>
      <c r="F42" s="115">
        <v>2623</v>
      </c>
      <c r="G42" s="114">
        <v>2971</v>
      </c>
      <c r="H42" s="114">
        <v>3036</v>
      </c>
      <c r="I42" s="114">
        <v>2283</v>
      </c>
      <c r="J42" s="140">
        <v>2560</v>
      </c>
      <c r="K42" s="114">
        <v>63</v>
      </c>
      <c r="L42" s="116">
        <v>2.4609375</v>
      </c>
    </row>
    <row r="43" spans="1:12" s="110" customFormat="1" ht="15" customHeight="1" x14ac:dyDescent="0.2">
      <c r="A43" s="123"/>
      <c r="B43" s="124"/>
      <c r="C43" s="260" t="s">
        <v>107</v>
      </c>
      <c r="D43" s="261"/>
      <c r="E43" s="125">
        <v>39.324543141337031</v>
      </c>
      <c r="F43" s="143">
        <v>1700</v>
      </c>
      <c r="G43" s="144">
        <v>1884</v>
      </c>
      <c r="H43" s="144">
        <v>1929</v>
      </c>
      <c r="I43" s="144">
        <v>1515</v>
      </c>
      <c r="J43" s="145">
        <v>1797</v>
      </c>
      <c r="K43" s="144">
        <v>-97</v>
      </c>
      <c r="L43" s="146">
        <v>-5.3978853644963829</v>
      </c>
    </row>
    <row r="44" spans="1:12" s="110" customFormat="1" ht="45.75" customHeight="1" x14ac:dyDescent="0.2">
      <c r="A44" s="604" t="s">
        <v>191</v>
      </c>
      <c r="B44" s="605"/>
      <c r="C44" s="605"/>
      <c r="D44" s="606"/>
      <c r="E44" s="113">
        <v>0.39024150795209112</v>
      </c>
      <c r="F44" s="115">
        <v>477</v>
      </c>
      <c r="G44" s="114">
        <v>490</v>
      </c>
      <c r="H44" s="114">
        <v>500</v>
      </c>
      <c r="I44" s="114">
        <v>472</v>
      </c>
      <c r="J44" s="140">
        <v>487</v>
      </c>
      <c r="K44" s="114">
        <v>-10</v>
      </c>
      <c r="L44" s="116">
        <v>-2.0533880903490758</v>
      </c>
    </row>
    <row r="45" spans="1:12" s="110" customFormat="1" ht="15" customHeight="1" x14ac:dyDescent="0.2">
      <c r="A45" s="120"/>
      <c r="B45" s="119"/>
      <c r="C45" s="258" t="s">
        <v>106</v>
      </c>
      <c r="E45" s="113">
        <v>62.264150943396224</v>
      </c>
      <c r="F45" s="115">
        <v>297</v>
      </c>
      <c r="G45" s="114">
        <v>303</v>
      </c>
      <c r="H45" s="114">
        <v>309</v>
      </c>
      <c r="I45" s="114">
        <v>287</v>
      </c>
      <c r="J45" s="140">
        <v>294</v>
      </c>
      <c r="K45" s="114">
        <v>3</v>
      </c>
      <c r="L45" s="116">
        <v>1.0204081632653061</v>
      </c>
    </row>
    <row r="46" spans="1:12" s="110" customFormat="1" ht="15" customHeight="1" x14ac:dyDescent="0.2">
      <c r="A46" s="123"/>
      <c r="B46" s="124"/>
      <c r="C46" s="260" t="s">
        <v>107</v>
      </c>
      <c r="D46" s="261"/>
      <c r="E46" s="125">
        <v>37.735849056603776</v>
      </c>
      <c r="F46" s="143">
        <v>180</v>
      </c>
      <c r="G46" s="144">
        <v>187</v>
      </c>
      <c r="H46" s="144">
        <v>191</v>
      </c>
      <c r="I46" s="144">
        <v>185</v>
      </c>
      <c r="J46" s="145">
        <v>193</v>
      </c>
      <c r="K46" s="144">
        <v>-13</v>
      </c>
      <c r="L46" s="146">
        <v>-6.7357512953367875</v>
      </c>
    </row>
    <row r="47" spans="1:12" s="110" customFormat="1" ht="39" customHeight="1" x14ac:dyDescent="0.2">
      <c r="A47" s="604" t="s">
        <v>518</v>
      </c>
      <c r="B47" s="607"/>
      <c r="C47" s="607"/>
      <c r="D47" s="608"/>
      <c r="E47" s="113">
        <v>9.9810197002421622E-2</v>
      </c>
      <c r="F47" s="115">
        <v>122</v>
      </c>
      <c r="G47" s="114">
        <v>123</v>
      </c>
      <c r="H47" s="114">
        <v>113</v>
      </c>
      <c r="I47" s="114">
        <v>118</v>
      </c>
      <c r="J47" s="140">
        <v>127</v>
      </c>
      <c r="K47" s="114">
        <v>-5</v>
      </c>
      <c r="L47" s="116">
        <v>-3.9370078740157481</v>
      </c>
    </row>
    <row r="48" spans="1:12" s="110" customFormat="1" ht="15" customHeight="1" x14ac:dyDescent="0.2">
      <c r="A48" s="120"/>
      <c r="B48" s="119"/>
      <c r="C48" s="258" t="s">
        <v>106</v>
      </c>
      <c r="E48" s="113">
        <v>40.16393442622951</v>
      </c>
      <c r="F48" s="115">
        <v>49</v>
      </c>
      <c r="G48" s="114">
        <v>49</v>
      </c>
      <c r="H48" s="114">
        <v>43</v>
      </c>
      <c r="I48" s="114">
        <v>47</v>
      </c>
      <c r="J48" s="140">
        <v>49</v>
      </c>
      <c r="K48" s="114">
        <v>0</v>
      </c>
      <c r="L48" s="116">
        <v>0</v>
      </c>
    </row>
    <row r="49" spans="1:12" s="110" customFormat="1" ht="15" customHeight="1" x14ac:dyDescent="0.2">
      <c r="A49" s="123"/>
      <c r="B49" s="124"/>
      <c r="C49" s="260" t="s">
        <v>107</v>
      </c>
      <c r="D49" s="261"/>
      <c r="E49" s="125">
        <v>59.83606557377049</v>
      </c>
      <c r="F49" s="143">
        <v>73</v>
      </c>
      <c r="G49" s="144">
        <v>74</v>
      </c>
      <c r="H49" s="144">
        <v>70</v>
      </c>
      <c r="I49" s="144">
        <v>71</v>
      </c>
      <c r="J49" s="145">
        <v>78</v>
      </c>
      <c r="K49" s="144">
        <v>-5</v>
      </c>
      <c r="L49" s="146">
        <v>-6.4102564102564106</v>
      </c>
    </row>
    <row r="50" spans="1:12" s="110" customFormat="1" ht="24.95" customHeight="1" x14ac:dyDescent="0.2">
      <c r="A50" s="609" t="s">
        <v>192</v>
      </c>
      <c r="B50" s="610"/>
      <c r="C50" s="610"/>
      <c r="D50" s="611"/>
      <c r="E50" s="262">
        <v>6.3330388114405389</v>
      </c>
      <c r="F50" s="263">
        <v>7741</v>
      </c>
      <c r="G50" s="264">
        <v>7989</v>
      </c>
      <c r="H50" s="264">
        <v>7960</v>
      </c>
      <c r="I50" s="264">
        <v>7434</v>
      </c>
      <c r="J50" s="265">
        <v>7457</v>
      </c>
      <c r="K50" s="263">
        <v>284</v>
      </c>
      <c r="L50" s="266">
        <v>3.808502078583881</v>
      </c>
    </row>
    <row r="51" spans="1:12" s="110" customFormat="1" ht="15" customHeight="1" x14ac:dyDescent="0.2">
      <c r="A51" s="120"/>
      <c r="B51" s="119"/>
      <c r="C51" s="258" t="s">
        <v>106</v>
      </c>
      <c r="E51" s="113">
        <v>60.986952590104636</v>
      </c>
      <c r="F51" s="115">
        <v>4721</v>
      </c>
      <c r="G51" s="114">
        <v>4853</v>
      </c>
      <c r="H51" s="114">
        <v>4774</v>
      </c>
      <c r="I51" s="114">
        <v>4469</v>
      </c>
      <c r="J51" s="140">
        <v>4408</v>
      </c>
      <c r="K51" s="114">
        <v>313</v>
      </c>
      <c r="L51" s="116">
        <v>7.1007259528130673</v>
      </c>
    </row>
    <row r="52" spans="1:12" s="110" customFormat="1" ht="15" customHeight="1" x14ac:dyDescent="0.2">
      <c r="A52" s="120"/>
      <c r="B52" s="119"/>
      <c r="C52" s="258" t="s">
        <v>107</v>
      </c>
      <c r="E52" s="113">
        <v>39.013047409895364</v>
      </c>
      <c r="F52" s="115">
        <v>3020</v>
      </c>
      <c r="G52" s="114">
        <v>3136</v>
      </c>
      <c r="H52" s="114">
        <v>3186</v>
      </c>
      <c r="I52" s="114">
        <v>2965</v>
      </c>
      <c r="J52" s="140">
        <v>3049</v>
      </c>
      <c r="K52" s="114">
        <v>-29</v>
      </c>
      <c r="L52" s="116">
        <v>-0.9511315185306658</v>
      </c>
    </row>
    <row r="53" spans="1:12" s="110" customFormat="1" ht="15" customHeight="1" x14ac:dyDescent="0.2">
      <c r="A53" s="120"/>
      <c r="B53" s="119"/>
      <c r="C53" s="258" t="s">
        <v>187</v>
      </c>
      <c r="D53" s="110" t="s">
        <v>193</v>
      </c>
      <c r="E53" s="113">
        <v>28.433018989794601</v>
      </c>
      <c r="F53" s="115">
        <v>2201</v>
      </c>
      <c r="G53" s="114">
        <v>2540</v>
      </c>
      <c r="H53" s="114">
        <v>2681</v>
      </c>
      <c r="I53" s="114">
        <v>2004</v>
      </c>
      <c r="J53" s="140">
        <v>2226</v>
      </c>
      <c r="K53" s="114">
        <v>-25</v>
      </c>
      <c r="L53" s="116">
        <v>-1.1230907457322552</v>
      </c>
    </row>
    <row r="54" spans="1:12" s="110" customFormat="1" ht="15" customHeight="1" x14ac:dyDescent="0.2">
      <c r="A54" s="120"/>
      <c r="B54" s="119"/>
      <c r="D54" s="267" t="s">
        <v>194</v>
      </c>
      <c r="E54" s="113">
        <v>60.154475238527944</v>
      </c>
      <c r="F54" s="115">
        <v>1324</v>
      </c>
      <c r="G54" s="114">
        <v>1498</v>
      </c>
      <c r="H54" s="114">
        <v>1594</v>
      </c>
      <c r="I54" s="114">
        <v>1179</v>
      </c>
      <c r="J54" s="140">
        <v>1287</v>
      </c>
      <c r="K54" s="114">
        <v>37</v>
      </c>
      <c r="L54" s="116">
        <v>2.8749028749028751</v>
      </c>
    </row>
    <row r="55" spans="1:12" s="110" customFormat="1" ht="15" customHeight="1" x14ac:dyDescent="0.2">
      <c r="A55" s="120"/>
      <c r="B55" s="119"/>
      <c r="D55" s="267" t="s">
        <v>195</v>
      </c>
      <c r="E55" s="113">
        <v>39.845524761472056</v>
      </c>
      <c r="F55" s="115">
        <v>877</v>
      </c>
      <c r="G55" s="114">
        <v>1042</v>
      </c>
      <c r="H55" s="114">
        <v>1087</v>
      </c>
      <c r="I55" s="114">
        <v>825</v>
      </c>
      <c r="J55" s="140">
        <v>939</v>
      </c>
      <c r="K55" s="114">
        <v>-62</v>
      </c>
      <c r="L55" s="116">
        <v>-6.6027689030883918</v>
      </c>
    </row>
    <row r="56" spans="1:12" s="110" customFormat="1" ht="15" customHeight="1" x14ac:dyDescent="0.2">
      <c r="A56" s="120"/>
      <c r="B56" s="119" t="s">
        <v>196</v>
      </c>
      <c r="C56" s="258"/>
      <c r="E56" s="113">
        <v>57.698475031088421</v>
      </c>
      <c r="F56" s="115">
        <v>70526</v>
      </c>
      <c r="G56" s="114">
        <v>70626</v>
      </c>
      <c r="H56" s="114">
        <v>70896</v>
      </c>
      <c r="I56" s="114">
        <v>70494</v>
      </c>
      <c r="J56" s="140">
        <v>70696</v>
      </c>
      <c r="K56" s="114">
        <v>-170</v>
      </c>
      <c r="L56" s="116">
        <v>-0.24046622156840558</v>
      </c>
    </row>
    <row r="57" spans="1:12" s="110" customFormat="1" ht="15" customHeight="1" x14ac:dyDescent="0.2">
      <c r="A57" s="120"/>
      <c r="B57" s="119"/>
      <c r="C57" s="258" t="s">
        <v>106</v>
      </c>
      <c r="E57" s="113">
        <v>65.331934322093986</v>
      </c>
      <c r="F57" s="115">
        <v>46076</v>
      </c>
      <c r="G57" s="114">
        <v>46242</v>
      </c>
      <c r="H57" s="114">
        <v>46274</v>
      </c>
      <c r="I57" s="114">
        <v>46184</v>
      </c>
      <c r="J57" s="140">
        <v>46271</v>
      </c>
      <c r="K57" s="114">
        <v>-195</v>
      </c>
      <c r="L57" s="116">
        <v>-0.42143026949925438</v>
      </c>
    </row>
    <row r="58" spans="1:12" s="110" customFormat="1" ht="15" customHeight="1" x14ac:dyDescent="0.2">
      <c r="A58" s="120"/>
      <c r="B58" s="119"/>
      <c r="C58" s="258" t="s">
        <v>107</v>
      </c>
      <c r="E58" s="113">
        <v>34.668065677906021</v>
      </c>
      <c r="F58" s="115">
        <v>24450</v>
      </c>
      <c r="G58" s="114">
        <v>24384</v>
      </c>
      <c r="H58" s="114">
        <v>24622</v>
      </c>
      <c r="I58" s="114">
        <v>24310</v>
      </c>
      <c r="J58" s="140">
        <v>24425</v>
      </c>
      <c r="K58" s="114">
        <v>25</v>
      </c>
      <c r="L58" s="116">
        <v>0.10235414534288639</v>
      </c>
    </row>
    <row r="59" spans="1:12" s="110" customFormat="1" ht="15" customHeight="1" x14ac:dyDescent="0.2">
      <c r="A59" s="120"/>
      <c r="B59" s="119"/>
      <c r="C59" s="258" t="s">
        <v>105</v>
      </c>
      <c r="D59" s="110" t="s">
        <v>197</v>
      </c>
      <c r="E59" s="113">
        <v>76.953180387374871</v>
      </c>
      <c r="F59" s="115">
        <v>54272</v>
      </c>
      <c r="G59" s="114">
        <v>54332</v>
      </c>
      <c r="H59" s="114">
        <v>54558</v>
      </c>
      <c r="I59" s="114">
        <v>54485</v>
      </c>
      <c r="J59" s="140">
        <v>54691</v>
      </c>
      <c r="K59" s="114">
        <v>-419</v>
      </c>
      <c r="L59" s="116">
        <v>-0.76612239673803739</v>
      </c>
    </row>
    <row r="60" spans="1:12" s="110" customFormat="1" ht="15" customHeight="1" x14ac:dyDescent="0.2">
      <c r="A60" s="120"/>
      <c r="B60" s="119"/>
      <c r="C60" s="258"/>
      <c r="D60" s="267" t="s">
        <v>198</v>
      </c>
      <c r="E60" s="113">
        <v>62.457620872641506</v>
      </c>
      <c r="F60" s="115">
        <v>33897</v>
      </c>
      <c r="G60" s="114">
        <v>34015</v>
      </c>
      <c r="H60" s="114">
        <v>34017</v>
      </c>
      <c r="I60" s="114">
        <v>34122</v>
      </c>
      <c r="J60" s="140">
        <v>34227</v>
      </c>
      <c r="K60" s="114">
        <v>-330</v>
      </c>
      <c r="L60" s="116">
        <v>-0.96415110877377508</v>
      </c>
    </row>
    <row r="61" spans="1:12" s="110" customFormat="1" ht="15" customHeight="1" x14ac:dyDescent="0.2">
      <c r="A61" s="120"/>
      <c r="B61" s="119"/>
      <c r="C61" s="258"/>
      <c r="D61" s="267" t="s">
        <v>199</v>
      </c>
      <c r="E61" s="113">
        <v>37.542379127358494</v>
      </c>
      <c r="F61" s="115">
        <v>20375</v>
      </c>
      <c r="G61" s="114">
        <v>20317</v>
      </c>
      <c r="H61" s="114">
        <v>20541</v>
      </c>
      <c r="I61" s="114">
        <v>20363</v>
      </c>
      <c r="J61" s="140">
        <v>20464</v>
      </c>
      <c r="K61" s="114">
        <v>-89</v>
      </c>
      <c r="L61" s="116">
        <v>-0.43491008600469117</v>
      </c>
    </row>
    <row r="62" spans="1:12" s="110" customFormat="1" ht="15" customHeight="1" x14ac:dyDescent="0.2">
      <c r="A62" s="120"/>
      <c r="B62" s="119"/>
      <c r="C62" s="258"/>
      <c r="D62" s="258" t="s">
        <v>200</v>
      </c>
      <c r="E62" s="113">
        <v>23.046819612625132</v>
      </c>
      <c r="F62" s="115">
        <v>16254</v>
      </c>
      <c r="G62" s="114">
        <v>16294</v>
      </c>
      <c r="H62" s="114">
        <v>16338</v>
      </c>
      <c r="I62" s="114">
        <v>16009</v>
      </c>
      <c r="J62" s="140">
        <v>16005</v>
      </c>
      <c r="K62" s="114">
        <v>249</v>
      </c>
      <c r="L62" s="116">
        <v>1.5557638238050608</v>
      </c>
    </row>
    <row r="63" spans="1:12" s="110" customFormat="1" ht="15" customHeight="1" x14ac:dyDescent="0.2">
      <c r="A63" s="120"/>
      <c r="B63" s="119"/>
      <c r="C63" s="258"/>
      <c r="D63" s="267" t="s">
        <v>198</v>
      </c>
      <c r="E63" s="113">
        <v>74.929248185062136</v>
      </c>
      <c r="F63" s="115">
        <v>12179</v>
      </c>
      <c r="G63" s="114">
        <v>12227</v>
      </c>
      <c r="H63" s="114">
        <v>12257</v>
      </c>
      <c r="I63" s="114">
        <v>12062</v>
      </c>
      <c r="J63" s="140">
        <v>12044</v>
      </c>
      <c r="K63" s="114">
        <v>135</v>
      </c>
      <c r="L63" s="116">
        <v>1.120890069744271</v>
      </c>
    </row>
    <row r="64" spans="1:12" s="110" customFormat="1" ht="15" customHeight="1" x14ac:dyDescent="0.2">
      <c r="A64" s="120"/>
      <c r="B64" s="119"/>
      <c r="C64" s="258"/>
      <c r="D64" s="267" t="s">
        <v>199</v>
      </c>
      <c r="E64" s="113">
        <v>25.070751814937861</v>
      </c>
      <c r="F64" s="115">
        <v>4075</v>
      </c>
      <c r="G64" s="114">
        <v>4067</v>
      </c>
      <c r="H64" s="114">
        <v>4081</v>
      </c>
      <c r="I64" s="114">
        <v>3947</v>
      </c>
      <c r="J64" s="140">
        <v>3961</v>
      </c>
      <c r="K64" s="114">
        <v>114</v>
      </c>
      <c r="L64" s="116">
        <v>2.8780610956829085</v>
      </c>
    </row>
    <row r="65" spans="1:12" s="110" customFormat="1" ht="15" customHeight="1" x14ac:dyDescent="0.2">
      <c r="A65" s="120"/>
      <c r="B65" s="119" t="s">
        <v>201</v>
      </c>
      <c r="C65" s="258"/>
      <c r="E65" s="113">
        <v>25.726487335558609</v>
      </c>
      <c r="F65" s="115">
        <v>31446</v>
      </c>
      <c r="G65" s="114">
        <v>31255</v>
      </c>
      <c r="H65" s="114">
        <v>30711</v>
      </c>
      <c r="I65" s="114">
        <v>30455</v>
      </c>
      <c r="J65" s="140">
        <v>30091</v>
      </c>
      <c r="K65" s="114">
        <v>1355</v>
      </c>
      <c r="L65" s="116">
        <v>4.5030075437838555</v>
      </c>
    </row>
    <row r="66" spans="1:12" s="110" customFormat="1" ht="15" customHeight="1" x14ac:dyDescent="0.2">
      <c r="A66" s="120"/>
      <c r="B66" s="119"/>
      <c r="C66" s="258" t="s">
        <v>106</v>
      </c>
      <c r="E66" s="113">
        <v>72.578388348279589</v>
      </c>
      <c r="F66" s="115">
        <v>22823</v>
      </c>
      <c r="G66" s="114">
        <v>22643</v>
      </c>
      <c r="H66" s="114">
        <v>22315</v>
      </c>
      <c r="I66" s="114">
        <v>22167</v>
      </c>
      <c r="J66" s="140">
        <v>21949</v>
      </c>
      <c r="K66" s="114">
        <v>874</v>
      </c>
      <c r="L66" s="116">
        <v>3.9819581757711058</v>
      </c>
    </row>
    <row r="67" spans="1:12" s="110" customFormat="1" ht="15" customHeight="1" x14ac:dyDescent="0.2">
      <c r="A67" s="120"/>
      <c r="B67" s="119"/>
      <c r="C67" s="258" t="s">
        <v>107</v>
      </c>
      <c r="E67" s="113">
        <v>27.421611651720408</v>
      </c>
      <c r="F67" s="115">
        <v>8623</v>
      </c>
      <c r="G67" s="114">
        <v>8612</v>
      </c>
      <c r="H67" s="114">
        <v>8396</v>
      </c>
      <c r="I67" s="114">
        <v>8288</v>
      </c>
      <c r="J67" s="140">
        <v>8142</v>
      </c>
      <c r="K67" s="114">
        <v>481</v>
      </c>
      <c r="L67" s="116">
        <v>5.9076394006386641</v>
      </c>
    </row>
    <row r="68" spans="1:12" s="110" customFormat="1" ht="15" customHeight="1" x14ac:dyDescent="0.2">
      <c r="A68" s="120"/>
      <c r="B68" s="119"/>
      <c r="C68" s="258" t="s">
        <v>105</v>
      </c>
      <c r="D68" s="110" t="s">
        <v>202</v>
      </c>
      <c r="E68" s="113">
        <v>15.995675125612161</v>
      </c>
      <c r="F68" s="115">
        <v>5030</v>
      </c>
      <c r="G68" s="114">
        <v>4929</v>
      </c>
      <c r="H68" s="114">
        <v>4749</v>
      </c>
      <c r="I68" s="114">
        <v>4653</v>
      </c>
      <c r="J68" s="140">
        <v>4498</v>
      </c>
      <c r="K68" s="114">
        <v>532</v>
      </c>
      <c r="L68" s="116">
        <v>11.827478879502001</v>
      </c>
    </row>
    <row r="69" spans="1:12" s="110" customFormat="1" ht="15" customHeight="1" x14ac:dyDescent="0.2">
      <c r="A69" s="120"/>
      <c r="B69" s="119"/>
      <c r="C69" s="258"/>
      <c r="D69" s="267" t="s">
        <v>198</v>
      </c>
      <c r="E69" s="113">
        <v>63.041749502982107</v>
      </c>
      <c r="F69" s="115">
        <v>3171</v>
      </c>
      <c r="G69" s="114">
        <v>3078</v>
      </c>
      <c r="H69" s="114">
        <v>2991</v>
      </c>
      <c r="I69" s="114">
        <v>2930</v>
      </c>
      <c r="J69" s="140">
        <v>2830</v>
      </c>
      <c r="K69" s="114">
        <v>341</v>
      </c>
      <c r="L69" s="116">
        <v>12.049469964664311</v>
      </c>
    </row>
    <row r="70" spans="1:12" s="110" customFormat="1" ht="15" customHeight="1" x14ac:dyDescent="0.2">
      <c r="A70" s="120"/>
      <c r="B70" s="119"/>
      <c r="C70" s="258"/>
      <c r="D70" s="267" t="s">
        <v>199</v>
      </c>
      <c r="E70" s="113">
        <v>36.958250497017893</v>
      </c>
      <c r="F70" s="115">
        <v>1859</v>
      </c>
      <c r="G70" s="114">
        <v>1851</v>
      </c>
      <c r="H70" s="114">
        <v>1758</v>
      </c>
      <c r="I70" s="114">
        <v>1723</v>
      </c>
      <c r="J70" s="140">
        <v>1668</v>
      </c>
      <c r="K70" s="114">
        <v>191</v>
      </c>
      <c r="L70" s="116">
        <v>11.450839328537171</v>
      </c>
    </row>
    <row r="71" spans="1:12" s="110" customFormat="1" ht="15" customHeight="1" x14ac:dyDescent="0.2">
      <c r="A71" s="120"/>
      <c r="B71" s="119"/>
      <c r="C71" s="258"/>
      <c r="D71" s="110" t="s">
        <v>203</v>
      </c>
      <c r="E71" s="113">
        <v>76.909622845512942</v>
      </c>
      <c r="F71" s="115">
        <v>24185</v>
      </c>
      <c r="G71" s="114">
        <v>24091</v>
      </c>
      <c r="H71" s="114">
        <v>23750</v>
      </c>
      <c r="I71" s="114">
        <v>23680</v>
      </c>
      <c r="J71" s="140">
        <v>23481</v>
      </c>
      <c r="K71" s="114">
        <v>704</v>
      </c>
      <c r="L71" s="116">
        <v>2.9981687321664325</v>
      </c>
    </row>
    <row r="72" spans="1:12" s="110" customFormat="1" ht="15" customHeight="1" x14ac:dyDescent="0.2">
      <c r="A72" s="120"/>
      <c r="B72" s="119"/>
      <c r="C72" s="258"/>
      <c r="D72" s="267" t="s">
        <v>198</v>
      </c>
      <c r="E72" s="113">
        <v>73.822617324788098</v>
      </c>
      <c r="F72" s="115">
        <v>17854</v>
      </c>
      <c r="G72" s="114">
        <v>17765</v>
      </c>
      <c r="H72" s="114">
        <v>17539</v>
      </c>
      <c r="I72" s="114">
        <v>17522</v>
      </c>
      <c r="J72" s="140">
        <v>17415</v>
      </c>
      <c r="K72" s="114">
        <v>439</v>
      </c>
      <c r="L72" s="116">
        <v>2.5208153890324434</v>
      </c>
    </row>
    <row r="73" spans="1:12" s="110" customFormat="1" ht="15" customHeight="1" x14ac:dyDescent="0.2">
      <c r="A73" s="120"/>
      <c r="B73" s="119"/>
      <c r="C73" s="258"/>
      <c r="D73" s="267" t="s">
        <v>199</v>
      </c>
      <c r="E73" s="113">
        <v>26.177382675211909</v>
      </c>
      <c r="F73" s="115">
        <v>6331</v>
      </c>
      <c r="G73" s="114">
        <v>6326</v>
      </c>
      <c r="H73" s="114">
        <v>6211</v>
      </c>
      <c r="I73" s="114">
        <v>6158</v>
      </c>
      <c r="J73" s="140">
        <v>6066</v>
      </c>
      <c r="K73" s="114">
        <v>265</v>
      </c>
      <c r="L73" s="116">
        <v>4.3686119353775137</v>
      </c>
    </row>
    <row r="74" spans="1:12" s="110" customFormat="1" ht="15" customHeight="1" x14ac:dyDescent="0.2">
      <c r="A74" s="120"/>
      <c r="B74" s="119"/>
      <c r="C74" s="258"/>
      <c r="D74" s="110" t="s">
        <v>204</v>
      </c>
      <c r="E74" s="113">
        <v>7.094702028874897</v>
      </c>
      <c r="F74" s="115">
        <v>2231</v>
      </c>
      <c r="G74" s="114">
        <v>2235</v>
      </c>
      <c r="H74" s="114">
        <v>2212</v>
      </c>
      <c r="I74" s="114">
        <v>2122</v>
      </c>
      <c r="J74" s="140">
        <v>2112</v>
      </c>
      <c r="K74" s="114">
        <v>119</v>
      </c>
      <c r="L74" s="116">
        <v>5.6344696969696972</v>
      </c>
    </row>
    <row r="75" spans="1:12" s="110" customFormat="1" ht="15" customHeight="1" x14ac:dyDescent="0.2">
      <c r="A75" s="120"/>
      <c r="B75" s="119"/>
      <c r="C75" s="258"/>
      <c r="D75" s="267" t="s">
        <v>198</v>
      </c>
      <c r="E75" s="113">
        <v>80.591662931420885</v>
      </c>
      <c r="F75" s="115">
        <v>1798</v>
      </c>
      <c r="G75" s="114">
        <v>1800</v>
      </c>
      <c r="H75" s="114">
        <v>1785</v>
      </c>
      <c r="I75" s="114">
        <v>1715</v>
      </c>
      <c r="J75" s="140">
        <v>1704</v>
      </c>
      <c r="K75" s="114">
        <v>94</v>
      </c>
      <c r="L75" s="116">
        <v>5.516431924882629</v>
      </c>
    </row>
    <row r="76" spans="1:12" s="110" customFormat="1" ht="15" customHeight="1" x14ac:dyDescent="0.2">
      <c r="A76" s="120"/>
      <c r="B76" s="119"/>
      <c r="C76" s="258"/>
      <c r="D76" s="267" t="s">
        <v>199</v>
      </c>
      <c r="E76" s="113">
        <v>19.408337068579112</v>
      </c>
      <c r="F76" s="115">
        <v>433</v>
      </c>
      <c r="G76" s="114">
        <v>435</v>
      </c>
      <c r="H76" s="114">
        <v>427</v>
      </c>
      <c r="I76" s="114">
        <v>407</v>
      </c>
      <c r="J76" s="140">
        <v>408</v>
      </c>
      <c r="K76" s="114">
        <v>25</v>
      </c>
      <c r="L76" s="116">
        <v>6.1274509803921573</v>
      </c>
    </row>
    <row r="77" spans="1:12" s="110" customFormat="1" ht="15" customHeight="1" x14ac:dyDescent="0.2">
      <c r="A77" s="534"/>
      <c r="B77" s="119" t="s">
        <v>205</v>
      </c>
      <c r="C77" s="268"/>
      <c r="D77" s="182"/>
      <c r="E77" s="113">
        <v>10.241998821912428</v>
      </c>
      <c r="F77" s="115">
        <v>12519</v>
      </c>
      <c r="G77" s="114">
        <v>12749</v>
      </c>
      <c r="H77" s="114">
        <v>13148</v>
      </c>
      <c r="I77" s="114">
        <v>12915</v>
      </c>
      <c r="J77" s="140">
        <v>12991</v>
      </c>
      <c r="K77" s="114">
        <v>-472</v>
      </c>
      <c r="L77" s="116">
        <v>-3.6332845816334385</v>
      </c>
    </row>
    <row r="78" spans="1:12" s="110" customFormat="1" ht="15" customHeight="1" x14ac:dyDescent="0.2">
      <c r="A78" s="120"/>
      <c r="B78" s="119"/>
      <c r="C78" s="268" t="s">
        <v>106</v>
      </c>
      <c r="D78" s="182"/>
      <c r="E78" s="113">
        <v>66.778496685038746</v>
      </c>
      <c r="F78" s="115">
        <v>8360</v>
      </c>
      <c r="G78" s="114">
        <v>8507</v>
      </c>
      <c r="H78" s="114">
        <v>8842</v>
      </c>
      <c r="I78" s="114">
        <v>8615</v>
      </c>
      <c r="J78" s="140">
        <v>8685</v>
      </c>
      <c r="K78" s="114">
        <v>-325</v>
      </c>
      <c r="L78" s="116">
        <v>-3.742084052964882</v>
      </c>
    </row>
    <row r="79" spans="1:12" s="110" customFormat="1" ht="15" customHeight="1" x14ac:dyDescent="0.2">
      <c r="A79" s="123"/>
      <c r="B79" s="124"/>
      <c r="C79" s="260" t="s">
        <v>107</v>
      </c>
      <c r="D79" s="261"/>
      <c r="E79" s="125">
        <v>33.221503314961261</v>
      </c>
      <c r="F79" s="143">
        <v>4159</v>
      </c>
      <c r="G79" s="144">
        <v>4242</v>
      </c>
      <c r="H79" s="144">
        <v>4306</v>
      </c>
      <c r="I79" s="144">
        <v>4300</v>
      </c>
      <c r="J79" s="145">
        <v>4306</v>
      </c>
      <c r="K79" s="144">
        <v>-147</v>
      </c>
      <c r="L79" s="146">
        <v>-3.4138411518810963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122232</v>
      </c>
      <c r="E11" s="114">
        <v>122619</v>
      </c>
      <c r="F11" s="114">
        <v>122715</v>
      </c>
      <c r="G11" s="114">
        <v>121298</v>
      </c>
      <c r="H11" s="140">
        <v>121235</v>
      </c>
      <c r="I11" s="115">
        <v>997</v>
      </c>
      <c r="J11" s="116">
        <v>0.82236977770445829</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v>0.79684534328162837</v>
      </c>
      <c r="D13" s="115">
        <v>974</v>
      </c>
      <c r="E13" s="114">
        <v>973</v>
      </c>
      <c r="F13" s="114">
        <v>955</v>
      </c>
      <c r="G13" s="114">
        <v>937</v>
      </c>
      <c r="H13" s="140">
        <v>939</v>
      </c>
      <c r="I13" s="115">
        <v>35</v>
      </c>
      <c r="J13" s="116">
        <v>3.7273695420660276</v>
      </c>
    </row>
    <row r="14" spans="1:15" s="287" customFormat="1" ht="24" customHeight="1" x14ac:dyDescent="0.2">
      <c r="A14" s="193" t="s">
        <v>215</v>
      </c>
      <c r="B14" s="199" t="s">
        <v>137</v>
      </c>
      <c r="C14" s="113" t="s">
        <v>513</v>
      </c>
      <c r="D14" s="115" t="s">
        <v>513</v>
      </c>
      <c r="E14" s="114" t="s">
        <v>513</v>
      </c>
      <c r="F14" s="114" t="s">
        <v>513</v>
      </c>
      <c r="G14" s="114" t="s">
        <v>513</v>
      </c>
      <c r="H14" s="140" t="s">
        <v>513</v>
      </c>
      <c r="I14" s="115" t="s">
        <v>513</v>
      </c>
      <c r="J14" s="116" t="s">
        <v>513</v>
      </c>
      <c r="K14" s="110"/>
      <c r="L14" s="110"/>
      <c r="M14" s="110"/>
      <c r="N14" s="110"/>
      <c r="O14" s="110"/>
    </row>
    <row r="15" spans="1:15" s="110" customFormat="1" ht="24.75" customHeight="1" x14ac:dyDescent="0.2">
      <c r="A15" s="193" t="s">
        <v>216</v>
      </c>
      <c r="B15" s="199" t="s">
        <v>217</v>
      </c>
      <c r="C15" s="113">
        <v>0.26261535440801098</v>
      </c>
      <c r="D15" s="115">
        <v>321</v>
      </c>
      <c r="E15" s="114">
        <v>348</v>
      </c>
      <c r="F15" s="114">
        <v>366</v>
      </c>
      <c r="G15" s="114">
        <v>376</v>
      </c>
      <c r="H15" s="140">
        <v>387</v>
      </c>
      <c r="I15" s="115">
        <v>-66</v>
      </c>
      <c r="J15" s="116">
        <v>-17.054263565891471</v>
      </c>
    </row>
    <row r="16" spans="1:15" s="287" customFormat="1" ht="24.95" customHeight="1" x14ac:dyDescent="0.2">
      <c r="A16" s="193" t="s">
        <v>218</v>
      </c>
      <c r="B16" s="199" t="s">
        <v>141</v>
      </c>
      <c r="C16" s="113" t="s">
        <v>513</v>
      </c>
      <c r="D16" s="115" t="s">
        <v>513</v>
      </c>
      <c r="E16" s="114" t="s">
        <v>513</v>
      </c>
      <c r="F16" s="114" t="s">
        <v>513</v>
      </c>
      <c r="G16" s="114" t="s">
        <v>513</v>
      </c>
      <c r="H16" s="140" t="s">
        <v>513</v>
      </c>
      <c r="I16" s="115" t="s">
        <v>513</v>
      </c>
      <c r="J16" s="116" t="s">
        <v>513</v>
      </c>
      <c r="K16" s="110"/>
      <c r="L16" s="110"/>
      <c r="M16" s="110"/>
      <c r="N16" s="110"/>
      <c r="O16" s="110"/>
    </row>
    <row r="17" spans="1:15" s="110" customFormat="1" ht="24.95" customHeight="1" x14ac:dyDescent="0.2">
      <c r="A17" s="193" t="s">
        <v>219</v>
      </c>
      <c r="B17" s="199" t="s">
        <v>220</v>
      </c>
      <c r="C17" s="113">
        <v>4.9086982132338502E-2</v>
      </c>
      <c r="D17" s="115">
        <v>60</v>
      </c>
      <c r="E17" s="114">
        <v>61</v>
      </c>
      <c r="F17" s="114">
        <v>62</v>
      </c>
      <c r="G17" s="114">
        <v>59</v>
      </c>
      <c r="H17" s="140">
        <v>58</v>
      </c>
      <c r="I17" s="115">
        <v>2</v>
      </c>
      <c r="J17" s="116">
        <v>3.4482758620689653</v>
      </c>
    </row>
    <row r="18" spans="1:15" s="287" customFormat="1" ht="24.95" customHeight="1" x14ac:dyDescent="0.2">
      <c r="A18" s="201" t="s">
        <v>144</v>
      </c>
      <c r="B18" s="202" t="s">
        <v>145</v>
      </c>
      <c r="C18" s="113">
        <v>1.4889717913476013</v>
      </c>
      <c r="D18" s="115">
        <v>1820</v>
      </c>
      <c r="E18" s="114">
        <v>1835</v>
      </c>
      <c r="F18" s="114">
        <v>1862</v>
      </c>
      <c r="G18" s="114">
        <v>1807</v>
      </c>
      <c r="H18" s="140">
        <v>1806</v>
      </c>
      <c r="I18" s="115">
        <v>14</v>
      </c>
      <c r="J18" s="116">
        <v>0.77519379844961245</v>
      </c>
      <c r="K18" s="110"/>
      <c r="L18" s="110"/>
      <c r="M18" s="110"/>
      <c r="N18" s="110"/>
      <c r="O18" s="110"/>
    </row>
    <row r="19" spans="1:15" s="110" customFormat="1" ht="24.95" customHeight="1" x14ac:dyDescent="0.2">
      <c r="A19" s="193" t="s">
        <v>146</v>
      </c>
      <c r="B19" s="199" t="s">
        <v>147</v>
      </c>
      <c r="C19" s="113">
        <v>4.781890176058643</v>
      </c>
      <c r="D19" s="115">
        <v>5845</v>
      </c>
      <c r="E19" s="114">
        <v>5914</v>
      </c>
      <c r="F19" s="114">
        <v>5937</v>
      </c>
      <c r="G19" s="114">
        <v>5769</v>
      </c>
      <c r="H19" s="140">
        <v>5808</v>
      </c>
      <c r="I19" s="115">
        <v>37</v>
      </c>
      <c r="J19" s="116">
        <v>0.63705234159779611</v>
      </c>
    </row>
    <row r="20" spans="1:15" s="287" customFormat="1" ht="24.95" customHeight="1" x14ac:dyDescent="0.2">
      <c r="A20" s="193" t="s">
        <v>148</v>
      </c>
      <c r="B20" s="199" t="s">
        <v>149</v>
      </c>
      <c r="C20" s="113">
        <v>3.2405589371032137</v>
      </c>
      <c r="D20" s="115">
        <v>3961</v>
      </c>
      <c r="E20" s="114">
        <v>3905</v>
      </c>
      <c r="F20" s="114">
        <v>3964</v>
      </c>
      <c r="G20" s="114">
        <v>4005</v>
      </c>
      <c r="H20" s="140">
        <v>4045</v>
      </c>
      <c r="I20" s="115">
        <v>-84</v>
      </c>
      <c r="J20" s="116">
        <v>-2.0766378244746599</v>
      </c>
      <c r="K20" s="110"/>
      <c r="L20" s="110"/>
      <c r="M20" s="110"/>
      <c r="N20" s="110"/>
      <c r="O20" s="110"/>
    </row>
    <row r="21" spans="1:15" s="110" customFormat="1" ht="24.95" customHeight="1" x14ac:dyDescent="0.2">
      <c r="A21" s="201" t="s">
        <v>150</v>
      </c>
      <c r="B21" s="202" t="s">
        <v>151</v>
      </c>
      <c r="C21" s="113">
        <v>1.7605864258132076</v>
      </c>
      <c r="D21" s="115">
        <v>2152</v>
      </c>
      <c r="E21" s="114">
        <v>2181</v>
      </c>
      <c r="F21" s="114">
        <v>2216</v>
      </c>
      <c r="G21" s="114">
        <v>2152</v>
      </c>
      <c r="H21" s="140">
        <v>2150</v>
      </c>
      <c r="I21" s="115">
        <v>2</v>
      </c>
      <c r="J21" s="116">
        <v>9.3023255813953487E-2</v>
      </c>
    </row>
    <row r="22" spans="1:15" s="110" customFormat="1" ht="24.95" customHeight="1" x14ac:dyDescent="0.2">
      <c r="A22" s="201" t="s">
        <v>152</v>
      </c>
      <c r="B22" s="199" t="s">
        <v>153</v>
      </c>
      <c r="C22" s="113">
        <v>2.2997251129000591</v>
      </c>
      <c r="D22" s="115">
        <v>2811</v>
      </c>
      <c r="E22" s="114">
        <v>2840</v>
      </c>
      <c r="F22" s="114">
        <v>2812</v>
      </c>
      <c r="G22" s="114">
        <v>2683</v>
      </c>
      <c r="H22" s="140">
        <v>2671</v>
      </c>
      <c r="I22" s="115">
        <v>140</v>
      </c>
      <c r="J22" s="116">
        <v>5.2414825907899667</v>
      </c>
    </row>
    <row r="23" spans="1:15" s="110" customFormat="1" ht="24.95" customHeight="1" x14ac:dyDescent="0.2">
      <c r="A23" s="193" t="s">
        <v>154</v>
      </c>
      <c r="B23" s="199" t="s">
        <v>155</v>
      </c>
      <c r="C23" s="113">
        <v>0.35179003861509262</v>
      </c>
      <c r="D23" s="115">
        <v>430</v>
      </c>
      <c r="E23" s="114">
        <v>428</v>
      </c>
      <c r="F23" s="114">
        <v>420</v>
      </c>
      <c r="G23" s="114">
        <v>310</v>
      </c>
      <c r="H23" s="140">
        <v>317</v>
      </c>
      <c r="I23" s="115">
        <v>113</v>
      </c>
      <c r="J23" s="116">
        <v>35.646687697160885</v>
      </c>
    </row>
    <row r="24" spans="1:15" s="110" customFormat="1" ht="24.95" customHeight="1" x14ac:dyDescent="0.2">
      <c r="A24" s="193" t="s">
        <v>156</v>
      </c>
      <c r="B24" s="199" t="s">
        <v>221</v>
      </c>
      <c r="C24" s="113">
        <v>7.7565612932783559</v>
      </c>
      <c r="D24" s="115">
        <v>9481</v>
      </c>
      <c r="E24" s="114">
        <v>9568</v>
      </c>
      <c r="F24" s="114">
        <v>9288</v>
      </c>
      <c r="G24" s="114">
        <v>9559</v>
      </c>
      <c r="H24" s="140">
        <v>9505</v>
      </c>
      <c r="I24" s="115">
        <v>-24</v>
      </c>
      <c r="J24" s="116">
        <v>-0.25249868490268279</v>
      </c>
    </row>
    <row r="25" spans="1:15" s="110" customFormat="1" ht="24.95" customHeight="1" x14ac:dyDescent="0.2">
      <c r="A25" s="193" t="s">
        <v>222</v>
      </c>
      <c r="B25" s="204" t="s">
        <v>159</v>
      </c>
      <c r="C25" s="113">
        <v>5.5018325806662736</v>
      </c>
      <c r="D25" s="115">
        <v>6725</v>
      </c>
      <c r="E25" s="114">
        <v>6719</v>
      </c>
      <c r="F25" s="114">
        <v>6696</v>
      </c>
      <c r="G25" s="114">
        <v>6771</v>
      </c>
      <c r="H25" s="140">
        <v>6708</v>
      </c>
      <c r="I25" s="115">
        <v>17</v>
      </c>
      <c r="J25" s="116">
        <v>0.2534287418008348</v>
      </c>
    </row>
    <row r="26" spans="1:15" s="110" customFormat="1" ht="24.95" customHeight="1" x14ac:dyDescent="0.2">
      <c r="A26" s="201">
        <v>782.78300000000002</v>
      </c>
      <c r="B26" s="203" t="s">
        <v>160</v>
      </c>
      <c r="C26" s="113">
        <v>1.4816087440277506</v>
      </c>
      <c r="D26" s="115">
        <v>1811</v>
      </c>
      <c r="E26" s="114">
        <v>1885</v>
      </c>
      <c r="F26" s="114">
        <v>1672</v>
      </c>
      <c r="G26" s="114">
        <v>1690</v>
      </c>
      <c r="H26" s="140">
        <v>1719</v>
      </c>
      <c r="I26" s="115">
        <v>92</v>
      </c>
      <c r="J26" s="116">
        <v>5.3519488074461901</v>
      </c>
    </row>
    <row r="27" spans="1:15" s="110" customFormat="1" ht="24.95" customHeight="1" x14ac:dyDescent="0.2">
      <c r="A27" s="193" t="s">
        <v>161</v>
      </c>
      <c r="B27" s="199" t="s">
        <v>223</v>
      </c>
      <c r="C27" s="113">
        <v>2.4445317101904576</v>
      </c>
      <c r="D27" s="115">
        <v>2988</v>
      </c>
      <c r="E27" s="114">
        <v>2906</v>
      </c>
      <c r="F27" s="114">
        <v>2929</v>
      </c>
      <c r="G27" s="114">
        <v>2849</v>
      </c>
      <c r="H27" s="140">
        <v>2875</v>
      </c>
      <c r="I27" s="115">
        <v>113</v>
      </c>
      <c r="J27" s="116">
        <v>3.9304347826086956</v>
      </c>
    </row>
    <row r="28" spans="1:15" s="110" customFormat="1" ht="24.95" customHeight="1" x14ac:dyDescent="0.2">
      <c r="A28" s="193" t="s">
        <v>163</v>
      </c>
      <c r="B28" s="199" t="s">
        <v>164</v>
      </c>
      <c r="C28" s="113">
        <v>1.6460501341710845</v>
      </c>
      <c r="D28" s="115">
        <v>2012</v>
      </c>
      <c r="E28" s="114">
        <v>2003</v>
      </c>
      <c r="F28" s="114">
        <v>1995</v>
      </c>
      <c r="G28" s="114">
        <v>1953</v>
      </c>
      <c r="H28" s="140">
        <v>1942</v>
      </c>
      <c r="I28" s="115">
        <v>70</v>
      </c>
      <c r="J28" s="116">
        <v>3.6045314109165809</v>
      </c>
    </row>
    <row r="29" spans="1:15" s="110" customFormat="1" ht="24.95" customHeight="1" x14ac:dyDescent="0.2">
      <c r="A29" s="193">
        <v>86</v>
      </c>
      <c r="B29" s="199" t="s">
        <v>165</v>
      </c>
      <c r="C29" s="113">
        <v>3.0548465213691998</v>
      </c>
      <c r="D29" s="115">
        <v>3734</v>
      </c>
      <c r="E29" s="114">
        <v>3694</v>
      </c>
      <c r="F29" s="114">
        <v>3676</v>
      </c>
      <c r="G29" s="114">
        <v>3581</v>
      </c>
      <c r="H29" s="140">
        <v>3586</v>
      </c>
      <c r="I29" s="115">
        <v>148</v>
      </c>
      <c r="J29" s="116">
        <v>4.1271611823759065</v>
      </c>
    </row>
    <row r="30" spans="1:15" s="110" customFormat="1" ht="24.95" customHeight="1" x14ac:dyDescent="0.2">
      <c r="A30" s="193">
        <v>87.88</v>
      </c>
      <c r="B30" s="204" t="s">
        <v>166</v>
      </c>
      <c r="C30" s="113">
        <v>2.6621506643104915</v>
      </c>
      <c r="D30" s="115">
        <v>3254</v>
      </c>
      <c r="E30" s="114">
        <v>3232</v>
      </c>
      <c r="F30" s="114">
        <v>3226</v>
      </c>
      <c r="G30" s="114">
        <v>3153</v>
      </c>
      <c r="H30" s="140">
        <v>3187</v>
      </c>
      <c r="I30" s="115">
        <v>67</v>
      </c>
      <c r="J30" s="116">
        <v>2.1022905553812361</v>
      </c>
    </row>
    <row r="31" spans="1:15" s="110" customFormat="1" ht="24.95" customHeight="1" x14ac:dyDescent="0.2">
      <c r="A31" s="193" t="s">
        <v>167</v>
      </c>
      <c r="B31" s="199" t="s">
        <v>168</v>
      </c>
      <c r="C31" s="113">
        <v>1.8603966228156292</v>
      </c>
      <c r="D31" s="115">
        <v>2274</v>
      </c>
      <c r="E31" s="114">
        <v>2328</v>
      </c>
      <c r="F31" s="114">
        <v>2551</v>
      </c>
      <c r="G31" s="114">
        <v>2440</v>
      </c>
      <c r="H31" s="140">
        <v>2484</v>
      </c>
      <c r="I31" s="115">
        <v>-210</v>
      </c>
      <c r="J31" s="116">
        <v>-8.454106280193237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38.842528961319459</v>
      </c>
      <c r="D36" s="143">
        <v>47478</v>
      </c>
      <c r="E36" s="144">
        <v>47603</v>
      </c>
      <c r="F36" s="144">
        <v>47382</v>
      </c>
      <c r="G36" s="144">
        <v>46915</v>
      </c>
      <c r="H36" s="145">
        <v>46997</v>
      </c>
      <c r="I36" s="143">
        <v>481</v>
      </c>
      <c r="J36" s="146">
        <v>1.0234695831648828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2020-09-25T06:45:15Z</dcterms:created>
  <dcterms:modified xsi:type="dcterms:W3CDTF">2020-09-28T08:06:11Z</dcterms:modified>
</cp:coreProperties>
</file>