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K44" i="24"/>
  <c r="I44" i="24"/>
  <c r="F44" i="24"/>
  <c r="D44" i="24"/>
  <c r="C44" i="24"/>
  <c r="M44" i="24" s="1"/>
  <c r="B44" i="24"/>
  <c r="J44" i="24" s="1"/>
  <c r="M43" i="24"/>
  <c r="J43" i="24"/>
  <c r="G43" i="24"/>
  <c r="E43" i="24"/>
  <c r="C43" i="24"/>
  <c r="I43" i="24" s="1"/>
  <c r="B43" i="24"/>
  <c r="K42" i="24"/>
  <c r="I42" i="24"/>
  <c r="F42" i="24"/>
  <c r="D42" i="24"/>
  <c r="C42" i="24"/>
  <c r="M42" i="24" s="1"/>
  <c r="B42" i="24"/>
  <c r="J42" i="24" s="1"/>
  <c r="M41" i="24"/>
  <c r="G41" i="24"/>
  <c r="E41" i="24"/>
  <c r="C41" i="24"/>
  <c r="I41" i="24" s="1"/>
  <c r="B41" i="24"/>
  <c r="J41" i="24" s="1"/>
  <c r="K40" i="24"/>
  <c r="I40" i="24"/>
  <c r="F40" i="24"/>
  <c r="D40" i="24"/>
  <c r="C40" i="24"/>
  <c r="M40" i="24" s="1"/>
  <c r="B40" i="24"/>
  <c r="J40" i="24" s="1"/>
  <c r="M36" i="24"/>
  <c r="L36" i="24"/>
  <c r="K36" i="24"/>
  <c r="J36" i="24"/>
  <c r="I36" i="24"/>
  <c r="H36" i="24"/>
  <c r="G36" i="24"/>
  <c r="F36" i="24"/>
  <c r="E36" i="24"/>
  <c r="D36" i="24"/>
  <c r="K57" i="15"/>
  <c r="L57" i="15" s="1"/>
  <c r="C38" i="24"/>
  <c r="C37" i="24"/>
  <c r="C35" i="24"/>
  <c r="C34" i="24"/>
  <c r="C33" i="24"/>
  <c r="C32" i="24"/>
  <c r="L32" i="24" s="1"/>
  <c r="C31" i="24"/>
  <c r="C30" i="24"/>
  <c r="L30" i="24" s="1"/>
  <c r="C29" i="24"/>
  <c r="C28" i="24"/>
  <c r="C27" i="24"/>
  <c r="C26" i="24"/>
  <c r="L26" i="24" s="1"/>
  <c r="C25" i="24"/>
  <c r="C24" i="24"/>
  <c r="L24" i="24" s="1"/>
  <c r="C23" i="24"/>
  <c r="C22" i="24"/>
  <c r="L22" i="24" s="1"/>
  <c r="C21" i="24"/>
  <c r="C20" i="24"/>
  <c r="C19" i="24"/>
  <c r="C18" i="24"/>
  <c r="C17" i="24"/>
  <c r="C16" i="24"/>
  <c r="L16" i="24" s="1"/>
  <c r="C15" i="24"/>
  <c r="C9" i="24"/>
  <c r="C8" i="24"/>
  <c r="C7" i="24"/>
  <c r="B38" i="24"/>
  <c r="B37" i="24"/>
  <c r="B35" i="24"/>
  <c r="B34" i="24"/>
  <c r="B33" i="24"/>
  <c r="B32" i="24"/>
  <c r="D32" i="24" s="1"/>
  <c r="B31" i="24"/>
  <c r="B30" i="24"/>
  <c r="B29" i="24"/>
  <c r="H29" i="24" s="1"/>
  <c r="B28" i="24"/>
  <c r="B27" i="24"/>
  <c r="B26" i="24"/>
  <c r="B25" i="24"/>
  <c r="B24" i="24"/>
  <c r="D24" i="24" s="1"/>
  <c r="B23" i="24"/>
  <c r="B22" i="24"/>
  <c r="B21" i="24"/>
  <c r="B20" i="24"/>
  <c r="B19" i="24"/>
  <c r="B18" i="24"/>
  <c r="B17" i="24"/>
  <c r="B16" i="24"/>
  <c r="D16" i="24" s="1"/>
  <c r="B15" i="24"/>
  <c r="B9" i="24"/>
  <c r="H9" i="24" s="1"/>
  <c r="B8" i="24"/>
  <c r="B7" i="24"/>
  <c r="F7" i="24" l="1"/>
  <c r="D7" i="24"/>
  <c r="J7" i="24"/>
  <c r="K7" i="24"/>
  <c r="H7" i="24"/>
  <c r="F35" i="24"/>
  <c r="D35" i="24"/>
  <c r="J35" i="24"/>
  <c r="K35" i="24"/>
  <c r="H35" i="24"/>
  <c r="F19" i="24"/>
  <c r="D19" i="24"/>
  <c r="J19" i="24"/>
  <c r="K19" i="24"/>
  <c r="H19" i="24"/>
  <c r="K8" i="24"/>
  <c r="J8" i="24"/>
  <c r="H8" i="24"/>
  <c r="F8" i="24"/>
  <c r="D8" i="24"/>
  <c r="F17" i="24"/>
  <c r="D17" i="24"/>
  <c r="J17" i="24"/>
  <c r="K17" i="24"/>
  <c r="H17" i="24"/>
  <c r="I34" i="24"/>
  <c r="M34" i="24"/>
  <c r="E34" i="24"/>
  <c r="G34" i="24"/>
  <c r="B14" i="24"/>
  <c r="B6" i="24"/>
  <c r="K20" i="24"/>
  <c r="J20" i="24"/>
  <c r="H20" i="24"/>
  <c r="F20" i="24"/>
  <c r="D20" i="24"/>
  <c r="K30" i="24"/>
  <c r="J30" i="24"/>
  <c r="H30" i="24"/>
  <c r="F30" i="24"/>
  <c r="D30" i="24"/>
  <c r="H37" i="24"/>
  <c r="F37" i="24"/>
  <c r="D37" i="24"/>
  <c r="K37" i="24"/>
  <c r="G21" i="24"/>
  <c r="M21" i="24"/>
  <c r="E21" i="24"/>
  <c r="L21" i="24"/>
  <c r="I21" i="24"/>
  <c r="G31" i="24"/>
  <c r="M31" i="24"/>
  <c r="E31" i="24"/>
  <c r="L31" i="24"/>
  <c r="I31" i="24"/>
  <c r="F33" i="24"/>
  <c r="D33" i="24"/>
  <c r="J33" i="24"/>
  <c r="K33" i="24"/>
  <c r="H33" i="24"/>
  <c r="K24" i="24"/>
  <c r="J24" i="24"/>
  <c r="H24" i="24"/>
  <c r="F24" i="24"/>
  <c r="F27" i="24"/>
  <c r="D27" i="24"/>
  <c r="J27" i="24"/>
  <c r="K27" i="24"/>
  <c r="H27" i="24"/>
  <c r="I18" i="24"/>
  <c r="M18" i="24"/>
  <c r="E18" i="24"/>
  <c r="G18" i="24"/>
  <c r="I28" i="24"/>
  <c r="M28" i="24"/>
  <c r="E28" i="24"/>
  <c r="L28" i="24"/>
  <c r="G28" i="24"/>
  <c r="G35" i="24"/>
  <c r="M35" i="24"/>
  <c r="E35" i="24"/>
  <c r="L35" i="24"/>
  <c r="I35" i="24"/>
  <c r="K58" i="24"/>
  <c r="J58" i="24"/>
  <c r="I58" i="24"/>
  <c r="F15" i="24"/>
  <c r="D15" i="24"/>
  <c r="J15" i="24"/>
  <c r="H15" i="24"/>
  <c r="K15" i="24"/>
  <c r="K18" i="24"/>
  <c r="J18" i="24"/>
  <c r="H18" i="24"/>
  <c r="F18" i="24"/>
  <c r="D18" i="24"/>
  <c r="F21" i="24"/>
  <c r="D21" i="24"/>
  <c r="J21" i="24"/>
  <c r="K21" i="24"/>
  <c r="F31" i="24"/>
  <c r="D31" i="24"/>
  <c r="J31" i="24"/>
  <c r="H31" i="24"/>
  <c r="K31" i="24"/>
  <c r="K34" i="24"/>
  <c r="J34" i="24"/>
  <c r="H34" i="24"/>
  <c r="F34" i="24"/>
  <c r="D34" i="24"/>
  <c r="D38" i="24"/>
  <c r="K38" i="24"/>
  <c r="J38" i="24"/>
  <c r="H38" i="24"/>
  <c r="F38" i="24"/>
  <c r="G15" i="24"/>
  <c r="M15" i="24"/>
  <c r="E15" i="24"/>
  <c r="L15" i="24"/>
  <c r="I15" i="24"/>
  <c r="G25" i="24"/>
  <c r="M25" i="24"/>
  <c r="E25" i="24"/>
  <c r="L25" i="24"/>
  <c r="I25" i="24"/>
  <c r="K74" i="24"/>
  <c r="J74" i="24"/>
  <c r="I74" i="24"/>
  <c r="I77" i="24" s="1"/>
  <c r="G17" i="24"/>
  <c r="M17" i="24"/>
  <c r="E17" i="24"/>
  <c r="L17" i="24"/>
  <c r="I17" i="24"/>
  <c r="F25" i="24"/>
  <c r="D25" i="24"/>
  <c r="J25" i="24"/>
  <c r="K25" i="24"/>
  <c r="H25" i="24"/>
  <c r="G19" i="24"/>
  <c r="M19" i="24"/>
  <c r="E19" i="24"/>
  <c r="L19" i="24"/>
  <c r="I19" i="24"/>
  <c r="G29" i="24"/>
  <c r="M29" i="24"/>
  <c r="E29" i="24"/>
  <c r="L29" i="24"/>
  <c r="I29" i="24"/>
  <c r="L34" i="24"/>
  <c r="K22" i="24"/>
  <c r="J22" i="24"/>
  <c r="H22" i="24"/>
  <c r="F22" i="24"/>
  <c r="D22" i="24"/>
  <c r="K28" i="24"/>
  <c r="J28" i="24"/>
  <c r="H28" i="24"/>
  <c r="F28" i="24"/>
  <c r="D28" i="24"/>
  <c r="B45" i="24"/>
  <c r="B39" i="24"/>
  <c r="G9" i="24"/>
  <c r="M9" i="24"/>
  <c r="E9" i="24"/>
  <c r="L9" i="24"/>
  <c r="I9" i="24"/>
  <c r="I26" i="24"/>
  <c r="M26" i="24"/>
  <c r="E26" i="24"/>
  <c r="G26" i="24"/>
  <c r="I37" i="24"/>
  <c r="G37" i="24"/>
  <c r="L37" i="24"/>
  <c r="M37" i="24"/>
  <c r="E37" i="24"/>
  <c r="K16" i="24"/>
  <c r="J16" i="24"/>
  <c r="H16" i="24"/>
  <c r="F16" i="24"/>
  <c r="K32" i="24"/>
  <c r="J32" i="24"/>
  <c r="H32" i="24"/>
  <c r="F32" i="24"/>
  <c r="G7" i="24"/>
  <c r="M7" i="24"/>
  <c r="E7" i="24"/>
  <c r="L7" i="24"/>
  <c r="I7" i="24"/>
  <c r="I8" i="24"/>
  <c r="M8" i="24"/>
  <c r="E8" i="24"/>
  <c r="L8" i="24"/>
  <c r="G8" i="24"/>
  <c r="G23" i="24"/>
  <c r="M23" i="24"/>
  <c r="E23" i="24"/>
  <c r="L23" i="24"/>
  <c r="I23" i="24"/>
  <c r="G33" i="24"/>
  <c r="M33" i="24"/>
  <c r="E33" i="24"/>
  <c r="L33" i="24"/>
  <c r="I33" i="24"/>
  <c r="L18" i="24"/>
  <c r="F9" i="24"/>
  <c r="D9" i="24"/>
  <c r="J9" i="24"/>
  <c r="K9" i="24"/>
  <c r="F23" i="24"/>
  <c r="D23" i="24"/>
  <c r="J23" i="24"/>
  <c r="H23" i="24"/>
  <c r="K23" i="24"/>
  <c r="K26" i="24"/>
  <c r="J26" i="24"/>
  <c r="H26" i="24"/>
  <c r="F26" i="24"/>
  <c r="D26" i="24"/>
  <c r="F29" i="24"/>
  <c r="D29" i="24"/>
  <c r="J29" i="24"/>
  <c r="K29" i="24"/>
  <c r="I20" i="24"/>
  <c r="M20" i="24"/>
  <c r="E20" i="24"/>
  <c r="L20" i="24"/>
  <c r="G20" i="24"/>
  <c r="G27" i="24"/>
  <c r="M27" i="24"/>
  <c r="E27" i="24"/>
  <c r="L27" i="24"/>
  <c r="I27" i="24"/>
  <c r="M38" i="24"/>
  <c r="E38" i="24"/>
  <c r="L38" i="24"/>
  <c r="G38" i="24"/>
  <c r="I38" i="24"/>
  <c r="H21" i="24"/>
  <c r="J37" i="24"/>
  <c r="K66" i="24"/>
  <c r="J66" i="24"/>
  <c r="I66" i="24"/>
  <c r="K53" i="24"/>
  <c r="J53" i="24"/>
  <c r="K61" i="24"/>
  <c r="J61" i="24"/>
  <c r="K69" i="24"/>
  <c r="J69" i="24"/>
  <c r="G16" i="24"/>
  <c r="G24" i="24"/>
  <c r="G32" i="24"/>
  <c r="K55" i="24"/>
  <c r="J55" i="24"/>
  <c r="K63" i="24"/>
  <c r="J63" i="24"/>
  <c r="K71" i="24"/>
  <c r="J71" i="24"/>
  <c r="H43" i="24"/>
  <c r="F43" i="24"/>
  <c r="D43" i="24"/>
  <c r="K43" i="24"/>
  <c r="K52" i="24"/>
  <c r="J52" i="24"/>
  <c r="K60" i="24"/>
  <c r="J60" i="24"/>
  <c r="K68" i="24"/>
  <c r="J68" i="24"/>
  <c r="G22" i="24"/>
  <c r="G30" i="24"/>
  <c r="K57" i="24"/>
  <c r="J57" i="24"/>
  <c r="K65" i="24"/>
  <c r="J65" i="24"/>
  <c r="K73" i="24"/>
  <c r="J73" i="24"/>
  <c r="I16" i="24"/>
  <c r="M16" i="24"/>
  <c r="E16" i="24"/>
  <c r="I24" i="24"/>
  <c r="M24" i="24"/>
  <c r="E24" i="24"/>
  <c r="I32" i="24"/>
  <c r="M32" i="24"/>
  <c r="E32" i="24"/>
  <c r="K54" i="24"/>
  <c r="J54" i="24"/>
  <c r="K62" i="24"/>
  <c r="J62" i="24"/>
  <c r="K70" i="24"/>
  <c r="J70" i="24"/>
  <c r="K51" i="24"/>
  <c r="J51" i="24"/>
  <c r="K59" i="24"/>
  <c r="J59" i="24"/>
  <c r="K67" i="24"/>
  <c r="J67" i="24"/>
  <c r="K75" i="24"/>
  <c r="K77" i="24" s="1"/>
  <c r="J75" i="24"/>
  <c r="J77" i="24" s="1"/>
  <c r="C14" i="24"/>
  <c r="C6" i="24"/>
  <c r="I22" i="24"/>
  <c r="M22" i="24"/>
  <c r="E22" i="24"/>
  <c r="I30" i="24"/>
  <c r="M30" i="24"/>
  <c r="E30" i="24"/>
  <c r="C45" i="24"/>
  <c r="C39" i="24"/>
  <c r="H41" i="24"/>
  <c r="F41" i="24"/>
  <c r="D41" i="24"/>
  <c r="K41" i="24"/>
  <c r="K56" i="24"/>
  <c r="J56" i="24"/>
  <c r="K64" i="24"/>
  <c r="J64" i="24"/>
  <c r="K72" i="24"/>
  <c r="J72" i="24"/>
  <c r="G40" i="24"/>
  <c r="G42" i="24"/>
  <c r="G44" i="24"/>
  <c r="H40" i="24"/>
  <c r="L41" i="24"/>
  <c r="H42" i="24"/>
  <c r="L43" i="24"/>
  <c r="H44" i="24"/>
  <c r="L40" i="24"/>
  <c r="L42" i="24"/>
  <c r="L44" i="24"/>
  <c r="E40" i="24"/>
  <c r="E42" i="24"/>
  <c r="E44" i="24"/>
  <c r="I78" i="24" l="1"/>
  <c r="I79" i="24"/>
  <c r="H45" i="24"/>
  <c r="F45" i="24"/>
  <c r="D45" i="24"/>
  <c r="K45" i="24"/>
  <c r="J45" i="24"/>
  <c r="K6" i="24"/>
  <c r="J6" i="24"/>
  <c r="H6" i="24"/>
  <c r="F6" i="24"/>
  <c r="D6" i="24"/>
  <c r="K14" i="24"/>
  <c r="J14" i="24"/>
  <c r="H14" i="24"/>
  <c r="F14" i="24"/>
  <c r="D14" i="24"/>
  <c r="I39" i="24"/>
  <c r="G39" i="24"/>
  <c r="L39" i="24"/>
  <c r="E39" i="24"/>
  <c r="M39" i="24"/>
  <c r="I6" i="24"/>
  <c r="M6" i="24"/>
  <c r="E6" i="24"/>
  <c r="G6" i="24"/>
  <c r="L6" i="24"/>
  <c r="I45" i="24"/>
  <c r="G45" i="24"/>
  <c r="M45" i="24"/>
  <c r="L45" i="24"/>
  <c r="E45" i="24"/>
  <c r="I14" i="24"/>
  <c r="M14" i="24"/>
  <c r="E14" i="24"/>
  <c r="L14" i="24"/>
  <c r="G14" i="24"/>
  <c r="J79" i="24"/>
  <c r="J78" i="24"/>
  <c r="K79" i="24"/>
  <c r="K78" i="24"/>
  <c r="H39" i="24"/>
  <c r="F39" i="24"/>
  <c r="D39" i="24"/>
  <c r="K39" i="24"/>
  <c r="J39" i="24"/>
  <c r="I83" i="24" l="1"/>
  <c r="I82" i="24"/>
  <c r="I81" i="24"/>
</calcChain>
</file>

<file path=xl/sharedStrings.xml><?xml version="1.0" encoding="utf-8"?>
<sst xmlns="http://schemas.openxmlformats.org/spreadsheetml/2006/main" count="1771" uniqueCount="521">
  <si>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</si>
  <si>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</si>
  <si>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</si>
  <si>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</si>
  <si>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</si>
  <si>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</si>
  <si>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</si>
  <si>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</si>
  <si>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</si>
  <si>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</si>
  <si>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</si>
  <si>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</si>
  <si>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</si>
  <si>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Gifhorn (03151)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</si>
  <si>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</si>
  <si>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</si>
  <si>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</si>
  <si>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</si>
  <si>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</si>
  <si>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</si>
  <si>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</si>
  <si>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</si>
  <si>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</si>
  <si>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</si>
  <si>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</si>
  <si>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</si>
  <si>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</si>
  <si>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</si>
  <si>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</si>
  <si>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</si>
  <si>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</si>
  <si>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</si>
  <si>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</si>
  <si>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</si>
  <si>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</si>
  <si>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</si>
  <si>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</si>
  <si>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</si>
  <si>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</si>
  <si>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</si>
  <si>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</si>
  <si>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</si>
  <si>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</si>
  <si>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</si>
  <si>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</si>
  <si>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</si>
  <si>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</si>
  <si>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</si>
  <si>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</si>
  <si>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</si>
  <si>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</si>
  <si>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</si>
  <si>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</si>
  <si>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</si>
  <si>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</si>
  <si>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</si>
  <si>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</si>
  <si>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</si>
  <si>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</si>
  <si>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</si>
  <si>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</si>
  <si>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</si>
  <si>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</si>
  <si>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</si>
  <si>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</si>
  <si>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</si>
  <si>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</si>
  <si>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</si>
  <si>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</si>
  <si>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</si>
  <si>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</si>
  <si>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</si>
  <si>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</si>
  <si>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</si>
  <si>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</si>
  <si>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</si>
  <si>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</si>
  <si>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</si>
  <si>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</si>
  <si>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</si>
  <si>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</si>
  <si>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</si>
  <si>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</si>
  <si>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</si>
  <si>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</si>
  <si>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</si>
  <si>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</si>
  <si>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</si>
  <si>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</si>
  <si>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</si>
  <si>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</si>
  <si>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</si>
  <si>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Gifhorn (03151);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</si>
  <si>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</si>
  <si>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</si>
  <si>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</si>
  <si>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</si>
  <si>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</si>
  <si>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</si>
  <si>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</si>
  <si>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</si>
  <si>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</si>
  <si>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</si>
  <si>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</si>
  <si>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</si>
  <si>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</si>
  <si>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</si>
  <si>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</si>
  <si>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</si>
  <si>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</si>
  <si>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</si>
  <si>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</si>
  <si>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</si>
  <si>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</si>
  <si>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</si>
  <si>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</si>
  <si>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</si>
  <si>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</si>
  <si>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</si>
  <si>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</si>
  <si>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</si>
  <si>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</si>
  <si>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</si>
  <si>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</si>
  <si>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</si>
  <si>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</si>
  <si>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</si>
  <si>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</si>
  <si>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</si>
  <si>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</si>
  <si>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</si>
  <si>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</si>
  <si>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</si>
  <si>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</si>
  <si>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</si>
  <si>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</si>
  <si>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</si>
  <si>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</si>
  <si>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</si>
  <si>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</si>
  <si>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</si>
  <si>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</si>
  <si>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</si>
  <si>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</si>
  <si>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</si>
  <si>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</si>
  <si>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</si>
  <si>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</si>
  <si>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</si>
  <si>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</si>
  <si>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</si>
  <si>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</si>
  <si>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</si>
  <si>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</si>
  <si>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</si>
  <si>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</si>
  <si>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</si>
  <si>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</si>
  <si>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</si>
  <si>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</si>
  <si>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</si>
  <si>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</si>
  <si>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</si>
  <si>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</si>
  <si>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</si>
  <si>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</si>
  <si>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</si>
  <si>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</si>
  <si>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</si>
  <si>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</si>
  <si>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</si>
  <si>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</si>
  <si>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</si>
  <si>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</si>
  <si>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</si>
  <si>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</si>
  <si>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</si>
  <si>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</si>
  <si>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</si>
  <si>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</si>
  <si>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</si>
  <si>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</si>
  <si>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</si>
  <si>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Gifhorn (03151)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</si>
  <si>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</si>
  <si>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</si>
  <si>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</si>
  <si>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</si>
  <si>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</si>
  <si>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</si>
  <si>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</si>
  <si>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</si>
  <si>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</si>
  <si>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</si>
  <si>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</si>
  <si>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</si>
  <si>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</si>
  <si>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</si>
  <si>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</si>
  <si>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</si>
  <si>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</si>
  <si>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</si>
  <si>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</si>
  <si>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</si>
  <si>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</si>
  <si>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</si>
  <si>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</si>
  <si>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</si>
  <si>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</si>
  <si>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</si>
  <si>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</si>
  <si>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</si>
  <si>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</si>
  <si>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</si>
  <si>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</si>
  <si>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</si>
  <si>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</si>
  <si>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</si>
  <si>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</si>
  <si>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</si>
  <si>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</si>
  <si>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</si>
  <si>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</si>
  <si>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</si>
  <si>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</si>
  <si>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</si>
  <si>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</si>
  <si>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</si>
  <si>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</si>
  <si>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</si>
  <si>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</si>
  <si>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</si>
  <si>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</si>
  <si>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</si>
  <si>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</si>
  <si>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</si>
  <si>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</si>
  <si>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</si>
  <si>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</si>
  <si>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</si>
  <si>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</si>
  <si>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</si>
  <si>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</si>
  <si>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</si>
  <si>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</si>
  <si>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</si>
  <si>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</si>
  <si>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</si>
  <si>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</si>
  <si>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</si>
  <si>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</si>
  <si>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</si>
  <si>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</si>
  <si>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</si>
  <si>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</si>
  <si>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</si>
  <si>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</si>
  <si>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</si>
  <si>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</si>
  <si>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</si>
  <si>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</si>
  <si>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</si>
  <si>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</si>
  <si>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</si>
  <si>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</si>
  <si>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</si>
  <si>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</si>
  <si>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</si>
  <si>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</si>
  <si>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</si>
  <si>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</si>
  <si>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</si>
  <si>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</si>
  <si>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</si>
  <si>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</si>
  <si>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</si>
  <si>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</si>
  <si>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</si>
  <si>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</si>
  <si>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</si>
  <si>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</si>
  <si>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</si>
  <si>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</si>
  <si>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</si>
  <si>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</si>
  <si>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</si>
  <si>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</si>
  <si>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</si>
  <si>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</si>
  <si>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</si>
  <si>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</si>
  <si>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</si>
  <si>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</si>
  <si>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</si>
  <si>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</si>
  <si>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</si>
  <si>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</si>
  <si>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</si>
  <si>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</si>
  <si>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</si>
  <si>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</si>
  <si>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</si>
  <si>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</si>
  <si>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</si>
  <si>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</si>
  <si>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</si>
  <si>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</si>
  <si>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</si>
  <si>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</si>
  <si>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</si>
  <si>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</si>
  <si>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</si>
  <si>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</si>
  <si>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</si>
  <si>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</si>
  <si>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</si>
  <si>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</si>
  <si>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</si>
  <si>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</si>
  <si>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</si>
  <si>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</si>
  <si>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</si>
  <si>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</si>
  <si>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</si>
  <si>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</si>
  <si>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</si>
  <si>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</si>
  <si>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</si>
  <si>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</si>
  <si>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</si>
  <si>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</si>
  <si>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</si>
  <si>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</si>
  <si>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</si>
  <si>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</si>
  <si>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</si>
  <si>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</si>
  <si>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</si>
  <si>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</si>
  <si>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</si>
  <si>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</si>
  <si>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</si>
  <si>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</si>
  <si>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</si>
  <si>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</si>
  <si>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</si>
  <si>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</si>
  <si>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</si>
  <si>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</si>
  <si>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</si>
  <si>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</si>
  <si>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</si>
  <si>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</si>
  <si>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</si>
  <si>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</si>
  <si>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</si>
  <si>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</si>
  <si>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</si>
  <si>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</si>
  <si>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</si>
  <si>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</si>
  <si>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</si>
  <si>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</si>
  <si>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</si>
  <si>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</si>
  <si>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</si>
  <si>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</si>
  <si>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</si>
  <si>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</si>
  <si>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</si>
  <si>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</si>
  <si>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</si>
  <si>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</si>
  <si>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Gifhorn (03151);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</si>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</sst>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{D990C239-A4C8-4340-84D2-1692E4F34E84}</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FC97-45B8-B56D-B7DCCE7628B6}"/>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{A4846FCB-C780-48AA-83DA-99505AFD5FC6}</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FC97-45B8-B56D-B7DCCE7628B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{7F4CFA69-720E-4ADB-8E3E-4B3414FC5766}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C97-45B8-B56D-B7DCCE7628B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{CADAEC8F-4428-4624-BDE6-7737EC80EF23}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C97-45B8-B56D-B7DCCE7628B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1.5968763882069628</c:v>
                </c:pt>
                <c:pt idx="1">
                  <c:v>1.4040057212208159</c:v>
                </c:pt>
                <c:pt idx="2">
                  <c:v>1.1186464311118853</c:v>
                </c:pt>
                <c:pt idx="3">
                  <c:v>1.0875687030768</c:v>
                </c:pt>
              </c:numCache>
            </c:numRef>
          </c:val>
          <c:extLst>
            <c:ext xmlns:c16="http://schemas.microsoft.com/office/drawing/2014/chart" uri="{C3380CC4-5D6E-409C-BE32-E72D297353CC}">
              <c16:uniqueId val="{00000004-FC97-45B8-B56D-B7DCCE7628B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{2A75EF77-291A-4A0C-882D-26B279D7E456}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C97-45B8-B56D-B7DCCE7628B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{32089720-D2EE-4908-AAA4-6640C282C704}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C97-45B8-B56D-B7DCCE7628B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{D5DA70E8-211B-4C35-B560-E75B739D0A57}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C97-45B8-B56D-B7DCCE7628B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{60194004-7D94-49FA-964F-96F24620272F}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C97-45B8-B56D-B7DCCE7628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97-45B8-B56D-B7DCCE7628B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97-45B8-B56D-B7DCCE7628B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{BFB145A5-8AA6-418F-A170-50009A85C31C}</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8863-4C45-89F9-C7AF3B8EB12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{ADFD1418-778C-4D2C-AD3B-CDF07D1FB9E1}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8863-4C45-89F9-C7AF3B8EB12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{C2C23653-CE64-4611-8480-180C4FD10351}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863-4C45-89F9-C7AF3B8EB12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{28F916CB-580E-4ECF-B3AE-1D8308455700}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863-4C45-89F9-C7AF3B8EB1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-0.93769723198990174</c:v>
                </c:pt>
                <c:pt idx="1">
                  <c:v>-2.8801937126160149</c:v>
                </c:pt>
                <c:pt idx="2">
                  <c:v>-2.7637010795899166</c:v>
                </c:pt>
                <c:pt idx="3">
                  <c:v>-2.8655893304673015</c:v>
                </c:pt>
              </c:numCache>
            </c:numRef>
          </c:val>
          <c:extLst>
            <c:ext xmlns:c16="http://schemas.microsoft.com/office/drawing/2014/chart" uri="{C3380CC4-5D6E-409C-BE32-E72D297353CC}">
              <c16:uniqueId val="{00000004-8863-4C45-89F9-C7AF3B8EB12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{0FE7172C-345C-4F0B-9F63-4C43DEF6E560}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863-4C45-89F9-C7AF3B8EB12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{F0AB335F-1E05-467D-8EB1-EE0B5254FDEC}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863-4C45-89F9-C7AF3B8EB12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{377D9C89-E73B-4064-9938-E3188E5F18A9}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863-4C45-89F9-C7AF3B8EB12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{F10A8DF1-787B-4864-8312-73A1557383F8}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863-4C45-89F9-C7AF3B8EB1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863-4C45-89F9-C7AF3B8EB12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863-4C45-89F9-C7AF3B8EB12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{4BD5E3EA-D781-46E8-8BF3-718560B88171}</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ADD9-438D-904B-3A695EDEBEF0}"/>
                </c:ext>
              </c:extLst>
            </c:dLbl>
            <c:dLbl>
              <c:idx val="1"/>
              <c:tx>
                <c:strRef>
                  <c:f>Daten_Diagramme!$D$15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{18116CD4-4D5A-4EBE-90C0-4DC64E274696}</c15:txfldGUID>
                      <c15:f>Daten_Diagramme!$D$15</c15:f>
                      <c15:dlblFieldTableCache>
                        <c:ptCount val="1"/>
                        <c:pt idx="0">
                          <c:v>7.8</c:v>
                        </c:pt>
                      </c15:dlblFieldTableCache>
                    </c15:dlblFTEntry>
                  </c15:dlblFieldTable>
                  <c15:showDataLabelsRange val="0"/>
                </c:ext>
                <c:ext xmlns:c16="http://schemas.microsoft.com/office/drawing/2014/chart" uri="{C3380CC4-5D6E-409C-BE32-E72D297353CC}">
                  <c16:uniqueId val="{00000001-ADD9-438D-904B-3A695EDEBEF0}"/>
                </c:ext>
              </c:extLst>
            </c:dLbl>
            <c:dLbl>
              <c:idx val="2"/>
              <c:tx>
                <c:strRef>
                  <c:f>Daten_Diagramme!$D$16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{2627B36B-E5D1-451A-B5A4-739EF9F0E1B5}</c15:txfldGUID>
                      <c15:f>Daten_Diagramme!$D$16</c15:f>
                      <c15:dlblFieldTableCache>
                        <c:ptCount val="1"/>
                        <c:pt idx="0">
                          <c:v>4.1</c:v>
                        </c:pt>
                      </c15:dlblFieldTableCache>
                    </c15:dlblFTEntry>
                  </c15:dlblFieldTable>
                  <c15:showDataLabelsRange val="0"/>
                </c:ext>
                <c:ext xmlns:c16="http://schemas.microsoft.com/office/drawing/2014/chart" uri="{C3380CC4-5D6E-409C-BE32-E72D297353CC}">
                  <c16:uniqueId val="{00000002-ADD9-438D-904B-3A695EDEBEF0}"/>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{40E1220C-D5CB-4FE2-A53D-F535B4948236}</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ADD9-438D-904B-3A695EDEBEF0}"/>
                </c:ext>
              </c:extLst>
            </c:dLbl>
            <c:dLbl>
              <c:idx val="4"/>
              <c:tx>
                <c:strRef>
                  <c:f>Daten_Diagramme!$D$18</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{0FCC9862-A935-495E-A50F-6912C0083797}</c15:txfldGUID>
                      <c15:f>Daten_Diagramme!$D$18</c15:f>
                      <c15:dlblFieldTableCache>
                        <c:ptCount val="1"/>
                        <c:pt idx="0">
                          <c:v>-10.1</c:v>
                        </c:pt>
                      </c15:dlblFieldTableCache>
                    </c15:dlblFTEntry>
                  </c15:dlblFieldTable>
                  <c15:showDataLabelsRange val="0"/>
                </c:ext>
                <c:ext xmlns:c16="http://schemas.microsoft.com/office/drawing/2014/chart" uri="{C3380CC4-5D6E-409C-BE32-E72D297353CC}">
                  <c16:uniqueId val="{00000004-ADD9-438D-904B-3A695EDEBEF0}"/>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{EFF2106B-5046-4A9B-8681-8A88BEDFC30D}</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ADD9-438D-904B-3A695EDEBEF0}"/>
                </c:ext>
              </c:extLst>
            </c:dLbl>
            <c:dLbl>
              <c:idx val="6"/>
              <c:tx>
                <c:strRef>
                  <c:f>Daten_Diagramme!$D$20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{C8178076-A631-4159-84E0-A5DE3A56BB14}</c15:txfldGUID>
                      <c15:f>Daten_Diagramme!$D$20</c15:f>
                      <c15:dlblFieldTableCache>
                        <c:ptCount val="1"/>
                        <c:pt idx="0">
                          <c:v>6.9</c:v>
                        </c:pt>
                      </c15:dlblFieldTableCache>
                    </c15:dlblFTEntry>
                  </c15:dlblFieldTable>
                  <c15:showDataLabelsRange val="0"/>
                </c:ext>
                <c:ext xmlns:c16="http://schemas.microsoft.com/office/drawing/2014/chart" uri="{C3380CC4-5D6E-409C-BE32-E72D297353CC}">
                  <c16:uniqueId val="{00000006-ADD9-438D-904B-3A695EDEBEF0}"/>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{9099CAC7-C8E6-4781-AA81-902D01AF04E1}</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ADD9-438D-904B-3A695EDEBEF0}"/>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{F1BC38F1-92EC-43EC-BE4F-9D9D1ABDEED6}</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ADD9-438D-904B-3A695EDEBEF0}"/>
                </c:ext>
              </c:extLst>
            </c:dLbl>
            <c:dLbl>
              <c:idx val="9"/>
              <c:tx>
                <c:strRef>
                  <c:f>Daten_Diagramme!$D$23</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{6C64FA4A-6718-42A3-9972-D48E9B8F4438}</c15:txfldGUID>
                      <c15:f>Daten_Diagramme!$D$23</c15:f>
                      <c15:dlblFieldTableCache>
                        <c:ptCount val="1"/>
                        <c:pt idx="0">
                          <c:v>9.1</c:v>
                        </c:pt>
                      </c15:dlblFieldTableCache>
                    </c15:dlblFTEntry>
                  </c15:dlblFieldTable>
                  <c15:showDataLabelsRange val="0"/>
                </c:ext>
                <c:ext xmlns:c16="http://schemas.microsoft.com/office/drawing/2014/chart" uri="{C3380CC4-5D6E-409C-BE32-E72D297353CC}">
                  <c16:uniqueId val="{00000009-ADD9-438D-904B-3A695EDEBEF0}"/>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{629B1961-DE22-445F-9343-AE3A6A278663}</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ADD9-438D-904B-3A695EDEBEF0}"/>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{04B88454-A362-40FB-8784-0A238638F2EF}</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ADD9-438D-904B-3A695EDEBEF0}"/>
                </c:ext>
              </c:extLst>
            </c:dLbl>
            <c:dLbl>
              <c:idx val="12"/>
              <c:tx>
                <c:strRef>
                  <c:f>Daten_Diagramme!$D$26</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{6972968D-B8C1-4616-B920-EAD92FB2D164}</c15:txfldGUID>
                      <c15:f>Daten_Diagramme!$D$26</c15:f>
                      <c15:dlblFieldTableCache>
                        <c:ptCount val="1"/>
                        <c:pt idx="0">
                          <c:v>-13.7</c:v>
                        </c:pt>
                      </c15:dlblFieldTableCache>
                    </c15:dlblFTEntry>
                  </c15:dlblFieldTable>
                  <c15:showDataLabelsRange val="0"/>
                </c:ext>
                <c:ext xmlns:c16="http://schemas.microsoft.com/office/drawing/2014/chart" uri="{C3380CC4-5D6E-409C-BE32-E72D297353CC}">
                  <c16:uniqueId val="{0000000C-ADD9-438D-904B-3A695EDEBEF0}"/>
                </c:ext>
              </c:extLst>
            </c:dLbl>
            <c:dLbl>
              <c:idx val="13"/>
              <c:tx>
                <c:strRef>
                  <c:f>Daten_Diagramme!$D$27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{9C7BC089-1E5E-41EC-9A72-7E9797910EBD}</c15:txfldGUID>
                      <c15:f>Daten_Diagramme!$D$27</c15:f>
                      <c15:dlblFieldTableCache>
                        <c:ptCount val="1"/>
                        <c:pt idx="0">
                          <c:v>6.2</c:v>
                        </c:pt>
                      </c15:dlblFieldTableCache>
                    </c15:dlblFTEntry>
                  </c15:dlblFieldTable>
                  <c15:showDataLabelsRange val="0"/>
                </c:ext>
                <c:ext xmlns:c16="http://schemas.microsoft.com/office/drawing/2014/chart" uri="{C3380CC4-5D6E-409C-BE32-E72D297353CC}">
                  <c16:uniqueId val="{0000000D-ADD9-438D-904B-3A695EDEBEF0}"/>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{DA73BC18-AE82-42FA-8570-CD082EFB03D1}</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ADD9-438D-904B-3A695EDEBEF0}"/>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{6FB03E31-239C-4F0F-A1B2-FD9BD3B08CC3}</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ADD9-438D-904B-3A695EDEBEF0}"/>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{79600D01-7BDA-40FB-AB9F-B69E9B58F980}</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ADD9-438D-904B-3A695EDEBEF0}"/>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{F2026DF6-B4F6-4AF6-B03F-163EE98AF9B1}</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ADD9-438D-904B-3A695EDEBEF0}"/>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{9CA045F1-8B9E-4342-A3DD-A298CC28FA93}</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ADD9-438D-904B-3A695EDEBEF0}"/>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{F09A2DE4-3674-4718-893A-4E7FDEEB1222}</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ADD9-438D-904B-3A695EDEBEF0}"/>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{71F8F536-F9C7-47F1-8793-29325F916A90}</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ADD9-438D-904B-3A695EDEBEF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{49454783-1A55-4DD9-87B9-820002DA8760}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DD9-438D-904B-3A695EDEBE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{35C90149-570E-4D01-AC80-A5D48799260B}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DD9-438D-904B-3A695EDEBEF0}"/>
                </c:ext>
              </c:extLst>
            </c:dLbl>
            <c:dLbl>
              <c:idx val="23"/>
              <c:tx>
                <c:strRef>
                  <c:f>Daten_Diagramme!$D$37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{7A49E426-F725-4023-A609-CE925ADC79D2}</c15:txfldGUID>
                      <c15:f>Daten_Diagramme!$D$37</c15:f>
                      <c15:dlblFieldTableCache>
                        <c:ptCount val="1"/>
                        <c:pt idx="0">
                          <c:v>7.8</c:v>
                        </c:pt>
                      </c15:dlblFieldTableCache>
                    </c15:dlblFTEntry>
                  </c15:dlblFieldTable>
                  <c15:showDataLabelsRange val="0"/>
                </c:ext>
                <c:ext xmlns:c16="http://schemas.microsoft.com/office/drawing/2014/chart" uri="{C3380CC4-5D6E-409C-BE32-E72D297353CC}">
                  <c16:uniqueId val="{00000017-ADD9-438D-904B-3A695EDEBEF0}"/>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{5FBA05F8-8E82-47C1-A861-AC84B1F52789}</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ADD9-438D-904B-3A695EDEBEF0}"/>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{0A385F18-02A6-425C-886E-98DC4BD3DAF3}</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ADD9-438D-904B-3A695EDEBE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{FA507596-023E-4E55-A68C-860370078E94}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DD9-438D-904B-3A695EDEBE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{E46287A6-636D-4E6F-B94C-4F436977C70A}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DD9-438D-904B-3A695EDEBE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{C7452CBD-8D0F-4905-9AB0-73E96F4972F5}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DD9-438D-904B-3A695EDEBE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{263FC577-1909-4A5A-BC4F-F4687C861A96}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DD9-438D-904B-3A695EDEBE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{C843A248-029A-49CA-8995-5B3B05EAADEF}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DD9-438D-904B-3A695EDEBEF0}"/>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{5222D0A0-5D34-4229-B16A-4D74CACA036B}</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ADD9-438D-904B-3A695EDEBE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1.5968763882069628</c:v>
                </c:pt>
                <c:pt idx="1">
                  <c:v>7.7720207253886011</c:v>
                </c:pt>
                <c:pt idx="2">
                  <c:v>4.1257367387033401</c:v>
                </c:pt>
                <c:pt idx="3">
                  <c:v>-3.6596119929453264</c:v>
                </c:pt>
                <c:pt idx="4">
                  <c:v>-10.103499260719566</c:v>
                </c:pt>
                <c:pt idx="5">
                  <c:v>-2.0933589990375361</c:v>
                </c:pt>
                <c:pt idx="6">
                  <c:v>6.9466882067851374</c:v>
                </c:pt>
                <c:pt idx="7">
                  <c:v>1.9446081319976429</c:v>
                </c:pt>
                <c:pt idx="8">
                  <c:v>4.9652432969215489E-2</c:v>
                </c:pt>
                <c:pt idx="9">
                  <c:v>9.1098748261474274</c:v>
                </c:pt>
                <c:pt idx="10">
                  <c:v>-1.8357487922705313</c:v>
                </c:pt>
                <c:pt idx="11">
                  <c:v>0</c:v>
                </c:pt>
                <c:pt idx="12">
                  <c:v>-13.660618996798293</c:v>
                </c:pt>
                <c:pt idx="13">
                  <c:v>6.1696658097686372</c:v>
                </c:pt>
                <c:pt idx="14">
                  <c:v>3.4749034749034751</c:v>
                </c:pt>
                <c:pt idx="15">
                  <c:v>0</c:v>
                </c:pt>
                <c:pt idx="16">
                  <c:v>3.5222052067381315</c:v>
                </c:pt>
                <c:pt idx="17">
                  <c:v>4.3450881612090679</c:v>
                </c:pt>
                <c:pt idx="18">
                  <c:v>3.255954175459753</c:v>
                </c:pt>
                <c:pt idx="19">
                  <c:v>2.3217636022514072</c:v>
                </c:pt>
                <c:pt idx="20">
                  <c:v>0</c:v>
                </c:pt>
                <c:pt idx="21">
                  <c:v>0</c:v>
                </c:pt>
                <c:pt idx="23">
                  <c:v>7.7720207253886011</c:v>
                </c:pt>
                <c:pt idx="24">
                  <c:v>-1.5130288596245447</c:v>
                </c:pt>
                <c:pt idx="25">
                  <c:v>2.5408924884865809</c:v>
                </c:pt>
              </c:numCache>
            </c:numRef>
          </c:val>
          <c:extLst>
            <c:ext xmlns:c16="http://schemas.microsoft.com/office/drawing/2014/chart" uri="{C3380CC4-5D6E-409C-BE32-E72D297353CC}">
              <c16:uniqueId val="{00000020-ADD9-438D-904B-3A695EDEBE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{F11DE18B-8101-4AA6-8084-328917E34FA1}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DD9-438D-904B-3A695EDEBE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{470985CF-1FD1-4028-BC17-BDC7CAFE5E2A}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DD9-438D-904B-3A695EDEBE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{B5CACEB6-C5B0-40F8-B12A-9FC4D1F52B47}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DD9-438D-904B-3A695EDEBE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{E701BE1D-2AD2-41F2-ACFD-08FB968CBA99}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DD9-438D-904B-3A695EDEBE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{AA44DC44-B1E8-40B6-BC7C-21A6B57B87C4}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DD9-438D-904B-3A695EDEBE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{F42925D2-5075-4211-AEA2-4EB55FAB2DC5}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DD9-438D-904B-3A695EDEBE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{C3E18E89-DE98-4DE5-81C2-CEF976738D77}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DD9-438D-904B-3A695EDEBE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{E2524722-FEBB-465E-A355-57CC20108AC4}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DD9-438D-904B-3A695EDEBE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{5D27B7D4-6E0A-4884-A8F2-FF05CDD7E234}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DD9-438D-904B-3A695EDEBE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{2E384007-B99E-4545-9D23-52ACA1FD2FBE}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DD9-438D-904B-3A695EDEBE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{E45ECAA4-8656-4251-A33E-624EC00EAF7E}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DD9-438D-904B-3A695EDEBE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{8BA7BD77-5AC2-4007-ABE7-08E765C02466}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DD9-438D-904B-3A695EDEBE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{3EC6629B-561B-4235-A6EB-2B060B36D3B1}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DD9-438D-904B-3A695EDEBE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{DE1119BA-A52D-46B4-8B13-7C7C821949DE}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DD9-438D-904B-3A695EDEBE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{103811B3-4F16-4BBA-850C-F704FCA48507}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DD9-438D-904B-3A695EDEBE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{957CE196-851B-4C00-B2BD-E46CA1CC7746}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DD9-438D-904B-3A695EDEBE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{50BBFFDC-221C-4130-81DD-21E1280ECBAF}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DD9-438D-904B-3A695EDEBE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{70921A68-2D0A-4C2B-84D4-38DB80D89F26}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DD9-438D-904B-3A695EDEBE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{8BFEED1B-3BCC-4B6E-AC45-C1398283D239}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DD9-438D-904B-3A695EDEBE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{F2402B6E-830C-4078-9EA9-EE5482F4BAD1}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DD9-438D-904B-3A695EDEBE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{B0794F01-8EA5-4C58-9F3B-AFA3F811F7A9}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DD9-438D-904B-3A695EDEBE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{1DB79046-0F46-45DC-A971-DC96B63A3F40}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DD9-438D-904B-3A695EDEBE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{C276B880-E86D-4CE6-AF61-0E59C36266FB}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DD9-438D-904B-3A695EDEBE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{809CB607-AC82-4619-8AB3-5C1A9A2A5FED}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DD9-438D-904B-3A695EDEBE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{60FF9715-4388-4B85-B041-2953644139FB}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DD9-438D-904B-3A695EDEBE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{9B152851-E5EF-4607-9891-384C338A2C35}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DD9-438D-904B-3A695EDEBE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{0BF15C5E-7756-4C87-BFBF-F660CDD4A65E}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DD9-438D-904B-3A695EDEBE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{292ABEA3-A481-4A1D-9339-C2AAA8AF18EC}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DD9-438D-904B-3A695EDEBE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{A732912D-B5D0-4C7C-8C4B-51488D2A7625}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DD9-438D-904B-3A695EDEBE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{3D9891ED-7551-4252-8FD9-4D2019436AD2}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DD9-438D-904B-3A695EDEBE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{2A7B4548-74E6-418E-B843-5911601CFC1A}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DD9-438D-904B-3A695EDEBE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{DECB35E9-12B4-494F-B769-7BC8DC74D31D}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DD9-438D-904B-3A695EDEBE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DD9-438D-904B-3A695EDEBE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DD9-438D-904B-3A695EDEBE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{B2BDE84F-1BB6-4233-BF14-A836F4CD6FC7}</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F001-453E-9D56-00B9061117A4}"/>
                </c:ext>
              </c:extLst>
            </c:dLbl>
            <c:dLbl>
              <c:idx val="1"/>
              <c:tx>
                <c:strRef>
                  <c:f>Daten_Diagramme!$E$15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{14C0414C-2D36-4F8E-9D30-AC8150C888F3}</c15:txfldGUID>
                      <c15:f>Daten_Diagramme!$E$15</c15:f>
                      <c15:dlblFieldTableCache>
                        <c:ptCount val="1"/>
                        <c:pt idx="0">
                          <c:v>5.6</c:v>
                        </c:pt>
                      </c15:dlblFieldTableCache>
                    </c15:dlblFTEntry>
                  </c15:dlblFieldTable>
                  <c15:showDataLabelsRange val="0"/>
                </c:ext>
                <c:ext xmlns:c16="http://schemas.microsoft.com/office/drawing/2014/chart" uri="{C3380CC4-5D6E-409C-BE32-E72D297353CC}">
                  <c16:uniqueId val="{00000001-F001-453E-9D56-00B9061117A4}"/>
                </c:ext>
              </c:extLst>
            </c:dLbl>
            <c:dLbl>
              <c:idx val="2"/>
              <c:tx>
                <c:strRef>
                  <c:f>Daten_Diagramme!$E$16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{2BDC1D74-428D-4903-8555-934E773DC026}</c15:txfldGUID>
                      <c15:f>Daten_Diagramme!$E$16</c15:f>
                      <c15:dlblFieldTableCache>
                        <c:ptCount val="1"/>
                        <c:pt idx="0">
                          <c:v>1.1</c:v>
                        </c:pt>
                      </c15:dlblFieldTableCache>
                    </c15:dlblFTEntry>
                  </c15:dlblFieldTable>
                  <c15:showDataLabelsRange val="0"/>
                </c:ext>
                <c:ext xmlns:c16="http://schemas.microsoft.com/office/drawing/2014/chart" uri="{C3380CC4-5D6E-409C-BE32-E72D297353CC}">
                  <c16:uniqueId val="{00000002-F001-453E-9D56-00B9061117A4}"/>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{5C07C29A-4077-41F3-966C-70C2157B00AE}</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F001-453E-9D56-00B9061117A4}"/>
                </c:ext>
              </c:extLst>
            </c:dLbl>
            <c:dLbl>
              <c:idx val="4"/>
              <c:tx>
                <c:strRef>
                  <c:f>Daten_Diagramme!$E$18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{A62F32B8-1209-4FC5-9B66-10767C92638C}</c15:txfldGUID>
                      <c15:f>Daten_Diagramme!$E$18</c15:f>
                      <c15:dlblFieldTableCache>
                        <c:ptCount val="1"/>
                        <c:pt idx="0">
                          <c:v>6.5</c:v>
                        </c:pt>
                      </c15:dlblFieldTableCache>
                    </c15:dlblFTEntry>
                  </c15:dlblFieldTable>
                  <c15:showDataLabelsRange val="0"/>
                </c:ext>
                <c:ext xmlns:c16="http://schemas.microsoft.com/office/drawing/2014/chart" uri="{C3380CC4-5D6E-409C-BE32-E72D297353CC}">
                  <c16:uniqueId val="{00000004-F001-453E-9D56-00B9061117A4}"/>
                </c:ext>
              </c:extLst>
            </c:dLbl>
            <c:dLbl>
              <c:idx val="5"/>
              <c:tx>
                <c:strRef>
                  <c:f>Daten_Diagramme!$E$19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{F62C8EE8-E253-4ACC-A743-EFEAA3460468}</c15:txfldGUID>
                      <c15:f>Daten_Diagramme!$E$19</c15:f>
                      <c15:dlblFieldTableCache>
                        <c:ptCount val="1"/>
                        <c:pt idx="0">
                          <c:v>-1.2</c:v>
                        </c:pt>
                      </c15:dlblFieldTableCache>
                    </c15:dlblFTEntry>
                  </c15:dlblFieldTable>
                  <c15:showDataLabelsRange val="0"/>
                </c:ext>
                <c:ext xmlns:c16="http://schemas.microsoft.com/office/drawing/2014/chart" uri="{C3380CC4-5D6E-409C-BE32-E72D297353CC}">
                  <c16:uniqueId val="{00000005-F001-453E-9D56-00B9061117A4}"/>
                </c:ext>
              </c:extLst>
            </c:dLbl>
            <c:dLbl>
              <c:idx val="6"/>
              <c:tx>
                <c:strRef>
                  <c:f>Daten_Diagramme!$E$20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{15F63FCC-BD16-43D2-8F7C-98402A8FCAF3}</c15:txfldGUID>
                      <c15:f>Daten_Diagramme!$E$20</c15:f>
                      <c15:dlblFieldTableCache>
                        <c:ptCount val="1"/>
                        <c:pt idx="0">
                          <c:v>2.4</c:v>
                        </c:pt>
                      </c15:dlblFieldTableCache>
                    </c15:dlblFTEntry>
                  </c15:dlblFieldTable>
                  <c15:showDataLabelsRange val="0"/>
                </c:ext>
                <c:ext xmlns:c16="http://schemas.microsoft.com/office/drawing/2014/chart" uri="{C3380CC4-5D6E-409C-BE32-E72D297353CC}">
                  <c16:uniqueId val="{00000006-F001-453E-9D56-00B9061117A4}"/>
                </c:ext>
              </c:extLst>
            </c:dLbl>
            <c:dLbl>
              <c:idx val="7"/>
              <c:tx>
                <c:strRef>
                  <c:f>Daten_Diagramme!$E$21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{F7592920-C9B0-4530-8D97-A0CAA3EAD224}</c15:txfldGUID>
                      <c15:f>Daten_Diagramme!$E$21</c15:f>
                      <c15:dlblFieldTableCache>
                        <c:ptCount val="1"/>
                        <c:pt idx="0">
                          <c:v>7.9</c:v>
                        </c:pt>
                      </c15:dlblFieldTableCache>
                    </c15:dlblFTEntry>
                  </c15:dlblFieldTable>
                  <c15:showDataLabelsRange val="0"/>
                </c:ext>
                <c:ext xmlns:c16="http://schemas.microsoft.com/office/drawing/2014/chart" uri="{C3380CC4-5D6E-409C-BE32-E72D297353CC}">
                  <c16:uniqueId val="{00000007-F001-453E-9D56-00B9061117A4}"/>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{831AE381-27CD-4B55-995D-0DB7DB48196C}</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F001-453E-9D56-00B9061117A4}"/>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{F287A650-F3C3-4AFC-99D2-E19796DCF44B}</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F001-453E-9D56-00B9061117A4}"/>
                </c:ext>
              </c:extLst>
            </c:dLbl>
            <c:dLbl>
              <c:idx val="10"/>
              <c:tx>
                <c:strRef>
                  <c:f>Daten_Diagramme!$E$24</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{66AAF8D2-1D6C-4C44-B916-4DBFF0D37999}</c15:txfldGUID>
                      <c15:f>Daten_Diagramme!$E$24</c15:f>
                      <c15:dlblFieldTableCache>
                        <c:ptCount val="1"/>
                        <c:pt idx="0">
                          <c:v>-12.6</c:v>
                        </c:pt>
                      </c15:dlblFieldTableCache>
                    </c15:dlblFTEntry>
                  </c15:dlblFieldTable>
                  <c15:showDataLabelsRange val="0"/>
                </c:ext>
                <c:ext xmlns:c16="http://schemas.microsoft.com/office/drawing/2014/chart" uri="{C3380CC4-5D6E-409C-BE32-E72D297353CC}">
                  <c16:uniqueId val="{0000000A-F001-453E-9D56-00B9061117A4}"/>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{D38CFA8D-9407-4FCC-B9A0-F5DF8305362B}</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F001-453E-9D56-00B9061117A4}"/>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{A8747A45-67EC-49C0-A569-D6925F44AF6D}</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F001-453E-9D56-00B9061117A4}"/>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{8332E93F-62D2-448F-9E30-69C81CE99CFB}</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F001-453E-9D56-00B9061117A4}"/>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{5CFC8DFA-CEE5-4955-9A5E-9E18307385BF}</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F001-453E-9D56-00B9061117A4}"/>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{9E4BB1A5-DEED-4D0B-A058-DCD484C9DF9C}</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F001-453E-9D56-00B9061117A4}"/>
                </c:ext>
              </c:extLst>
            </c:dLbl>
            <c:dLbl>
              <c:idx val="16"/>
              <c:tx>
                <c:strRef>
                  <c:f>Daten_Diagramme!$E$30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{B91025D3-FC3C-4C7E-8983-E4932185B8E8}</c15:txfldGUID>
                      <c15:f>Daten_Diagramme!$E$30</c15:f>
                      <c15:dlblFieldTableCache>
                        <c:ptCount val="1"/>
                        <c:pt idx="0">
                          <c:v>-0.9</c:v>
                        </c:pt>
                      </c15:dlblFieldTableCache>
                    </c15:dlblFTEntry>
                  </c15:dlblFieldTable>
                  <c15:showDataLabelsRange val="0"/>
                </c:ext>
                <c:ext xmlns:c16="http://schemas.microsoft.com/office/drawing/2014/chart" uri="{C3380CC4-5D6E-409C-BE32-E72D297353CC}">
                  <c16:uniqueId val="{00000010-F001-453E-9D56-00B9061117A4}"/>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{602E91E0-0AB3-4F33-9CF5-97B2A24DD879}</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F001-453E-9D56-00B9061117A4}"/>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{398D696D-D431-43A9-95B8-FF406A4C0977}</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F001-453E-9D56-00B9061117A4}"/>
                </c:ext>
              </c:extLst>
            </c:dLbl>
            <c:dLbl>
              <c:idx val="19"/>
              <c:tx>
                <c:strRef>
                  <c:f>Daten_Diagramme!$E$33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{679B3533-1B71-4622-BF3D-AA347FBB15B5}</c15:txfldGUID>
                      <c15:f>Daten_Diagramme!$E$33</c15:f>
                      <c15:dlblFieldTableCache>
                        <c:ptCount val="1"/>
                        <c:pt idx="0">
                          <c:v>6.1</c:v>
                        </c:pt>
                      </c15:dlblFieldTableCache>
                    </c15:dlblFTEntry>
                  </c15:dlblFieldTable>
                  <c15:showDataLabelsRange val="0"/>
                </c:ext>
                <c:ext xmlns:c16="http://schemas.microsoft.com/office/drawing/2014/chart" uri="{C3380CC4-5D6E-409C-BE32-E72D297353CC}">
                  <c16:uniqueId val="{00000013-F001-453E-9D56-00B9061117A4}"/>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{648A5E11-8BFB-416A-AAA8-A5621C776D1C}</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F001-453E-9D56-00B9061117A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{FF009F4A-D777-4D1D-934B-D4A5F73E725E}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001-453E-9D56-00B9061117A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{9D8A6CD7-EC4E-4E68-A1BE-517131B124D7}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001-453E-9D56-00B9061117A4}"/>
                </c:ext>
              </c:extLst>
            </c:dLbl>
            <c:dLbl>
              <c:idx val="23"/>
              <c:tx>
                <c:strRef>
                  <c:f>Daten_Diagramme!$E$37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{72799EE6-C912-4652-9DDB-109A4CB11367}</c15:txfldGUID>
                      <c15:f>Daten_Diagramme!$E$37</c15:f>
                      <c15:dlblFieldTableCache>
                        <c:ptCount val="1"/>
                        <c:pt idx="0">
                          <c:v>5.6</c:v>
                        </c:pt>
                      </c15:dlblFieldTableCache>
                    </c15:dlblFTEntry>
                  </c15:dlblFieldTable>
                  <c15:showDataLabelsRange val="0"/>
                </c:ext>
                <c:ext xmlns:c16="http://schemas.microsoft.com/office/drawing/2014/chart" uri="{C3380CC4-5D6E-409C-BE32-E72D297353CC}">
                  <c16:uniqueId val="{00000017-F001-453E-9D56-00B9061117A4}"/>
                </c:ext>
              </c:extLst>
            </c:dLbl>
            <c:dLbl>
              <c:idx val="24"/>
              <c:tx>
                <c:strRef>
                  <c:f>Daten_Diagramme!$E$38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{7DD1326B-C22F-41F5-B668-98682348D766}</c15:txfldGUID>
                      <c15:f>Daten_Diagramme!$E$38</c15:f>
                      <c15:dlblFieldTableCache>
                        <c:ptCount val="1"/>
                        <c:pt idx="0">
                          <c:v>5.7</c:v>
                        </c:pt>
                      </c15:dlblFieldTableCache>
                    </c15:dlblFTEntry>
                  </c15:dlblFieldTable>
                  <c15:showDataLabelsRange val="0"/>
                </c:ext>
                <c:ext xmlns:c16="http://schemas.microsoft.com/office/drawing/2014/chart" uri="{C3380CC4-5D6E-409C-BE32-E72D297353CC}">
                  <c16:uniqueId val="{00000018-F001-453E-9D56-00B9061117A4}"/>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{8B495D55-22EB-4915-BCA7-2F3D538CFC1B}</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F001-453E-9D56-00B9061117A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{85B8F381-910E-4F39-B532-A00114D9AE99}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001-453E-9D56-00B9061117A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{F50F04FD-25CC-4A25-8448-23E40AE6099A}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001-453E-9D56-00B9061117A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{1EF30376-9CED-45EB-AB22-035E9DB7C29E}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001-453E-9D56-00B9061117A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{609EB227-ED15-4B76-A2B1-9A991E34C2BC}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001-453E-9D56-00B9061117A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{15262F48-840E-49E2-8D53-32EC4DAC5D67}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001-453E-9D56-00B9061117A4}"/>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{20C5E108-3B87-4EC5-BA44-40EFFEF66F9C}</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F001-453E-9D56-00B9061117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-0.93769723198990174</c:v>
                </c:pt>
                <c:pt idx="1">
                  <c:v>5.6097560975609753</c:v>
                </c:pt>
                <c:pt idx="2">
                  <c:v>1.1111111111111112</c:v>
                </c:pt>
                <c:pt idx="3">
                  <c:v>4.6835443037974684</c:v>
                </c:pt>
                <c:pt idx="4">
                  <c:v>6.4846416382252556</c:v>
                </c:pt>
                <c:pt idx="5">
                  <c:v>-1.2345679012345678</c:v>
                </c:pt>
                <c:pt idx="6">
                  <c:v>2.3809523809523809</c:v>
                </c:pt>
                <c:pt idx="7">
                  <c:v>7.8899082568807337</c:v>
                </c:pt>
                <c:pt idx="8">
                  <c:v>0.86673889490790901</c:v>
                </c:pt>
                <c:pt idx="9">
                  <c:v>-4.7430830039525693</c:v>
                </c:pt>
                <c:pt idx="10">
                  <c:v>-12.61715933669791</c:v>
                </c:pt>
                <c:pt idx="11">
                  <c:v>0</c:v>
                </c:pt>
                <c:pt idx="12">
                  <c:v>3.75</c:v>
                </c:pt>
                <c:pt idx="13">
                  <c:v>1.7127799736495388</c:v>
                </c:pt>
                <c:pt idx="14">
                  <c:v>-1.3129102844638949</c:v>
                </c:pt>
                <c:pt idx="15">
                  <c:v>0</c:v>
                </c:pt>
                <c:pt idx="16">
                  <c:v>-0.92807424593967514</c:v>
                </c:pt>
                <c:pt idx="17">
                  <c:v>-0.31746031746031744</c:v>
                </c:pt>
                <c:pt idx="18">
                  <c:v>-2.6137463697967087</c:v>
                </c:pt>
                <c:pt idx="19">
                  <c:v>6.0669456066945608</c:v>
                </c:pt>
                <c:pt idx="20">
                  <c:v>-1.0378510378510379</c:v>
                </c:pt>
                <c:pt idx="21">
                  <c:v>0</c:v>
                </c:pt>
                <c:pt idx="23">
                  <c:v>5.6097560975609753</c:v>
                </c:pt>
                <c:pt idx="24">
                  <c:v>5.6842105263157894</c:v>
                </c:pt>
                <c:pt idx="25">
                  <c:v>-2.2471910112359552</c:v>
                </c:pt>
              </c:numCache>
            </c:numRef>
          </c:val>
          <c:extLst>
            <c:ext xmlns:c16="http://schemas.microsoft.com/office/drawing/2014/chart" uri="{C3380CC4-5D6E-409C-BE32-E72D297353CC}">
              <c16:uniqueId val="{00000020-F001-453E-9D56-00B9061117A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{1590E002-BC90-49FC-9D79-7BD6E8399B43}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001-453E-9D56-00B9061117A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{A8343B74-8E64-4F08-87CF-B2BD3C9124D1}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001-453E-9D56-00B9061117A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{20C798AB-C289-4FD1-A222-02BD57BF1569}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001-453E-9D56-00B9061117A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{A71D460E-15FE-44BB-AE3D-76173E28DE6E}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001-453E-9D56-00B9061117A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{FF9BDCB9-126B-4D41-97B7-40292C7C500B}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001-453E-9D56-00B9061117A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{46EBC0BA-F9C6-4A1E-9F5A-570A0DDB4E50}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001-453E-9D56-00B9061117A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{5297A792-0BC5-4C80-B740-7FA8E6B80D0F}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001-453E-9D56-00B9061117A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{3007C1B8-2095-4FAB-A3EF-0C2BDCBD25E5}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001-453E-9D56-00B9061117A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{B34C5DE1-68CD-4400-B406-46F6D71951F2}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001-453E-9D56-00B9061117A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{F76B1B40-9EB2-418E-A545-693645336AF6}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001-453E-9D56-00B9061117A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{C2A65E3D-B7A7-4312-A566-7D5C4F35B6C1}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001-453E-9D56-00B9061117A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{9A522EE9-E656-4775-8E82-9AF06F27EAF3}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001-453E-9D56-00B9061117A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{7677D598-C262-4DE0-933E-5605B354DC09}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001-453E-9D56-00B9061117A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{43158549-C292-4822-9F48-1943DE6E19A4}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001-453E-9D56-00B9061117A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{EF454BCD-1E74-4F5B-8A99-59DD7C7396F4}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001-453E-9D56-00B9061117A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{53490372-3B62-4458-ABC8-57E495858B82}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001-453E-9D56-00B9061117A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{01338055-193C-4772-BDB0-608F4FAE544A}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001-453E-9D56-00B9061117A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{A42A045D-76EC-4E69-A227-2382902AA10D}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001-453E-9D56-00B9061117A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{7ABE1B17-2621-48A3-B8D4-4EC03F92EE12}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001-453E-9D56-00B9061117A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{3E90ABA3-37A7-4A28-AD6B-B635E3FB658A}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001-453E-9D56-00B9061117A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{66D17FE2-87FB-4F16-9007-621BFBA7CFE9}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001-453E-9D56-00B9061117A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{4AD22C41-7707-4148-8E5B-93CAA720AA9B}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001-453E-9D56-00B9061117A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{2962CA7F-F395-44C5-87B2-3E40062DAE23}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001-453E-9D56-00B9061117A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{F48EC3C7-D59A-45DE-BEA2-67B341C8418B}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001-453E-9D56-00B9061117A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{533FD390-EE15-40DD-A678-E278C6252AD3}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001-453E-9D56-00B9061117A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{406A51CD-E390-452B-9D11-54D9F5935557}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001-453E-9D56-00B9061117A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{A9D90EE9-C676-4DDB-97FD-8886FD3B1E04}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001-453E-9D56-00B9061117A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{B1B291E2-43DB-450E-BCD4-9D66CB1B2F7C}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001-453E-9D56-00B9061117A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{FC67C5F5-9704-4E6F-942E-CD2F8CFEC369}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001-453E-9D56-00B9061117A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{C810375B-4DB5-42E2-8959-E4213F711423}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001-453E-9D56-00B9061117A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{8275D69C-0537-43C4-9EDE-34CB6A31F1BD}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001-453E-9D56-00B9061117A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{67ADB6F5-9957-4B1F-8A20-F0D0CA538B53}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001-453E-9D56-00B9061117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001-453E-9D56-00B9061117A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001-453E-9D56-00B9061117A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{D56CA328-C20C-4FFC-A93E-6A9EAD439908}</c15:txfldGUID>
                      <c15:f>Diagramm!$I$46</c15:f>
                      <c15:dlblFieldTableCache>
                        <c:ptCount val="1"/>
                      </c15:dlblFieldTableCache>
                    </c15:dlblFTEntry>
                  </c15:dlblFieldTable>
                  <c15:showDataLabelsRange val="0"/>
                </c:ext>
                <c:ext xmlns:c16="http://schemas.microsoft.com/office/drawing/2014/chart" uri="{C3380CC4-5D6E-409C-BE32-E72D297353CC}">
                  <c16:uniqueId val="{00000000-6485-454D-AF30-E06D4E3FC9A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{13828236-FE21-4DE8-8093-A2295D436C53}</c15:txfldGUID>
                      <c15:f>Diagramm!$I$47</c15:f>
                      <c15:dlblFieldTableCache>
                        <c:ptCount val="1"/>
                      </c15:dlblFieldTableCache>
                    </c15:dlblFTEntry>
                  </c15:dlblFieldTable>
                  <c15:showDataLabelsRange val="0"/>
                </c:ext>
                <c:ext xmlns:c16="http://schemas.microsoft.com/office/drawing/2014/chart" uri="{C3380CC4-5D6E-409C-BE32-E72D297353CC}">
                  <c16:uniqueId val="{00000001-6485-454D-AF30-E06D4E3FC9A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{3A218BE8-6847-4D1B-A723-E44086529C03}</c15:txfldGUID>
                      <c15:f>Diagramm!$I$48</c15:f>
                      <c15:dlblFieldTableCache>
                        <c:ptCount val="1"/>
                      </c15:dlblFieldTableCache>
                    </c15:dlblFTEntry>
                  </c15:dlblFieldTable>
                  <c15:showDataLabelsRange val="0"/>
                </c:ext>
                <c:ext xmlns:c16="http://schemas.microsoft.com/office/drawing/2014/chart" uri="{C3380CC4-5D6E-409C-BE32-E72D297353CC}">
                  <c16:uniqueId val="{00000002-6485-454D-AF30-E06D4E3FC9A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{BE54CEAE-3940-4FAA-BD3A-FF77C59F68D8}</c15:txfldGUID>
                      <c15:f>Diagramm!$I$49</c15:f>
                      <c15:dlblFieldTableCache>
                        <c:ptCount val="1"/>
                      </c15:dlblFieldTableCache>
                    </c15:dlblFTEntry>
                  </c15:dlblFieldTable>
                  <c15:showDataLabelsRange val="0"/>
                </c:ext>
                <c:ext xmlns:c16="http://schemas.microsoft.com/office/drawing/2014/chart" uri="{C3380CC4-5D6E-409C-BE32-E72D297353CC}">
                  <c16:uniqueId val="{00000003-6485-454D-AF30-E06D4E3FC9A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{E2ADE7D5-352B-4F4A-9728-FC5017C4E589}</c15:txfldGUID>
                      <c15:f>Diagramm!$I$50</c15:f>
                      <c15:dlblFieldTableCache>
                        <c:ptCount val="1"/>
                      </c15:dlblFieldTableCache>
                    </c15:dlblFTEntry>
                  </c15:dlblFieldTable>
                  <c15:showDataLabelsRange val="0"/>
                </c:ext>
                <c:ext xmlns:c16="http://schemas.microsoft.com/office/drawing/2014/chart" uri="{C3380CC4-5D6E-409C-BE32-E72D297353CC}">
                  <c16:uniqueId val="{00000004-6485-454D-AF30-E06D4E3FC9A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{1EFBF338-22F6-4915-AA62-67C495DD452F}</c15:txfldGUID>
                      <c15:f>Diagramm!$I$51</c15:f>
                      <c15:dlblFieldTableCache>
                        <c:ptCount val="1"/>
                      </c15:dlblFieldTableCache>
                    </c15:dlblFTEntry>
                  </c15:dlblFieldTable>
                  <c15:showDataLabelsRange val="0"/>
                </c:ext>
                <c:ext xmlns:c16="http://schemas.microsoft.com/office/drawing/2014/chart" uri="{C3380CC4-5D6E-409C-BE32-E72D297353CC}">
                  <c16:uniqueId val="{00000005-6485-454D-AF30-E06D4E3FC9A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{3DD3B1B2-3249-4C40-8683-AD4A65F89C84}</c15:txfldGUID>
                      <c15:f>Diagramm!$I$52</c15:f>
                      <c15:dlblFieldTableCache>
                        <c:ptCount val="1"/>
                      </c15:dlblFieldTableCache>
                    </c15:dlblFTEntry>
                  </c15:dlblFieldTable>
                  <c15:showDataLabelsRange val="0"/>
                </c:ext>
                <c:ext xmlns:c16="http://schemas.microsoft.com/office/drawing/2014/chart" uri="{C3380CC4-5D6E-409C-BE32-E72D297353CC}">
                  <c16:uniqueId val="{00000006-6485-454D-AF30-E06D4E3FC9A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{7CADD2B6-0E07-4DD1-83E6-FDC3D1AE36FE}</c15:txfldGUID>
                      <c15:f>Diagramm!$I$53</c15:f>
                      <c15:dlblFieldTableCache>
                        <c:ptCount val="1"/>
                      </c15:dlblFieldTableCache>
                    </c15:dlblFTEntry>
                  </c15:dlblFieldTable>
                  <c15:showDataLabelsRange val="0"/>
                </c:ext>
                <c:ext xmlns:c16="http://schemas.microsoft.com/office/drawing/2014/chart" uri="{C3380CC4-5D6E-409C-BE32-E72D297353CC}">
                  <c16:uniqueId val="{00000007-6485-454D-AF30-E06D4E3FC9A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{3D06E1D3-712F-4ABE-B453-DDA35E5C5459}</c15:txfldGUID>
                      <c15:f>Diagramm!$I$54</c15:f>
                      <c15:dlblFieldTableCache>
                        <c:ptCount val="1"/>
                      </c15:dlblFieldTableCache>
                    </c15:dlblFTEntry>
                  </c15:dlblFieldTable>
                  <c15:showDataLabelsRange val="0"/>
                </c:ext>
                <c:ext xmlns:c16="http://schemas.microsoft.com/office/drawing/2014/chart" uri="{C3380CC4-5D6E-409C-BE32-E72D297353CC}">
                  <c16:uniqueId val="{00000008-6485-454D-AF30-E06D4E3FC9A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{31CE0D04-A4C2-47D3-BDF9-941DAA22D9E5}</c15:txfldGUID>
                      <c15:f>Diagramm!$I$55</c15:f>
                      <c15:dlblFieldTableCache>
                        <c:ptCount val="1"/>
                      </c15:dlblFieldTableCache>
                    </c15:dlblFTEntry>
                  </c15:dlblFieldTable>
                  <c15:showDataLabelsRange val="0"/>
                </c:ext>
                <c:ext xmlns:c16="http://schemas.microsoft.com/office/drawing/2014/chart" uri="{C3380CC4-5D6E-409C-BE32-E72D297353CC}">
                  <c16:uniqueId val="{00000009-6485-454D-AF30-E06D4E3FC9A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{207DEE82-DAD2-4C9B-9986-BA8D4A309970}</c15:txfldGUID>
                      <c15:f>Diagramm!$I$56</c15:f>
                      <c15:dlblFieldTableCache>
                        <c:ptCount val="1"/>
                      </c15:dlblFieldTableCache>
                    </c15:dlblFTEntry>
                  </c15:dlblFieldTable>
                  <c15:showDataLabelsRange val="0"/>
                </c:ext>
                <c:ext xmlns:c16="http://schemas.microsoft.com/office/drawing/2014/chart" uri="{C3380CC4-5D6E-409C-BE32-E72D297353CC}">
                  <c16:uniqueId val="{0000000A-6485-454D-AF30-E06D4E3FC9A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{847A9EA4-5645-4FB8-A1B0-5495B695720F}</c15:txfldGUID>
                      <c15:f>Diagramm!$I$57</c15:f>
                      <c15:dlblFieldTableCache>
                        <c:ptCount val="1"/>
                      </c15:dlblFieldTableCache>
                    </c15:dlblFTEntry>
                  </c15:dlblFieldTable>
                  <c15:showDataLabelsRange val="0"/>
                </c:ext>
                <c:ext xmlns:c16="http://schemas.microsoft.com/office/drawing/2014/chart" uri="{C3380CC4-5D6E-409C-BE32-E72D297353CC}">
                  <c16:uniqueId val="{0000000B-6485-454D-AF30-E06D4E3FC9A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{CD409572-2D4E-4853-939B-C345E54C923A}</c15:txfldGUID>
                      <c15:f>Diagramm!$I$58</c15:f>
                      <c15:dlblFieldTableCache>
                        <c:ptCount val="1"/>
                      </c15:dlblFieldTableCache>
                    </c15:dlblFTEntry>
                  </c15:dlblFieldTable>
                  <c15:showDataLabelsRange val="0"/>
                </c:ext>
                <c:ext xmlns:c16="http://schemas.microsoft.com/office/drawing/2014/chart" uri="{C3380CC4-5D6E-409C-BE32-E72D297353CC}">
                  <c16:uniqueId val="{0000000C-6485-454D-AF30-E06D4E3FC9A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{5132C235-D34D-475E-9F22-182261C12E1B}</c15:txfldGUID>
                      <c15:f>Diagramm!$I$59</c15:f>
                      <c15:dlblFieldTableCache>
                        <c:ptCount val="1"/>
                      </c15:dlblFieldTableCache>
                    </c15:dlblFTEntry>
                  </c15:dlblFieldTable>
                  <c15:showDataLabelsRange val="0"/>
                </c:ext>
                <c:ext xmlns:c16="http://schemas.microsoft.com/office/drawing/2014/chart" uri="{C3380CC4-5D6E-409C-BE32-E72D297353CC}">
                  <c16:uniqueId val="{0000000D-6485-454D-AF30-E06D4E3FC9A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{D953E58F-D9A9-4A3F-AB02-E55CB573A109}</c15:txfldGUID>
                      <c15:f>Diagramm!$I$60</c15:f>
                      <c15:dlblFieldTableCache>
                        <c:ptCount val="1"/>
                      </c15:dlblFieldTableCache>
                    </c15:dlblFTEntry>
                  </c15:dlblFieldTable>
                  <c15:showDataLabelsRange val="0"/>
                </c:ext>
                <c:ext xmlns:c16="http://schemas.microsoft.com/office/drawing/2014/chart" uri="{C3380CC4-5D6E-409C-BE32-E72D297353CC}">
                  <c16:uniqueId val="{0000000E-6485-454D-AF30-E06D4E3FC9A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{E21A5A85-1A74-4FF4-A1B9-1D7C01CD2CA4}</c15:txfldGUID>
                      <c15:f>Diagramm!$I$61</c15:f>
                      <c15:dlblFieldTableCache>
                        <c:ptCount val="1"/>
                      </c15:dlblFieldTableCache>
                    </c15:dlblFTEntry>
                  </c15:dlblFieldTable>
                  <c15:showDataLabelsRange val="0"/>
                </c:ext>
                <c:ext xmlns:c16="http://schemas.microsoft.com/office/drawing/2014/chart" uri="{C3380CC4-5D6E-409C-BE32-E72D297353CC}">
                  <c16:uniqueId val="{0000000F-6485-454D-AF30-E06D4E3FC9A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{048FEFB6-EEF8-41AC-B9AB-6E100787C455}</c15:txfldGUID>
                      <c15:f>Diagramm!$I$62</c15:f>
                      <c15:dlblFieldTableCache>
                        <c:ptCount val="1"/>
                      </c15:dlblFieldTableCache>
                    </c15:dlblFTEntry>
                  </c15:dlblFieldTable>
                  <c15:showDataLabelsRange val="0"/>
                </c:ext>
                <c:ext xmlns:c16="http://schemas.microsoft.com/office/drawing/2014/chart" uri="{C3380CC4-5D6E-409C-BE32-E72D297353CC}">
                  <c16:uniqueId val="{00000010-6485-454D-AF30-E06D4E3FC9A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{DA8E73AE-17E0-4649-BFC0-7CFB24377D1C}</c15:txfldGUID>
                      <c15:f>Diagramm!$I$63</c15:f>
                      <c15:dlblFieldTableCache>
                        <c:ptCount val="1"/>
                      </c15:dlblFieldTableCache>
                    </c15:dlblFTEntry>
                  </c15:dlblFieldTable>
                  <c15:showDataLabelsRange val="0"/>
                </c:ext>
                <c:ext xmlns:c16="http://schemas.microsoft.com/office/drawing/2014/chart" uri="{C3380CC4-5D6E-409C-BE32-E72D297353CC}">
                  <c16:uniqueId val="{00000011-6485-454D-AF30-E06D4E3FC9A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{99839033-BBF9-43EC-8DF6-BECE864D50F0}</c15:txfldGUID>
                      <c15:f>Diagramm!$I$64</c15:f>
                      <c15:dlblFieldTableCache>
                        <c:ptCount val="1"/>
                      </c15:dlblFieldTableCache>
                    </c15:dlblFTEntry>
                  </c15:dlblFieldTable>
                  <c15:showDataLabelsRange val="0"/>
                </c:ext>
                <c:ext xmlns:c16="http://schemas.microsoft.com/office/drawing/2014/chart" uri="{C3380CC4-5D6E-409C-BE32-E72D297353CC}">
                  <c16:uniqueId val="{00000012-6485-454D-AF30-E06D4E3FC9A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{5CEBE5D2-D366-43B6-A1DF-F4C215B86765}</c15:txfldGUID>
                      <c15:f>Diagramm!$I$65</c15:f>
                      <c15:dlblFieldTableCache>
                        <c:ptCount val="1"/>
                      </c15:dlblFieldTableCache>
                    </c15:dlblFTEntry>
                  </c15:dlblFieldTable>
                  <c15:showDataLabelsRange val="0"/>
                </c:ext>
                <c:ext xmlns:c16="http://schemas.microsoft.com/office/drawing/2014/chart" uri="{C3380CC4-5D6E-409C-BE32-E72D297353CC}">
                  <c16:uniqueId val="{00000013-6485-454D-AF30-E06D4E3FC9A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{AB0E0D82-B111-49A1-8888-F49D1AB9A6F5}</c15:txfldGUID>
                      <c15:f>Diagramm!$I$66</c15:f>
                      <c15:dlblFieldTableCache>
                        <c:ptCount val="1"/>
                      </c15:dlblFieldTableCache>
                    </c15:dlblFTEntry>
                  </c15:dlblFieldTable>
                  <c15:showDataLabelsRange val="0"/>
                </c:ext>
                <c:ext xmlns:c16="http://schemas.microsoft.com/office/drawing/2014/chart" uri="{C3380CC4-5D6E-409C-BE32-E72D297353CC}">
                  <c16:uniqueId val="{00000014-6485-454D-AF30-E06D4E3FC9A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{95D3E9E5-EA64-4C12-AF57-7B738D728B9E}</c15:txfldGUID>
                      <c15:f>Diagramm!$I$67</c15:f>
                      <c15:dlblFieldTableCache>
                        <c:ptCount val="1"/>
                      </c15:dlblFieldTableCache>
                    </c15:dlblFTEntry>
                  </c15:dlblFieldTable>
                  <c15:showDataLabelsRange val="0"/>
                </c:ext>
                <c:ext xmlns:c16="http://schemas.microsoft.com/office/drawing/2014/chart" uri="{C3380CC4-5D6E-409C-BE32-E72D297353CC}">
                  <c16:uniqueId val="{00000015-6485-454D-AF30-E06D4E3FC9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485-454D-AF30-E06D4E3FC9A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{88B0F255-0EE1-4B96-89A0-978C5307B902}</c15:txfldGUID>
                      <c15:f>Diagramm!$K$46</c15:f>
                      <c15:dlblFieldTableCache>
                        <c:ptCount val="1"/>
                      </c15:dlblFieldTableCache>
                    </c15:dlblFTEntry>
                  </c15:dlblFieldTable>
                  <c15:showDataLabelsRange val="0"/>
                </c:ext>
                <c:ext xmlns:c16="http://schemas.microsoft.com/office/drawing/2014/chart" uri="{C3380CC4-5D6E-409C-BE32-E72D297353CC}">
                  <c16:uniqueId val="{00000017-6485-454D-AF30-E06D4E3FC9A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{8537ACE0-B7EB-4260-AA84-B520C667F6D2}</c15:txfldGUID>
                      <c15:f>Diagramm!$K$47</c15:f>
                      <c15:dlblFieldTableCache>
                        <c:ptCount val="1"/>
                      </c15:dlblFieldTableCache>
                    </c15:dlblFTEntry>
                  </c15:dlblFieldTable>
                  <c15:showDataLabelsRange val="0"/>
                </c:ext>
                <c:ext xmlns:c16="http://schemas.microsoft.com/office/drawing/2014/chart" uri="{C3380CC4-5D6E-409C-BE32-E72D297353CC}">
                  <c16:uniqueId val="{00000018-6485-454D-AF30-E06D4E3FC9A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{8A423E26-42D7-49B4-9DE5-F3CFBA3533EB}</c15:txfldGUID>
                      <c15:f>Diagramm!$K$48</c15:f>
                      <c15:dlblFieldTableCache>
                        <c:ptCount val="1"/>
                      </c15:dlblFieldTableCache>
                    </c15:dlblFTEntry>
                  </c15:dlblFieldTable>
                  <c15:showDataLabelsRange val="0"/>
                </c:ext>
                <c:ext xmlns:c16="http://schemas.microsoft.com/office/drawing/2014/chart" uri="{C3380CC4-5D6E-409C-BE32-E72D297353CC}">
                  <c16:uniqueId val="{00000019-6485-454D-AF30-E06D4E3FC9A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{BE6A3005-987C-42DB-937D-C1C43E055AB6}</c15:txfldGUID>
                      <c15:f>Diagramm!$K$49</c15:f>
                      <c15:dlblFieldTableCache>
                        <c:ptCount val="1"/>
                      </c15:dlblFieldTableCache>
                    </c15:dlblFTEntry>
                  </c15:dlblFieldTable>
                  <c15:showDataLabelsRange val="0"/>
                </c:ext>
                <c:ext xmlns:c16="http://schemas.microsoft.com/office/drawing/2014/chart" uri="{C3380CC4-5D6E-409C-BE32-E72D297353CC}">
                  <c16:uniqueId val="{0000001A-6485-454D-AF30-E06D4E3FC9A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{A2D4FFC5-FEF6-4319-8DDF-05132F3B3630}</c15:txfldGUID>
                      <c15:f>Diagramm!$K$50</c15:f>
                      <c15:dlblFieldTableCache>
                        <c:ptCount val="1"/>
                      </c15:dlblFieldTableCache>
                    </c15:dlblFTEntry>
                  </c15:dlblFieldTable>
                  <c15:showDataLabelsRange val="0"/>
                </c:ext>
                <c:ext xmlns:c16="http://schemas.microsoft.com/office/drawing/2014/chart" uri="{C3380CC4-5D6E-409C-BE32-E72D297353CC}">
                  <c16:uniqueId val="{0000001B-6485-454D-AF30-E06D4E3FC9A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{20AB0941-3EE8-4A11-A155-12483503343D}</c15:txfldGUID>
                      <c15:f>Diagramm!$K$51</c15:f>
                      <c15:dlblFieldTableCache>
                        <c:ptCount val="1"/>
                      </c15:dlblFieldTableCache>
                    </c15:dlblFTEntry>
                  </c15:dlblFieldTable>
                  <c15:showDataLabelsRange val="0"/>
                </c:ext>
                <c:ext xmlns:c16="http://schemas.microsoft.com/office/drawing/2014/chart" uri="{C3380CC4-5D6E-409C-BE32-E72D297353CC}">
                  <c16:uniqueId val="{0000001C-6485-454D-AF30-E06D4E3FC9A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{8A2AC304-6422-4ADE-9FDA-8BFF2CA74A21}</c15:txfldGUID>
                      <c15:f>Diagramm!$K$52</c15:f>
                      <c15:dlblFieldTableCache>
                        <c:ptCount val="1"/>
                      </c15:dlblFieldTableCache>
                    </c15:dlblFTEntry>
                  </c15:dlblFieldTable>
                  <c15:showDataLabelsRange val="0"/>
                </c:ext>
                <c:ext xmlns:c16="http://schemas.microsoft.com/office/drawing/2014/chart" uri="{C3380CC4-5D6E-409C-BE32-E72D297353CC}">
                  <c16:uniqueId val="{0000001D-6485-454D-AF30-E06D4E3FC9A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{E3F2C911-C288-4207-9ABC-B953A171C6D9}</c15:txfldGUID>
                      <c15:f>Diagramm!$K$53</c15:f>
                      <c15:dlblFieldTableCache>
                        <c:ptCount val="1"/>
                      </c15:dlblFieldTableCache>
                    </c15:dlblFTEntry>
                  </c15:dlblFieldTable>
                  <c15:showDataLabelsRange val="0"/>
                </c:ext>
                <c:ext xmlns:c16="http://schemas.microsoft.com/office/drawing/2014/chart" uri="{C3380CC4-5D6E-409C-BE32-E72D297353CC}">
                  <c16:uniqueId val="{0000001E-6485-454D-AF30-E06D4E3FC9A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{2C766E5B-41B4-458E-BEF8-1AF0374D6635}</c15:txfldGUID>
                      <c15:f>Diagramm!$K$54</c15:f>
                      <c15:dlblFieldTableCache>
                        <c:ptCount val="1"/>
                      </c15:dlblFieldTableCache>
                    </c15:dlblFTEntry>
                  </c15:dlblFieldTable>
                  <c15:showDataLabelsRange val="0"/>
                </c:ext>
                <c:ext xmlns:c16="http://schemas.microsoft.com/office/drawing/2014/chart" uri="{C3380CC4-5D6E-409C-BE32-E72D297353CC}">
                  <c16:uniqueId val="{0000001F-6485-454D-AF30-E06D4E3FC9A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{9844D6DF-82A1-4FBF-8B7A-46BD3455649F}</c15:txfldGUID>
                      <c15:f>Diagramm!$K$55</c15:f>
                      <c15:dlblFieldTableCache>
                        <c:ptCount val="1"/>
                      </c15:dlblFieldTableCache>
                    </c15:dlblFTEntry>
                  </c15:dlblFieldTable>
                  <c15:showDataLabelsRange val="0"/>
                </c:ext>
                <c:ext xmlns:c16="http://schemas.microsoft.com/office/drawing/2014/chart" uri="{C3380CC4-5D6E-409C-BE32-E72D297353CC}">
                  <c16:uniqueId val="{00000020-6485-454D-AF30-E06D4E3FC9A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{787C20D5-F99D-4F93-A4E9-15F75CF2B359}</c15:txfldGUID>
                      <c15:f>Diagramm!$K$56</c15:f>
                      <c15:dlblFieldTableCache>
                        <c:ptCount val="1"/>
                      </c15:dlblFieldTableCache>
                    </c15:dlblFTEntry>
                  </c15:dlblFieldTable>
                  <c15:showDataLabelsRange val="0"/>
                </c:ext>
                <c:ext xmlns:c16="http://schemas.microsoft.com/office/drawing/2014/chart" uri="{C3380CC4-5D6E-409C-BE32-E72D297353CC}">
                  <c16:uniqueId val="{00000021-6485-454D-AF30-E06D4E3FC9A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{3E4EF143-D200-40F9-A95C-AAA3C884203C}</c15:txfldGUID>
                      <c15:f>Diagramm!$K$57</c15:f>
                      <c15:dlblFieldTableCache>
                        <c:ptCount val="1"/>
                      </c15:dlblFieldTableCache>
                    </c15:dlblFTEntry>
                  </c15:dlblFieldTable>
                  <c15:showDataLabelsRange val="0"/>
                </c:ext>
                <c:ext xmlns:c16="http://schemas.microsoft.com/office/drawing/2014/chart" uri="{C3380CC4-5D6E-409C-BE32-E72D297353CC}">
                  <c16:uniqueId val="{00000022-6485-454D-AF30-E06D4E3FC9A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{7E1E0FEB-2D7A-4F09-AE97-CD2F77BBCAA1}</c15:txfldGUID>
                      <c15:f>Diagramm!$K$58</c15:f>
                      <c15:dlblFieldTableCache>
                        <c:ptCount val="1"/>
                      </c15:dlblFieldTableCache>
                    </c15:dlblFTEntry>
                  </c15:dlblFieldTable>
                  <c15:showDataLabelsRange val="0"/>
                </c:ext>
                <c:ext xmlns:c16="http://schemas.microsoft.com/office/drawing/2014/chart" uri="{C3380CC4-5D6E-409C-BE32-E72D297353CC}">
                  <c16:uniqueId val="{00000023-6485-454D-AF30-E06D4E3FC9A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{28ED6F26-DA47-42CA-8EB4-97C1D4078B0B}</c15:txfldGUID>
                      <c15:f>Diagramm!$K$59</c15:f>
                      <c15:dlblFieldTableCache>
                        <c:ptCount val="1"/>
                      </c15:dlblFieldTableCache>
                    </c15:dlblFTEntry>
                  </c15:dlblFieldTable>
                  <c15:showDataLabelsRange val="0"/>
                </c:ext>
                <c:ext xmlns:c16="http://schemas.microsoft.com/office/drawing/2014/chart" uri="{C3380CC4-5D6E-409C-BE32-E72D297353CC}">
                  <c16:uniqueId val="{00000024-6485-454D-AF30-E06D4E3FC9A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{75F6CDA5-4BFE-478D-933D-73F19B31C682}</c15:txfldGUID>
                      <c15:f>Diagramm!$K$60</c15:f>
                      <c15:dlblFieldTableCache>
                        <c:ptCount val="1"/>
                      </c15:dlblFieldTableCache>
                    </c15:dlblFTEntry>
                  </c15:dlblFieldTable>
                  <c15:showDataLabelsRange val="0"/>
                </c:ext>
                <c:ext xmlns:c16="http://schemas.microsoft.com/office/drawing/2014/chart" uri="{C3380CC4-5D6E-409C-BE32-E72D297353CC}">
                  <c16:uniqueId val="{00000025-6485-454D-AF30-E06D4E3FC9A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{7C5D3092-B46C-41CD-8E79-4C45C3318835}</c15:txfldGUID>
                      <c15:f>Diagramm!$K$61</c15:f>
                      <c15:dlblFieldTableCache>
                        <c:ptCount val="1"/>
                      </c15:dlblFieldTableCache>
                    </c15:dlblFTEntry>
                  </c15:dlblFieldTable>
                  <c15:showDataLabelsRange val="0"/>
                </c:ext>
                <c:ext xmlns:c16="http://schemas.microsoft.com/office/drawing/2014/chart" uri="{C3380CC4-5D6E-409C-BE32-E72D297353CC}">
                  <c16:uniqueId val="{00000026-6485-454D-AF30-E06D4E3FC9A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{2A988BEE-0AC2-4F3C-8121-764598E15621}</c15:txfldGUID>
                      <c15:f>Diagramm!$K$62</c15:f>
                      <c15:dlblFieldTableCache>
                        <c:ptCount val="1"/>
                      </c15:dlblFieldTableCache>
                    </c15:dlblFTEntry>
                  </c15:dlblFieldTable>
                  <c15:showDataLabelsRange val="0"/>
                </c:ext>
                <c:ext xmlns:c16="http://schemas.microsoft.com/office/drawing/2014/chart" uri="{C3380CC4-5D6E-409C-BE32-E72D297353CC}">
                  <c16:uniqueId val="{00000027-6485-454D-AF30-E06D4E3FC9A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{4694366B-74DA-428B-A618-F5A5FB21A408}</c15:txfldGUID>
                      <c15:f>Diagramm!$K$63</c15:f>
                      <c15:dlblFieldTableCache>
                        <c:ptCount val="1"/>
                      </c15:dlblFieldTableCache>
                    </c15:dlblFTEntry>
                  </c15:dlblFieldTable>
                  <c15:showDataLabelsRange val="0"/>
                </c:ext>
                <c:ext xmlns:c16="http://schemas.microsoft.com/office/drawing/2014/chart" uri="{C3380CC4-5D6E-409C-BE32-E72D297353CC}">
                  <c16:uniqueId val="{00000028-6485-454D-AF30-E06D4E3FC9A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{B257CC32-D91A-4604-9226-FB3059B716E3}</c15:txfldGUID>
                      <c15:f>Diagramm!$K$64</c15:f>
                      <c15:dlblFieldTableCache>
                        <c:ptCount val="1"/>
                      </c15:dlblFieldTableCache>
                    </c15:dlblFTEntry>
                  </c15:dlblFieldTable>
                  <c15:showDataLabelsRange val="0"/>
                </c:ext>
                <c:ext xmlns:c16="http://schemas.microsoft.com/office/drawing/2014/chart" uri="{C3380CC4-5D6E-409C-BE32-E72D297353CC}">
                  <c16:uniqueId val="{00000029-6485-454D-AF30-E06D4E3FC9A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{350C5A33-6218-4651-934E-F8B5AEFC14CF}</c15:txfldGUID>
                      <c15:f>Diagramm!$K$65</c15:f>
                      <c15:dlblFieldTableCache>
                        <c:ptCount val="1"/>
                      </c15:dlblFieldTableCache>
                    </c15:dlblFTEntry>
                  </c15:dlblFieldTable>
                  <c15:showDataLabelsRange val="0"/>
                </c:ext>
                <c:ext xmlns:c16="http://schemas.microsoft.com/office/drawing/2014/chart" uri="{C3380CC4-5D6E-409C-BE32-E72D297353CC}">
                  <c16:uniqueId val="{0000002A-6485-454D-AF30-E06D4E3FC9A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{F90A3379-61EE-46C8-8A2F-172CA7019468}</c15:txfldGUID>
                      <c15:f>Diagramm!$K$66</c15:f>
                      <c15:dlblFieldTableCache>
                        <c:ptCount val="1"/>
                      </c15:dlblFieldTableCache>
                    </c15:dlblFTEntry>
                  </c15:dlblFieldTable>
                  <c15:showDataLabelsRange val="0"/>
                </c:ext>
                <c:ext xmlns:c16="http://schemas.microsoft.com/office/drawing/2014/chart" uri="{C3380CC4-5D6E-409C-BE32-E72D297353CC}">
                  <c16:uniqueId val="{0000002B-6485-454D-AF30-E06D4E3FC9A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{3330C7A7-BE86-4ADD-BC65-F98CDB1E9804}</c15:txfldGUID>
                      <c15:f>Diagramm!$K$67</c15:f>
                      <c15:dlblFieldTableCache>
                        <c:ptCount val="1"/>
                      </c15:dlblFieldTableCache>
                    </c15:dlblFTEntry>
                  </c15:dlblFieldTable>
                  <c15:showDataLabelsRange val="0"/>
                </c:ext>
                <c:ext xmlns:c16="http://schemas.microsoft.com/office/drawing/2014/chart" uri="{C3380CC4-5D6E-409C-BE32-E72D297353CC}">
                  <c16:uniqueId val="{0000002C-6485-454D-AF30-E06D4E3FC9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485-454D-AF30-E06D4E3FC9A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{62956C19-EAAF-4BE3-8687-2CA5D518D9D5}</c15:txfldGUID>
                      <c15:f>Diagramm!$J$46</c15:f>
                      <c15:dlblFieldTableCache>
                        <c:ptCount val="1"/>
                      </c15:dlblFieldTableCache>
                    </c15:dlblFTEntry>
                  </c15:dlblFieldTable>
                  <c15:showDataLabelsRange val="0"/>
                </c:ext>
                <c:ext xmlns:c16="http://schemas.microsoft.com/office/drawing/2014/chart" uri="{C3380CC4-5D6E-409C-BE32-E72D297353CC}">
                  <c16:uniqueId val="{0000002E-6485-454D-AF30-E06D4E3FC9A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{007EA498-B06F-46EC-94C7-7C3A3A9B90D5}</c15:txfldGUID>
                      <c15:f>Diagramm!$J$47</c15:f>
                      <c15:dlblFieldTableCache>
                        <c:ptCount val="1"/>
                      </c15:dlblFieldTableCache>
                    </c15:dlblFTEntry>
                  </c15:dlblFieldTable>
                  <c15:showDataLabelsRange val="0"/>
                </c:ext>
                <c:ext xmlns:c16="http://schemas.microsoft.com/office/drawing/2014/chart" uri="{C3380CC4-5D6E-409C-BE32-E72D297353CC}">
                  <c16:uniqueId val="{0000002F-6485-454D-AF30-E06D4E3FC9A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{4961144D-2A7E-4B05-9DA0-E03302719957}</c15:txfldGUID>
                      <c15:f>Diagramm!$J$48</c15:f>
                      <c15:dlblFieldTableCache>
                        <c:ptCount val="1"/>
                      </c15:dlblFieldTableCache>
                    </c15:dlblFTEntry>
                  </c15:dlblFieldTable>
                  <c15:showDataLabelsRange val="0"/>
                </c:ext>
                <c:ext xmlns:c16="http://schemas.microsoft.com/office/drawing/2014/chart" uri="{C3380CC4-5D6E-409C-BE32-E72D297353CC}">
                  <c16:uniqueId val="{00000030-6485-454D-AF30-E06D4E3FC9A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{98CA37C1-9B01-4DF8-93A3-4AE9363F6F30}</c15:txfldGUID>
                      <c15:f>Diagramm!$J$49</c15:f>
                      <c15:dlblFieldTableCache>
                        <c:ptCount val="1"/>
                      </c15:dlblFieldTableCache>
                    </c15:dlblFTEntry>
                  </c15:dlblFieldTable>
                  <c15:showDataLabelsRange val="0"/>
                </c:ext>
                <c:ext xmlns:c16="http://schemas.microsoft.com/office/drawing/2014/chart" uri="{C3380CC4-5D6E-409C-BE32-E72D297353CC}">
                  <c16:uniqueId val="{00000031-6485-454D-AF30-E06D4E3FC9A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{9D3CE18E-AD7C-4DD3-95D9-8C8358E5EC45}</c15:txfldGUID>
                      <c15:f>Diagramm!$J$50</c15:f>
                      <c15:dlblFieldTableCache>
                        <c:ptCount val="1"/>
                      </c15:dlblFieldTableCache>
                    </c15:dlblFTEntry>
                  </c15:dlblFieldTable>
                  <c15:showDataLabelsRange val="0"/>
                </c:ext>
                <c:ext xmlns:c16="http://schemas.microsoft.com/office/drawing/2014/chart" uri="{C3380CC4-5D6E-409C-BE32-E72D297353CC}">
                  <c16:uniqueId val="{00000032-6485-454D-AF30-E06D4E3FC9A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{9BABADBB-9D0E-44B1-B10F-A0FD20BA3448}</c15:txfldGUID>
                      <c15:f>Diagramm!$J$51</c15:f>
                      <c15:dlblFieldTableCache>
                        <c:ptCount val="1"/>
                      </c15:dlblFieldTableCache>
                    </c15:dlblFTEntry>
                  </c15:dlblFieldTable>
                  <c15:showDataLabelsRange val="0"/>
                </c:ext>
                <c:ext xmlns:c16="http://schemas.microsoft.com/office/drawing/2014/chart" uri="{C3380CC4-5D6E-409C-BE32-E72D297353CC}">
                  <c16:uniqueId val="{00000033-6485-454D-AF30-E06D4E3FC9A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{AE2F21CE-529F-45B2-992E-6D3A4B1576B0}</c15:txfldGUID>
                      <c15:f>Diagramm!$J$52</c15:f>
                      <c15:dlblFieldTableCache>
                        <c:ptCount val="1"/>
                      </c15:dlblFieldTableCache>
                    </c15:dlblFTEntry>
                  </c15:dlblFieldTable>
                  <c15:showDataLabelsRange val="0"/>
                </c:ext>
                <c:ext xmlns:c16="http://schemas.microsoft.com/office/drawing/2014/chart" uri="{C3380CC4-5D6E-409C-BE32-E72D297353CC}">
                  <c16:uniqueId val="{00000034-6485-454D-AF30-E06D4E3FC9A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{A66FA007-BFBD-4A0C-84D5-F8255B8CB311}</c15:txfldGUID>
                      <c15:f>Diagramm!$J$53</c15:f>
                      <c15:dlblFieldTableCache>
                        <c:ptCount val="1"/>
                      </c15:dlblFieldTableCache>
                    </c15:dlblFTEntry>
                  </c15:dlblFieldTable>
                  <c15:showDataLabelsRange val="0"/>
                </c:ext>
                <c:ext xmlns:c16="http://schemas.microsoft.com/office/drawing/2014/chart" uri="{C3380CC4-5D6E-409C-BE32-E72D297353CC}">
                  <c16:uniqueId val="{00000035-6485-454D-AF30-E06D4E3FC9A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{4D4634B4-D178-425C-8B5A-1075A31C5892}</c15:txfldGUID>
                      <c15:f>Diagramm!$J$54</c15:f>
                      <c15:dlblFieldTableCache>
                        <c:ptCount val="1"/>
                      </c15:dlblFieldTableCache>
                    </c15:dlblFTEntry>
                  </c15:dlblFieldTable>
                  <c15:showDataLabelsRange val="0"/>
                </c:ext>
                <c:ext xmlns:c16="http://schemas.microsoft.com/office/drawing/2014/chart" uri="{C3380CC4-5D6E-409C-BE32-E72D297353CC}">
                  <c16:uniqueId val="{00000036-6485-454D-AF30-E06D4E3FC9A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{E21019A6-BDDA-46B5-88AF-A47430FDF4EB}</c15:txfldGUID>
                      <c15:f>Diagramm!$J$55</c15:f>
                      <c15:dlblFieldTableCache>
                        <c:ptCount val="1"/>
                      </c15:dlblFieldTableCache>
                    </c15:dlblFTEntry>
                  </c15:dlblFieldTable>
                  <c15:showDataLabelsRange val="0"/>
                </c:ext>
                <c:ext xmlns:c16="http://schemas.microsoft.com/office/drawing/2014/chart" uri="{C3380CC4-5D6E-409C-BE32-E72D297353CC}">
                  <c16:uniqueId val="{00000037-6485-454D-AF30-E06D4E3FC9A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{62DD1346-3838-4DFA-BB1F-82AE2567BF23}</c15:txfldGUID>
                      <c15:f>Diagramm!$J$56</c15:f>
                      <c15:dlblFieldTableCache>
                        <c:ptCount val="1"/>
                      </c15:dlblFieldTableCache>
                    </c15:dlblFTEntry>
                  </c15:dlblFieldTable>
                  <c15:showDataLabelsRange val="0"/>
                </c:ext>
                <c:ext xmlns:c16="http://schemas.microsoft.com/office/drawing/2014/chart" uri="{C3380CC4-5D6E-409C-BE32-E72D297353CC}">
                  <c16:uniqueId val="{00000038-6485-454D-AF30-E06D4E3FC9A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{4D0EC2A4-472D-49FC-93B2-4BD44646F819}</c15:txfldGUID>
                      <c15:f>Diagramm!$J$57</c15:f>
                      <c15:dlblFieldTableCache>
                        <c:ptCount val="1"/>
                      </c15:dlblFieldTableCache>
                    </c15:dlblFTEntry>
                  </c15:dlblFieldTable>
                  <c15:showDataLabelsRange val="0"/>
                </c:ext>
                <c:ext xmlns:c16="http://schemas.microsoft.com/office/drawing/2014/chart" uri="{C3380CC4-5D6E-409C-BE32-E72D297353CC}">
                  <c16:uniqueId val="{00000039-6485-454D-AF30-E06D4E3FC9A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{14F0549B-07B0-4516-A610-7E5D10626FB1}</c15:txfldGUID>
                      <c15:f>Diagramm!$J$58</c15:f>
                      <c15:dlblFieldTableCache>
                        <c:ptCount val="1"/>
                      </c15:dlblFieldTableCache>
                    </c15:dlblFTEntry>
                  </c15:dlblFieldTable>
                  <c15:showDataLabelsRange val="0"/>
                </c:ext>
                <c:ext xmlns:c16="http://schemas.microsoft.com/office/drawing/2014/chart" uri="{C3380CC4-5D6E-409C-BE32-E72D297353CC}">
                  <c16:uniqueId val="{0000003A-6485-454D-AF30-E06D4E3FC9A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{3F4D471F-50B4-4ECD-857E-2C0FD78786B7}</c15:txfldGUID>
                      <c15:f>Diagramm!$J$59</c15:f>
                      <c15:dlblFieldTableCache>
                        <c:ptCount val="1"/>
                      </c15:dlblFieldTableCache>
                    </c15:dlblFTEntry>
                  </c15:dlblFieldTable>
                  <c15:showDataLabelsRange val="0"/>
                </c:ext>
                <c:ext xmlns:c16="http://schemas.microsoft.com/office/drawing/2014/chart" uri="{C3380CC4-5D6E-409C-BE32-E72D297353CC}">
                  <c16:uniqueId val="{0000003B-6485-454D-AF30-E06D4E3FC9A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{8C954066-0514-4429-A108-CBF7886F2467}</c15:txfldGUID>
                      <c15:f>Diagramm!$J$60</c15:f>
                      <c15:dlblFieldTableCache>
                        <c:ptCount val="1"/>
                      </c15:dlblFieldTableCache>
                    </c15:dlblFTEntry>
                  </c15:dlblFieldTable>
                  <c15:showDataLabelsRange val="0"/>
                </c:ext>
                <c:ext xmlns:c16="http://schemas.microsoft.com/office/drawing/2014/chart" uri="{C3380CC4-5D6E-409C-BE32-E72D297353CC}">
                  <c16:uniqueId val="{0000003C-6485-454D-AF30-E06D4E3FC9A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{F9763568-5C80-4672-B7F5-CE45D6B8EE86}</c15:txfldGUID>
                      <c15:f>Diagramm!$J$61</c15:f>
                      <c15:dlblFieldTableCache>
                        <c:ptCount val="1"/>
                      </c15:dlblFieldTableCache>
                    </c15:dlblFTEntry>
                  </c15:dlblFieldTable>
                  <c15:showDataLabelsRange val="0"/>
                </c:ext>
                <c:ext xmlns:c16="http://schemas.microsoft.com/office/drawing/2014/chart" uri="{C3380CC4-5D6E-409C-BE32-E72D297353CC}">
                  <c16:uniqueId val="{0000003D-6485-454D-AF30-E06D4E3FC9A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{453840EA-72B3-4745-A1D1-898E9E97DF9F}</c15:txfldGUID>
                      <c15:f>Diagramm!$J$62</c15:f>
                      <c15:dlblFieldTableCache>
                        <c:ptCount val="1"/>
                      </c15:dlblFieldTableCache>
                    </c15:dlblFTEntry>
                  </c15:dlblFieldTable>
                  <c15:showDataLabelsRange val="0"/>
                </c:ext>
                <c:ext xmlns:c16="http://schemas.microsoft.com/office/drawing/2014/chart" uri="{C3380CC4-5D6E-409C-BE32-E72D297353CC}">
                  <c16:uniqueId val="{0000003E-6485-454D-AF30-E06D4E3FC9A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{A04CCE16-80F3-44E2-80CD-4BFA6E7D7A93}</c15:txfldGUID>
                      <c15:f>Diagramm!$J$63</c15:f>
                      <c15:dlblFieldTableCache>
                        <c:ptCount val="1"/>
                      </c15:dlblFieldTableCache>
                    </c15:dlblFTEntry>
                  </c15:dlblFieldTable>
                  <c15:showDataLabelsRange val="0"/>
                </c:ext>
                <c:ext xmlns:c16="http://schemas.microsoft.com/office/drawing/2014/chart" uri="{C3380CC4-5D6E-409C-BE32-E72D297353CC}">
                  <c16:uniqueId val="{0000003F-6485-454D-AF30-E06D4E3FC9A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{A382CCD6-F398-44CE-8B80-50CD13B4055C}</c15:txfldGUID>
                      <c15:f>Diagramm!$J$64</c15:f>
                      <c15:dlblFieldTableCache>
                        <c:ptCount val="1"/>
                      </c15:dlblFieldTableCache>
                    </c15:dlblFTEntry>
                  </c15:dlblFieldTable>
                  <c15:showDataLabelsRange val="0"/>
                </c:ext>
                <c:ext xmlns:c16="http://schemas.microsoft.com/office/drawing/2014/chart" uri="{C3380CC4-5D6E-409C-BE32-E72D297353CC}">
                  <c16:uniqueId val="{00000040-6485-454D-AF30-E06D4E3FC9A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{A16E6BCB-2389-45FB-9FEF-E249FC9D8DE5}</c15:txfldGUID>
                      <c15:f>Diagramm!$J$65</c15:f>
                      <c15:dlblFieldTableCache>
                        <c:ptCount val="1"/>
                      </c15:dlblFieldTableCache>
                    </c15:dlblFTEntry>
                  </c15:dlblFieldTable>
                  <c15:showDataLabelsRange val="0"/>
                </c:ext>
                <c:ext xmlns:c16="http://schemas.microsoft.com/office/drawing/2014/chart" uri="{C3380CC4-5D6E-409C-BE32-E72D297353CC}">
                  <c16:uniqueId val="{00000041-6485-454D-AF30-E06D4E3FC9A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{9110393C-F5C7-4203-BC07-01F812EDF81F}</c15:txfldGUID>
                      <c15:f>Diagramm!$J$66</c15:f>
                      <c15:dlblFieldTableCache>
                        <c:ptCount val="1"/>
                      </c15:dlblFieldTableCache>
                    </c15:dlblFTEntry>
                  </c15:dlblFieldTable>
                  <c15:showDataLabelsRange val="0"/>
                </c:ext>
                <c:ext xmlns:c16="http://schemas.microsoft.com/office/drawing/2014/chart" uri="{C3380CC4-5D6E-409C-BE32-E72D297353CC}">
                  <c16:uniqueId val="{00000042-6485-454D-AF30-E06D4E3FC9A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{081CA01E-E5D7-41E2-81B2-6638DD0371F9}</c15:txfldGUID>
                      <c15:f>Diagramm!$J$67</c15:f>
                      <c15:dlblFieldTableCache>
                        <c:ptCount val="1"/>
                      </c15:dlblFieldTableCache>
                    </c15:dlblFTEntry>
                  </c15:dlblFieldTable>
                  <c15:showDataLabelsRange val="0"/>
                </c:ext>
                <c:ext xmlns:c16="http://schemas.microsoft.com/office/drawing/2014/chart" uri="{C3380CC4-5D6E-409C-BE32-E72D297353CC}">
                  <c16:uniqueId val="{00000043-6485-454D-AF30-E06D4E3FC9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485-454D-AF30-E06D4E3FC9A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93-4B9A-859E-9AD24867D1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93-4B9A-859E-9AD24867D1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93-4B9A-859E-9AD24867D1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93-4B9A-859E-9AD24867D1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93-4B9A-859E-9AD24867D1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93-4B9A-859E-9AD24867D1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93-4B9A-859E-9AD24867D1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93-4B9A-859E-9AD24867D1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93-4B9A-859E-9AD24867D1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93-4B9A-859E-9AD24867D1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93-4B9A-859E-9AD24867D1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93-4B9A-859E-9AD24867D1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93-4B9A-859E-9AD24867D1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93-4B9A-859E-9AD24867D1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93-4B9A-859E-9AD24867D1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93-4B9A-859E-9AD24867D1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93-4B9A-859E-9AD24867D1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93-4B9A-859E-9AD24867D1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93-4B9A-859E-9AD24867D1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93-4B9A-859E-9AD24867D1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93-4B9A-859E-9AD24867D1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93-4B9A-859E-9AD24867D1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93-4B9A-859E-9AD24867D19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993-4B9A-859E-9AD24867D1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993-4B9A-859E-9AD24867D1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993-4B9A-859E-9AD24867D1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993-4B9A-859E-9AD24867D1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993-4B9A-859E-9AD24867D1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993-4B9A-859E-9AD24867D1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993-4B9A-859E-9AD24867D1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993-4B9A-859E-9AD24867D1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993-4B9A-859E-9AD24867D1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993-4B9A-859E-9AD24867D1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993-4B9A-859E-9AD24867D1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993-4B9A-859E-9AD24867D1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993-4B9A-859E-9AD24867D1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993-4B9A-859E-9AD24867D1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993-4B9A-859E-9AD24867D1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993-4B9A-859E-9AD24867D1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993-4B9A-859E-9AD24867D1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993-4B9A-859E-9AD24867D1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993-4B9A-859E-9AD24867D1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993-4B9A-859E-9AD24867D1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993-4B9A-859E-9AD24867D1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993-4B9A-859E-9AD24867D1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93-4B9A-859E-9AD24867D19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993-4B9A-859E-9AD24867D1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993-4B9A-859E-9AD24867D1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993-4B9A-859E-9AD24867D1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993-4B9A-859E-9AD24867D1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993-4B9A-859E-9AD24867D1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993-4B9A-859E-9AD24867D1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993-4B9A-859E-9AD24867D1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993-4B9A-859E-9AD24867D1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993-4B9A-859E-9AD24867D1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993-4B9A-859E-9AD24867D1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993-4B9A-859E-9AD24867D1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993-4B9A-859E-9AD24867D1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993-4B9A-859E-9AD24867D1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993-4B9A-859E-9AD24867D1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993-4B9A-859E-9AD24867D1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993-4B9A-859E-9AD24867D1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993-4B9A-859E-9AD24867D1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993-4B9A-859E-9AD24867D1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993-4B9A-859E-9AD24867D1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993-4B9A-859E-9AD24867D1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993-4B9A-859E-9AD24867D1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993-4B9A-859E-9AD24867D1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93-4B9A-859E-9AD24867D19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101.11701578784439</c:v>
                </c:pt>
                <c:pt idx="2">
                  <c:v>103.76896089154886</c:v>
                </c:pt>
                <c:pt idx="3">
                  <c:v>102.87638014652771</c:v>
                </c:pt>
                <c:pt idx="4">
                  <c:v>103.51356929109483</c:v>
                </c:pt>
                <c:pt idx="5">
                  <c:v>104.3132803632236</c:v>
                </c:pt>
                <c:pt idx="6">
                  <c:v>106.61438448044578</c:v>
                </c:pt>
                <c:pt idx="7">
                  <c:v>105.28067278918584</c:v>
                </c:pt>
                <c:pt idx="8">
                  <c:v>104.89887524507276</c:v>
                </c:pt>
                <c:pt idx="9">
                  <c:v>105.02528118873182</c:v>
                </c:pt>
                <c:pt idx="10">
                  <c:v>106.81302239191001</c:v>
                </c:pt>
                <c:pt idx="11">
                  <c:v>105.73470230110411</c:v>
                </c:pt>
                <c:pt idx="12">
                  <c:v>106.22226808378907</c:v>
                </c:pt>
                <c:pt idx="13">
                  <c:v>106.1551955422557</c:v>
                </c:pt>
                <c:pt idx="14">
                  <c:v>108.63429986585491</c:v>
                </c:pt>
                <c:pt idx="15">
                  <c:v>107.73913940769786</c:v>
                </c:pt>
                <c:pt idx="16">
                  <c:v>107.96873387679291</c:v>
                </c:pt>
                <c:pt idx="17">
                  <c:v>108.28603859250852</c:v>
                </c:pt>
                <c:pt idx="18">
                  <c:v>111.2501289856568</c:v>
                </c:pt>
                <c:pt idx="19">
                  <c:v>110.31627283046126</c:v>
                </c:pt>
                <c:pt idx="20">
                  <c:v>110.33691053554844</c:v>
                </c:pt>
                <c:pt idx="21">
                  <c:v>110.98699824579508</c:v>
                </c:pt>
                <c:pt idx="22">
                  <c:v>113.28552264988134</c:v>
                </c:pt>
                <c:pt idx="23">
                  <c:v>112.33360850273451</c:v>
                </c:pt>
                <c:pt idx="24">
                  <c:v>112.09885460736766</c:v>
                </c:pt>
              </c:numCache>
            </c:numRef>
          </c:val>
          <c:smooth val="0"/>
          <c:extLst>
            <c:ext xmlns:c16="http://schemas.microsoft.com/office/drawing/2014/chart" uri="{C3380CC4-5D6E-409C-BE32-E72D297353CC}">
              <c16:uniqueId val="{00000000-5302-4DB1-9953-CCE698F566B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102.10561497326202</c:v>
                </c:pt>
                <c:pt idx="2">
                  <c:v>104.67914438502675</c:v>
                </c:pt>
                <c:pt idx="3">
                  <c:v>103.87700534759358</c:v>
                </c:pt>
                <c:pt idx="4">
                  <c:v>98.228609625668454</c:v>
                </c:pt>
                <c:pt idx="5">
                  <c:v>101.97192513368985</c:v>
                </c:pt>
                <c:pt idx="6">
                  <c:v>106.45053475935828</c:v>
                </c:pt>
                <c:pt idx="7">
                  <c:v>104.14438502673798</c:v>
                </c:pt>
                <c:pt idx="8">
                  <c:v>102.30614973262031</c:v>
                </c:pt>
                <c:pt idx="9">
                  <c:v>105.21390374331551</c:v>
                </c:pt>
                <c:pt idx="10">
                  <c:v>108.42245989304813</c:v>
                </c:pt>
                <c:pt idx="11">
                  <c:v>107.9879679144385</c:v>
                </c:pt>
                <c:pt idx="12">
                  <c:v>106.35026737967914</c:v>
                </c:pt>
                <c:pt idx="13">
                  <c:v>110.02673796791444</c:v>
                </c:pt>
                <c:pt idx="14">
                  <c:v>112.93449197860963</c:v>
                </c:pt>
                <c:pt idx="15">
                  <c:v>111.96524064171123</c:v>
                </c:pt>
                <c:pt idx="16">
                  <c:v>112.39973262032086</c:v>
                </c:pt>
                <c:pt idx="17">
                  <c:v>116.47727272727273</c:v>
                </c:pt>
                <c:pt idx="18">
                  <c:v>119.85294117647058</c:v>
                </c:pt>
                <c:pt idx="19">
                  <c:v>119.91978609625669</c:v>
                </c:pt>
                <c:pt idx="20">
                  <c:v>117.9144385026738</c:v>
                </c:pt>
                <c:pt idx="21">
                  <c:v>120.85561497326202</c:v>
                </c:pt>
                <c:pt idx="22">
                  <c:v>123.72994652406418</c:v>
                </c:pt>
                <c:pt idx="23">
                  <c:v>122.79411764705883</c:v>
                </c:pt>
                <c:pt idx="24">
                  <c:v>119.88636363636364</c:v>
                </c:pt>
              </c:numCache>
            </c:numRef>
          </c:val>
          <c:smooth val="0"/>
          <c:extLst>
            <c:ext xmlns:c16="http://schemas.microsoft.com/office/drawing/2014/chart" uri="{C3380CC4-5D6E-409C-BE32-E72D297353CC}">
              <c16:uniqueId val="{00000001-5302-4DB1-9953-CCE698F566B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102.64420120526381</c:v>
                </c:pt>
                <c:pt idx="2">
                  <c:v>101.36514573853155</c:v>
                </c:pt>
                <c:pt idx="3">
                  <c:v>99.778625015373265</c:v>
                </c:pt>
                <c:pt idx="4">
                  <c:v>96.002951666461684</c:v>
                </c:pt>
                <c:pt idx="5">
                  <c:v>98.155208461443848</c:v>
                </c:pt>
                <c:pt idx="6">
                  <c:v>97.072930758824256</c:v>
                </c:pt>
                <c:pt idx="7">
                  <c:v>97.318902963965073</c:v>
                </c:pt>
                <c:pt idx="8">
                  <c:v>96.544090517771494</c:v>
                </c:pt>
                <c:pt idx="9">
                  <c:v>97.318902963965073</c:v>
                </c:pt>
                <c:pt idx="10">
                  <c:v>95.572500307465262</c:v>
                </c:pt>
                <c:pt idx="11">
                  <c:v>94.871479522813914</c:v>
                </c:pt>
                <c:pt idx="12">
                  <c:v>93.506333784282376</c:v>
                </c:pt>
                <c:pt idx="13">
                  <c:v>96.002951666461684</c:v>
                </c:pt>
                <c:pt idx="14">
                  <c:v>93.629319886852784</c:v>
                </c:pt>
                <c:pt idx="15">
                  <c:v>93.752305989423192</c:v>
                </c:pt>
                <c:pt idx="16">
                  <c:v>93.826097650965451</c:v>
                </c:pt>
                <c:pt idx="17">
                  <c:v>95.707785020292704</c:v>
                </c:pt>
                <c:pt idx="18">
                  <c:v>94.108965686877383</c:v>
                </c:pt>
                <c:pt idx="19">
                  <c:v>93.125076866314103</c:v>
                </c:pt>
                <c:pt idx="20">
                  <c:v>93.014389374000743</c:v>
                </c:pt>
                <c:pt idx="21">
                  <c:v>94.908375353585043</c:v>
                </c:pt>
                <c:pt idx="22">
                  <c:v>93.358750461197886</c:v>
                </c:pt>
                <c:pt idx="23">
                  <c:v>92.350264420120538</c:v>
                </c:pt>
                <c:pt idx="24">
                  <c:v>91.009715902103068</c:v>
                </c:pt>
              </c:numCache>
            </c:numRef>
          </c:val>
          <c:smooth val="0"/>
          <c:extLst>
            <c:ext xmlns:c16="http://schemas.microsoft.com/office/drawing/2014/chart" uri="{C3380CC4-5D6E-409C-BE32-E72D297353CC}">
              <c16:uniqueId val="{00000002-5302-4DB1-9953-CCE698F566B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02-4DB1-9953-CCE698F566BF}"/>
                </c:ext>
              </c:extLst>
            </c:dLbl>
            <c:dLbl>
              <c:idx val="1"/>
              <c:delete val="1"/>
              <c:extLst>
                <c:ext xmlns:c15="http://schemas.microsoft.com/office/drawing/2012/chart" uri="{CE6537A1-D6FC-4f65-9D91-7224C49458BB}"/>
                <c:ext xmlns:c16="http://schemas.microsoft.com/office/drawing/2014/chart" uri="{C3380CC4-5D6E-409C-BE32-E72D297353CC}">
                  <c16:uniqueId val="{00000004-5302-4DB1-9953-CCE698F566BF}"/>
                </c:ext>
              </c:extLst>
            </c:dLbl>
            <c:dLbl>
              <c:idx val="2"/>
              <c:delete val="1"/>
              <c:extLst>
                <c:ext xmlns:c15="http://schemas.microsoft.com/office/drawing/2012/chart" uri="{CE6537A1-D6FC-4f65-9D91-7224C49458BB}"/>
                <c:ext xmlns:c16="http://schemas.microsoft.com/office/drawing/2014/chart" uri="{C3380CC4-5D6E-409C-BE32-E72D297353CC}">
                  <c16:uniqueId val="{00000005-5302-4DB1-9953-CCE698F566BF}"/>
                </c:ext>
              </c:extLst>
            </c:dLbl>
            <c:dLbl>
              <c:idx val="3"/>
              <c:delete val="1"/>
              <c:extLst>
                <c:ext xmlns:c15="http://schemas.microsoft.com/office/drawing/2012/chart" uri="{CE6537A1-D6FC-4f65-9D91-7224C49458BB}"/>
                <c:ext xmlns:c16="http://schemas.microsoft.com/office/drawing/2014/chart" uri="{C3380CC4-5D6E-409C-BE32-E72D297353CC}">
                  <c16:uniqueId val="{00000006-5302-4DB1-9953-CCE698F566BF}"/>
                </c:ext>
              </c:extLst>
            </c:dLbl>
            <c:dLbl>
              <c:idx val="4"/>
              <c:delete val="1"/>
              <c:extLst>
                <c:ext xmlns:c15="http://schemas.microsoft.com/office/drawing/2012/chart" uri="{CE6537A1-D6FC-4f65-9D91-7224C49458BB}"/>
                <c:ext xmlns:c16="http://schemas.microsoft.com/office/drawing/2014/chart" uri="{C3380CC4-5D6E-409C-BE32-E72D297353CC}">
                  <c16:uniqueId val="{00000007-5302-4DB1-9953-CCE698F566BF}"/>
                </c:ext>
              </c:extLst>
            </c:dLbl>
            <c:dLbl>
              <c:idx val="5"/>
              <c:delete val="1"/>
              <c:extLst>
                <c:ext xmlns:c15="http://schemas.microsoft.com/office/drawing/2012/chart" uri="{CE6537A1-D6FC-4f65-9D91-7224C49458BB}"/>
                <c:ext xmlns:c16="http://schemas.microsoft.com/office/drawing/2014/chart" uri="{C3380CC4-5D6E-409C-BE32-E72D297353CC}">
                  <c16:uniqueId val="{00000008-5302-4DB1-9953-CCE698F566BF}"/>
                </c:ext>
              </c:extLst>
            </c:dLbl>
            <c:dLbl>
              <c:idx val="6"/>
              <c:delete val="1"/>
              <c:extLst>
                <c:ext xmlns:c15="http://schemas.microsoft.com/office/drawing/2012/chart" uri="{CE6537A1-D6FC-4f65-9D91-7224C49458BB}"/>
                <c:ext xmlns:c16="http://schemas.microsoft.com/office/drawing/2014/chart" uri="{C3380CC4-5D6E-409C-BE32-E72D297353CC}">
                  <c16:uniqueId val="{00000009-5302-4DB1-9953-CCE698F566BF}"/>
                </c:ext>
              </c:extLst>
            </c:dLbl>
            <c:dLbl>
              <c:idx val="7"/>
              <c:delete val="1"/>
              <c:extLst>
                <c:ext xmlns:c15="http://schemas.microsoft.com/office/drawing/2012/chart" uri="{CE6537A1-D6FC-4f65-9D91-7224C49458BB}"/>
                <c:ext xmlns:c16="http://schemas.microsoft.com/office/drawing/2014/chart" uri="{C3380CC4-5D6E-409C-BE32-E72D297353CC}">
                  <c16:uniqueId val="{0000000A-5302-4DB1-9953-CCE698F566BF}"/>
                </c:ext>
              </c:extLst>
            </c:dLbl>
            <c:dLbl>
              <c:idx val="8"/>
              <c:delete val="1"/>
              <c:extLst>
                <c:ext xmlns:c15="http://schemas.microsoft.com/office/drawing/2012/chart" uri="{CE6537A1-D6FC-4f65-9D91-7224C49458BB}"/>
                <c:ext xmlns:c16="http://schemas.microsoft.com/office/drawing/2014/chart" uri="{C3380CC4-5D6E-409C-BE32-E72D297353CC}">
                  <c16:uniqueId val="{0000000B-5302-4DB1-9953-CCE698F566BF}"/>
                </c:ext>
              </c:extLst>
            </c:dLbl>
            <c:dLbl>
              <c:idx val="9"/>
              <c:delete val="1"/>
              <c:extLst>
                <c:ext xmlns:c15="http://schemas.microsoft.com/office/drawing/2012/chart" uri="{CE6537A1-D6FC-4f65-9D91-7224C49458BB}"/>
                <c:ext xmlns:c16="http://schemas.microsoft.com/office/drawing/2014/chart" uri="{C3380CC4-5D6E-409C-BE32-E72D297353CC}">
                  <c16:uniqueId val="{0000000C-5302-4DB1-9953-CCE698F566BF}"/>
                </c:ext>
              </c:extLst>
            </c:dLbl>
            <c:dLbl>
              <c:idx val="10"/>
              <c:delete val="1"/>
              <c:extLst>
                <c:ext xmlns:c15="http://schemas.microsoft.com/office/drawing/2012/chart" uri="{CE6537A1-D6FC-4f65-9D91-7224C49458BB}"/>
                <c:ext xmlns:c16="http://schemas.microsoft.com/office/drawing/2014/chart" uri="{C3380CC4-5D6E-409C-BE32-E72D297353CC}">
                  <c16:uniqueId val="{0000000D-5302-4DB1-9953-CCE698F566BF}"/>
                </c:ext>
              </c:extLst>
            </c:dLbl>
            <c:dLbl>
              <c:idx val="11"/>
              <c:delete val="1"/>
              <c:extLst>
                <c:ext xmlns:c15="http://schemas.microsoft.com/office/drawing/2012/chart" uri="{CE6537A1-D6FC-4f65-9D91-7224C49458BB}"/>
                <c:ext xmlns:c16="http://schemas.microsoft.com/office/drawing/2014/chart" uri="{C3380CC4-5D6E-409C-BE32-E72D297353CC}">
                  <c16:uniqueId val="{0000000E-5302-4DB1-9953-CCE698F566BF}"/>
                </c:ext>
              </c:extLst>
            </c:dLbl>
            <c:dLbl>
              <c:idx val="12"/>
              <c:delete val="1"/>
              <c:extLst>
                <c:ext xmlns:c15="http://schemas.microsoft.com/office/drawing/2012/chart" uri="{CE6537A1-D6FC-4f65-9D91-7224C49458BB}"/>
                <c:ext xmlns:c16="http://schemas.microsoft.com/office/drawing/2014/chart" uri="{C3380CC4-5D6E-409C-BE32-E72D297353CC}">
                  <c16:uniqueId val="{0000000F-5302-4DB1-9953-CCE698F566B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02-4DB1-9953-CCE698F566BF}"/>
                </c:ext>
              </c:extLst>
            </c:dLbl>
            <c:dLbl>
              <c:idx val="14"/>
              <c:delete val="1"/>
              <c:extLst>
                <c:ext xmlns:c15="http://schemas.microsoft.com/office/drawing/2012/chart" uri="{CE6537A1-D6FC-4f65-9D91-7224C49458BB}"/>
                <c:ext xmlns:c16="http://schemas.microsoft.com/office/drawing/2014/chart" uri="{C3380CC4-5D6E-409C-BE32-E72D297353CC}">
                  <c16:uniqueId val="{00000011-5302-4DB1-9953-CCE698F566BF}"/>
                </c:ext>
              </c:extLst>
            </c:dLbl>
            <c:dLbl>
              <c:idx val="15"/>
              <c:delete val="1"/>
              <c:extLst>
                <c:ext xmlns:c15="http://schemas.microsoft.com/office/drawing/2012/chart" uri="{CE6537A1-D6FC-4f65-9D91-7224C49458BB}"/>
                <c:ext xmlns:c16="http://schemas.microsoft.com/office/drawing/2014/chart" uri="{C3380CC4-5D6E-409C-BE32-E72D297353CC}">
                  <c16:uniqueId val="{00000012-5302-4DB1-9953-CCE698F566BF}"/>
                </c:ext>
              </c:extLst>
            </c:dLbl>
            <c:dLbl>
              <c:idx val="16"/>
              <c:delete val="1"/>
              <c:extLst>
                <c:ext xmlns:c15="http://schemas.microsoft.com/office/drawing/2012/chart" uri="{CE6537A1-D6FC-4f65-9D91-7224C49458BB}"/>
                <c:ext xmlns:c16="http://schemas.microsoft.com/office/drawing/2014/chart" uri="{C3380CC4-5D6E-409C-BE32-E72D297353CC}">
                  <c16:uniqueId val="{00000013-5302-4DB1-9953-CCE698F566BF}"/>
                </c:ext>
              </c:extLst>
            </c:dLbl>
            <c:dLbl>
              <c:idx val="17"/>
              <c:delete val="1"/>
              <c:extLst>
                <c:ext xmlns:c15="http://schemas.microsoft.com/office/drawing/2012/chart" uri="{CE6537A1-D6FC-4f65-9D91-7224C49458BB}"/>
                <c:ext xmlns:c16="http://schemas.microsoft.com/office/drawing/2014/chart" uri="{C3380CC4-5D6E-409C-BE32-E72D297353CC}">
                  <c16:uniqueId val="{00000014-5302-4DB1-9953-CCE698F566BF}"/>
                </c:ext>
              </c:extLst>
            </c:dLbl>
            <c:dLbl>
              <c:idx val="18"/>
              <c:delete val="1"/>
              <c:extLst>
                <c:ext xmlns:c15="http://schemas.microsoft.com/office/drawing/2012/chart" uri="{CE6537A1-D6FC-4f65-9D91-7224C49458BB}"/>
                <c:ext xmlns:c16="http://schemas.microsoft.com/office/drawing/2014/chart" uri="{C3380CC4-5D6E-409C-BE32-E72D297353CC}">
                  <c16:uniqueId val="{00000015-5302-4DB1-9953-CCE698F566BF}"/>
                </c:ext>
              </c:extLst>
            </c:dLbl>
            <c:dLbl>
              <c:idx val="19"/>
              <c:delete val="1"/>
              <c:extLst>
                <c:ext xmlns:c15="http://schemas.microsoft.com/office/drawing/2012/chart" uri="{CE6537A1-D6FC-4f65-9D91-7224C49458BB}"/>
                <c:ext xmlns:c16="http://schemas.microsoft.com/office/drawing/2014/chart" uri="{C3380CC4-5D6E-409C-BE32-E72D297353CC}">
                  <c16:uniqueId val="{00000016-5302-4DB1-9953-CCE698F566BF}"/>
                </c:ext>
              </c:extLst>
            </c:dLbl>
            <c:dLbl>
              <c:idx val="20"/>
              <c:delete val="1"/>
              <c:extLst>
                <c:ext xmlns:c15="http://schemas.microsoft.com/office/drawing/2012/chart" uri="{CE6537A1-D6FC-4f65-9D91-7224C49458BB}"/>
                <c:ext xmlns:c16="http://schemas.microsoft.com/office/drawing/2014/chart" uri="{C3380CC4-5D6E-409C-BE32-E72D297353CC}">
                  <c16:uniqueId val="{00000017-5302-4DB1-9953-CCE698F566BF}"/>
                </c:ext>
              </c:extLst>
            </c:dLbl>
            <c:dLbl>
              <c:idx val="21"/>
              <c:delete val="1"/>
              <c:extLst>
                <c:ext xmlns:c15="http://schemas.microsoft.com/office/drawing/2012/chart" uri="{CE6537A1-D6FC-4f65-9D91-7224C49458BB}"/>
                <c:ext xmlns:c16="http://schemas.microsoft.com/office/drawing/2014/chart" uri="{C3380CC4-5D6E-409C-BE32-E72D297353CC}">
                  <c16:uniqueId val="{00000018-5302-4DB1-9953-CCE698F566BF}"/>
                </c:ext>
              </c:extLst>
            </c:dLbl>
            <c:dLbl>
              <c:idx val="22"/>
              <c:delete val="1"/>
              <c:extLst>
                <c:ext xmlns:c15="http://schemas.microsoft.com/office/drawing/2012/chart" uri="{CE6537A1-D6FC-4f65-9D91-7224C49458BB}"/>
                <c:ext xmlns:c16="http://schemas.microsoft.com/office/drawing/2014/chart" uri="{C3380CC4-5D6E-409C-BE32-E72D297353CC}">
                  <c16:uniqueId val="{00000019-5302-4DB1-9953-CCE698F566BF}"/>
                </c:ext>
              </c:extLst>
            </c:dLbl>
            <c:dLbl>
              <c:idx val="23"/>
              <c:delete val="1"/>
              <c:extLst>
                <c:ext xmlns:c15="http://schemas.microsoft.com/office/drawing/2012/chart" uri="{CE6537A1-D6FC-4f65-9D91-7224C49458BB}"/>
                <c:ext xmlns:c16="http://schemas.microsoft.com/office/drawing/2014/chart" uri="{C3380CC4-5D6E-409C-BE32-E72D297353CC}">
                  <c16:uniqueId val="{0000001A-5302-4DB1-9953-CCE698F566BF}"/>
                </c:ext>
              </c:extLst>
            </c:dLbl>
            <c:dLbl>
              <c:idx val="24"/>
              <c:delete val="1"/>
              <c:extLst>
                <c:ext xmlns:c15="http://schemas.microsoft.com/office/drawing/2012/chart" uri="{CE6537A1-D6FC-4f65-9D91-7224C49458BB}"/>
                <c:ext xmlns:c16="http://schemas.microsoft.com/office/drawing/2014/chart" uri="{C3380CC4-5D6E-409C-BE32-E72D297353CC}">
                  <c16:uniqueId val="{0000001B-5302-4DB1-9953-CCE698F566B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02-4DB1-9953-CCE698F566B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Gifhorn (03151)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43454</v>
      </c>
      <c r="F11" s="238">
        <v>43545</v>
      </c>
      <c r="G11" s="238">
        <v>43914</v>
      </c>
      <c r="H11" s="238">
        <v>43023</v>
      </c>
      <c r="I11" s="265">
        <v>42771</v>
      </c>
      <c r="J11" s="263">
        <v>683</v>
      </c>
      <c r="K11" s="266">
        <v>1.5968763882069628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14.590141298844756</v>
      </c>
      <c r="E13" s="115">
        <v>6340</v>
      </c>
      <c r="F13" s="114">
        <v>6250</v>
      </c>
      <c r="G13" s="114">
        <v>6351</v>
      </c>
      <c r="H13" s="114">
        <v>6445</v>
      </c>
      <c r="I13" s="140">
        <v>6312</v>
      </c>
      <c r="J13" s="115">
        <v>28</v>
      </c>
      <c r="K13" s="116">
        <v>0.4435994930291508</v>
      </c>
    </row>
    <row r="14" spans="1:255" ht="14.1" customHeight="1" x14ac:dyDescent="0.2">
      <c r="A14" s="306" t="s">
        <v>230</v>
      </c>
      <c r="B14" s="307"/>
      <c r="C14" s="308"/>
      <c r="D14" s="113">
        <v>58.553873061168133</v>
      </c>
      <c r="E14" s="115">
        <v>25444</v>
      </c>
      <c r="F14" s="114">
        <v>25632</v>
      </c>
      <c r="G14" s="114">
        <v>25973</v>
      </c>
      <c r="H14" s="114">
        <v>25253</v>
      </c>
      <c r="I14" s="140">
        <v>25332</v>
      </c>
      <c r="J14" s="115">
        <v>112</v>
      </c>
      <c r="K14" s="116">
        <v>0.44212853308068845</v>
      </c>
    </row>
    <row r="15" spans="1:255" ht="14.1" customHeight="1" x14ac:dyDescent="0.2">
      <c r="A15" s="306" t="s">
        <v>231</v>
      </c>
      <c r="B15" s="307"/>
      <c r="C15" s="308"/>
      <c r="D15" s="113">
        <v>11.598471947346619</v>
      </c>
      <c r="E15" s="115">
        <v>5040</v>
      </c>
      <c r="F15" s="114">
        <v>5064</v>
      </c>
      <c r="G15" s="114">
        <v>5062</v>
      </c>
      <c r="H15" s="114">
        <v>4897</v>
      </c>
      <c r="I15" s="140">
        <v>4874</v>
      </c>
      <c r="J15" s="115">
        <v>166</v>
      </c>
      <c r="K15" s="116">
        <v>3.4058268362741075</v>
      </c>
    </row>
    <row r="16" spans="1:255" ht="14.1" customHeight="1" x14ac:dyDescent="0.2">
      <c r="A16" s="306" t="s">
        <v>232</v>
      </c>
      <c r="B16" s="307"/>
      <c r="C16" s="308"/>
      <c r="D16" s="113">
        <v>14.040134394992405</v>
      </c>
      <c r="E16" s="115">
        <v>6101</v>
      </c>
      <c r="F16" s="114">
        <v>6062</v>
      </c>
      <c r="G16" s="114">
        <v>5997</v>
      </c>
      <c r="H16" s="114">
        <v>5909</v>
      </c>
      <c r="I16" s="140">
        <v>5729</v>
      </c>
      <c r="J16" s="115">
        <v>372</v>
      </c>
      <c r="K16" s="116">
        <v>6.4932798045034037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1.2588024117457541</v>
      </c>
      <c r="E18" s="115">
        <v>547</v>
      </c>
      <c r="F18" s="114">
        <v>517</v>
      </c>
      <c r="G18" s="114">
        <v>556</v>
      </c>
      <c r="H18" s="114">
        <v>525</v>
      </c>
      <c r="I18" s="140">
        <v>520</v>
      </c>
      <c r="J18" s="115">
        <v>27</v>
      </c>
      <c r="K18" s="116">
        <v>5.1923076923076925</v>
      </c>
    </row>
    <row r="19" spans="1:255" ht="14.1" customHeight="1" x14ac:dyDescent="0.2">
      <c r="A19" s="306" t="s">
        <v>235</v>
      </c>
      <c r="B19" s="307" t="s">
        <v>236</v>
      </c>
      <c r="C19" s="308"/>
      <c r="D19" s="113">
        <v>0.93662263543057023</v>
      </c>
      <c r="E19" s="115">
        <v>407</v>
      </c>
      <c r="F19" s="114">
        <v>370</v>
      </c>
      <c r="G19" s="114">
        <v>415</v>
      </c>
      <c r="H19" s="114">
        <v>388</v>
      </c>
      <c r="I19" s="140">
        <v>378</v>
      </c>
      <c r="J19" s="115">
        <v>29</v>
      </c>
      <c r="K19" s="116">
        <v>7.6719576719576716</v>
      </c>
    </row>
    <row r="20" spans="1:255" ht="14.1" customHeight="1" x14ac:dyDescent="0.2">
      <c r="A20" s="306">
        <v>12</v>
      </c>
      <c r="B20" s="307" t="s">
        <v>237</v>
      </c>
      <c r="C20" s="308"/>
      <c r="D20" s="113">
        <v>1.1299305012196805</v>
      </c>
      <c r="E20" s="115">
        <v>491</v>
      </c>
      <c r="F20" s="114">
        <v>465</v>
      </c>
      <c r="G20" s="114">
        <v>513</v>
      </c>
      <c r="H20" s="114">
        <v>520</v>
      </c>
      <c r="I20" s="140">
        <v>475</v>
      </c>
      <c r="J20" s="115">
        <v>16</v>
      </c>
      <c r="K20" s="116">
        <v>3.3684210526315788</v>
      </c>
    </row>
    <row r="21" spans="1:255" ht="14.1" customHeight="1" x14ac:dyDescent="0.2">
      <c r="A21" s="306">
        <v>21</v>
      </c>
      <c r="B21" s="307" t="s">
        <v>238</v>
      </c>
      <c r="C21" s="308"/>
      <c r="D21" s="113">
        <v>0.20941685460486953</v>
      </c>
      <c r="E21" s="115">
        <v>91</v>
      </c>
      <c r="F21" s="114">
        <v>76</v>
      </c>
      <c r="G21" s="114">
        <v>82</v>
      </c>
      <c r="H21" s="114">
        <v>82</v>
      </c>
      <c r="I21" s="140">
        <v>78</v>
      </c>
      <c r="J21" s="115">
        <v>13</v>
      </c>
      <c r="K21" s="116">
        <v>16.666666666666668</v>
      </c>
    </row>
    <row r="22" spans="1:255" ht="14.1" customHeight="1" x14ac:dyDescent="0.2">
      <c r="A22" s="306">
        <v>22</v>
      </c>
      <c r="B22" s="307" t="s">
        <v>239</v>
      </c>
      <c r="C22" s="308"/>
      <c r="D22" s="113">
        <v>0.83766741841947812</v>
      </c>
      <c r="E22" s="115">
        <v>364</v>
      </c>
      <c r="F22" s="114">
        <v>354</v>
      </c>
      <c r="G22" s="114">
        <v>359</v>
      </c>
      <c r="H22" s="114">
        <v>360</v>
      </c>
      <c r="I22" s="140">
        <v>367</v>
      </c>
      <c r="J22" s="115">
        <v>-3</v>
      </c>
      <c r="K22" s="116">
        <v>-0.81743869209809261</v>
      </c>
    </row>
    <row r="23" spans="1:255" ht="14.1" customHeight="1" x14ac:dyDescent="0.2">
      <c r="A23" s="306">
        <v>23</v>
      </c>
      <c r="B23" s="307" t="s">
        <v>240</v>
      </c>
      <c r="C23" s="308"/>
      <c r="D23" s="113">
        <v>0.31757720808210982</v>
      </c>
      <c r="E23" s="115">
        <v>138</v>
      </c>
      <c r="F23" s="114">
        <v>133</v>
      </c>
      <c r="G23" s="114">
        <v>252</v>
      </c>
      <c r="H23" s="114">
        <v>245</v>
      </c>
      <c r="I23" s="140">
        <v>268</v>
      </c>
      <c r="J23" s="115">
        <v>-130</v>
      </c>
      <c r="K23" s="116">
        <v>-48.507462686567166</v>
      </c>
    </row>
    <row r="24" spans="1:255" ht="14.1" customHeight="1" x14ac:dyDescent="0.2">
      <c r="A24" s="306">
        <v>24</v>
      </c>
      <c r="B24" s="307" t="s">
        <v>241</v>
      </c>
      <c r="C24" s="308"/>
      <c r="D24" s="113">
        <v>3.2724260137156533</v>
      </c>
      <c r="E24" s="115">
        <v>1422</v>
      </c>
      <c r="F24" s="114">
        <v>1442</v>
      </c>
      <c r="G24" s="114">
        <v>1450</v>
      </c>
      <c r="H24" s="114">
        <v>1438</v>
      </c>
      <c r="I24" s="140">
        <v>1460</v>
      </c>
      <c r="J24" s="115">
        <v>-38</v>
      </c>
      <c r="K24" s="116">
        <v>-2.6027397260273974</v>
      </c>
    </row>
    <row r="25" spans="1:255" ht="14.1" customHeight="1" x14ac:dyDescent="0.2">
      <c r="A25" s="306">
        <v>25</v>
      </c>
      <c r="B25" s="307" t="s">
        <v>242</v>
      </c>
      <c r="C25" s="308"/>
      <c r="D25" s="113">
        <v>6.2249735352326594</v>
      </c>
      <c r="E25" s="115">
        <v>2705</v>
      </c>
      <c r="F25" s="114">
        <v>2739</v>
      </c>
      <c r="G25" s="114">
        <v>2771</v>
      </c>
      <c r="H25" s="114">
        <v>2704</v>
      </c>
      <c r="I25" s="140">
        <v>2708</v>
      </c>
      <c r="J25" s="115">
        <v>-3</v>
      </c>
      <c r="K25" s="116">
        <v>-0.11078286558345643</v>
      </c>
    </row>
    <row r="26" spans="1:255" ht="14.1" customHeight="1" x14ac:dyDescent="0.2">
      <c r="A26" s="306">
        <v>26</v>
      </c>
      <c r="B26" s="307" t="s">
        <v>243</v>
      </c>
      <c r="C26" s="308"/>
      <c r="D26" s="113">
        <v>1.9583927831730106</v>
      </c>
      <c r="E26" s="115">
        <v>851</v>
      </c>
      <c r="F26" s="114">
        <v>861</v>
      </c>
      <c r="G26" s="114">
        <v>870</v>
      </c>
      <c r="H26" s="114">
        <v>825</v>
      </c>
      <c r="I26" s="140">
        <v>797</v>
      </c>
      <c r="J26" s="115">
        <v>54</v>
      </c>
      <c r="K26" s="116">
        <v>6.7754077791718945</v>
      </c>
    </row>
    <row r="27" spans="1:255" ht="14.1" customHeight="1" x14ac:dyDescent="0.2">
      <c r="A27" s="306">
        <v>27</v>
      </c>
      <c r="B27" s="307" t="s">
        <v>244</v>
      </c>
      <c r="C27" s="308"/>
      <c r="D27" s="113">
        <v>10.735490403645233</v>
      </c>
      <c r="E27" s="115">
        <v>4665</v>
      </c>
      <c r="F27" s="114">
        <v>4646</v>
      </c>
      <c r="G27" s="114">
        <v>4619</v>
      </c>
      <c r="H27" s="114">
        <v>4587</v>
      </c>
      <c r="I27" s="140">
        <v>4485</v>
      </c>
      <c r="J27" s="115">
        <v>180</v>
      </c>
      <c r="K27" s="116">
        <v>4.0133779264214047</v>
      </c>
    </row>
    <row r="28" spans="1:255" ht="14.1" customHeight="1" x14ac:dyDescent="0.2">
      <c r="A28" s="306">
        <v>28</v>
      </c>
      <c r="B28" s="307" t="s">
        <v>245</v>
      </c>
      <c r="C28" s="308"/>
      <c r="D28" s="113">
        <v>7.8243659962258946E-2</v>
      </c>
      <c r="E28" s="115">
        <v>34</v>
      </c>
      <c r="F28" s="114">
        <v>35</v>
      </c>
      <c r="G28" s="114">
        <v>36</v>
      </c>
      <c r="H28" s="114">
        <v>37</v>
      </c>
      <c r="I28" s="140">
        <v>34</v>
      </c>
      <c r="J28" s="115">
        <v>0</v>
      </c>
      <c r="K28" s="116">
        <v>0</v>
      </c>
    </row>
    <row r="29" spans="1:255" ht="14.1" customHeight="1" x14ac:dyDescent="0.2">
      <c r="A29" s="306">
        <v>29</v>
      </c>
      <c r="B29" s="307" t="s">
        <v>246</v>
      </c>
      <c r="C29" s="308"/>
      <c r="D29" s="113">
        <v>2.6004510516868411</v>
      </c>
      <c r="E29" s="115">
        <v>1130</v>
      </c>
      <c r="F29" s="114">
        <v>1129</v>
      </c>
      <c r="G29" s="114">
        <v>1141</v>
      </c>
      <c r="H29" s="114">
        <v>1121</v>
      </c>
      <c r="I29" s="140">
        <v>1111</v>
      </c>
      <c r="J29" s="115">
        <v>19</v>
      </c>
      <c r="K29" s="116">
        <v>1.7101710171017102</v>
      </c>
    </row>
    <row r="30" spans="1:255" ht="14.1" customHeight="1" x14ac:dyDescent="0.2">
      <c r="A30" s="306" t="s">
        <v>247</v>
      </c>
      <c r="B30" s="307" t="s">
        <v>248</v>
      </c>
      <c r="C30" s="308"/>
      <c r="D30" s="113">
        <v>1.2495972752796061</v>
      </c>
      <c r="E30" s="115">
        <v>543</v>
      </c>
      <c r="F30" s="114">
        <v>543</v>
      </c>
      <c r="G30" s="114">
        <v>557</v>
      </c>
      <c r="H30" s="114">
        <v>538</v>
      </c>
      <c r="I30" s="140">
        <v>543</v>
      </c>
      <c r="J30" s="115">
        <v>0</v>
      </c>
      <c r="K30" s="116">
        <v>0</v>
      </c>
    </row>
    <row r="31" spans="1:255" ht="14.1" customHeight="1" x14ac:dyDescent="0.2">
      <c r="A31" s="306" t="s">
        <v>249</v>
      </c>
      <c r="B31" s="307" t="s">
        <v>250</v>
      </c>
      <c r="C31" s="308"/>
      <c r="D31" s="113">
        <v>1.2795139687945873</v>
      </c>
      <c r="E31" s="115">
        <v>556</v>
      </c>
      <c r="F31" s="114">
        <v>552</v>
      </c>
      <c r="G31" s="114">
        <v>551</v>
      </c>
      <c r="H31" s="114">
        <v>552</v>
      </c>
      <c r="I31" s="140">
        <v>537</v>
      </c>
      <c r="J31" s="115">
        <v>19</v>
      </c>
      <c r="K31" s="116">
        <v>3.5381750465549349</v>
      </c>
    </row>
    <row r="32" spans="1:255" ht="14.1" customHeight="1" x14ac:dyDescent="0.2">
      <c r="A32" s="306">
        <v>31</v>
      </c>
      <c r="B32" s="307" t="s">
        <v>251</v>
      </c>
      <c r="C32" s="308"/>
      <c r="D32" s="113">
        <v>0.55921204031849769</v>
      </c>
      <c r="E32" s="115">
        <v>243</v>
      </c>
      <c r="F32" s="114">
        <v>237</v>
      </c>
      <c r="G32" s="114">
        <v>234</v>
      </c>
      <c r="H32" s="114">
        <v>229</v>
      </c>
      <c r="I32" s="140">
        <v>222</v>
      </c>
      <c r="J32" s="115">
        <v>21</v>
      </c>
      <c r="K32" s="116">
        <v>9.4594594594594597</v>
      </c>
    </row>
    <row r="33" spans="1:11" ht="14.1" customHeight="1" x14ac:dyDescent="0.2">
      <c r="A33" s="306">
        <v>32</v>
      </c>
      <c r="B33" s="307" t="s">
        <v>252</v>
      </c>
      <c r="C33" s="308"/>
      <c r="D33" s="113">
        <v>3.6107147788465963</v>
      </c>
      <c r="E33" s="115">
        <v>1569</v>
      </c>
      <c r="F33" s="114">
        <v>1561</v>
      </c>
      <c r="G33" s="114">
        <v>1632</v>
      </c>
      <c r="H33" s="114">
        <v>1592</v>
      </c>
      <c r="I33" s="140">
        <v>1539</v>
      </c>
      <c r="J33" s="115">
        <v>30</v>
      </c>
      <c r="K33" s="116">
        <v>1.9493177387914229</v>
      </c>
    </row>
    <row r="34" spans="1:11" ht="14.1" customHeight="1" x14ac:dyDescent="0.2">
      <c r="A34" s="306">
        <v>33</v>
      </c>
      <c r="B34" s="307" t="s">
        <v>253</v>
      </c>
      <c r="C34" s="308"/>
      <c r="D34" s="113">
        <v>1.2357895705803839</v>
      </c>
      <c r="E34" s="115">
        <v>537</v>
      </c>
      <c r="F34" s="114">
        <v>535</v>
      </c>
      <c r="G34" s="114">
        <v>535</v>
      </c>
      <c r="H34" s="114">
        <v>511</v>
      </c>
      <c r="I34" s="140">
        <v>526</v>
      </c>
      <c r="J34" s="115">
        <v>11</v>
      </c>
      <c r="K34" s="116">
        <v>2.0912547528517109</v>
      </c>
    </row>
    <row r="35" spans="1:11" ht="14.1" customHeight="1" x14ac:dyDescent="0.2">
      <c r="A35" s="306">
        <v>34</v>
      </c>
      <c r="B35" s="307" t="s">
        <v>254</v>
      </c>
      <c r="C35" s="308"/>
      <c r="D35" s="113">
        <v>2.8236756109909331</v>
      </c>
      <c r="E35" s="115">
        <v>1227</v>
      </c>
      <c r="F35" s="114">
        <v>1253</v>
      </c>
      <c r="G35" s="114">
        <v>1252</v>
      </c>
      <c r="H35" s="114">
        <v>1261</v>
      </c>
      <c r="I35" s="140">
        <v>1281</v>
      </c>
      <c r="J35" s="115">
        <v>-54</v>
      </c>
      <c r="K35" s="116">
        <v>-4.2154566744730682</v>
      </c>
    </row>
    <row r="36" spans="1:11" ht="14.1" customHeight="1" x14ac:dyDescent="0.2">
      <c r="A36" s="306">
        <v>41</v>
      </c>
      <c r="B36" s="307" t="s">
        <v>255</v>
      </c>
      <c r="C36" s="308"/>
      <c r="D36" s="113">
        <v>0.20941685460486953</v>
      </c>
      <c r="E36" s="115">
        <v>91</v>
      </c>
      <c r="F36" s="114">
        <v>89</v>
      </c>
      <c r="G36" s="114">
        <v>89</v>
      </c>
      <c r="H36" s="114">
        <v>81</v>
      </c>
      <c r="I36" s="140">
        <v>82</v>
      </c>
      <c r="J36" s="115">
        <v>9</v>
      </c>
      <c r="K36" s="116">
        <v>10.975609756097562</v>
      </c>
    </row>
    <row r="37" spans="1:11" ht="14.1" customHeight="1" x14ac:dyDescent="0.2">
      <c r="A37" s="306">
        <v>42</v>
      </c>
      <c r="B37" s="307" t="s">
        <v>256</v>
      </c>
      <c r="C37" s="308"/>
      <c r="D37" s="113">
        <v>6.9038523496110824E-2</v>
      </c>
      <c r="E37" s="115">
        <v>30</v>
      </c>
      <c r="F37" s="114">
        <v>32</v>
      </c>
      <c r="G37" s="114" t="s">
        <v>513</v>
      </c>
      <c r="H37" s="114">
        <v>32</v>
      </c>
      <c r="I37" s="140">
        <v>32</v>
      </c>
      <c r="J37" s="115">
        <v>-2</v>
      </c>
      <c r="K37" s="116">
        <v>-6.25</v>
      </c>
    </row>
    <row r="38" spans="1:11" ht="14.1" customHeight="1" x14ac:dyDescent="0.2">
      <c r="A38" s="306">
        <v>43</v>
      </c>
      <c r="B38" s="307" t="s">
        <v>257</v>
      </c>
      <c r="C38" s="308"/>
      <c r="D38" s="113">
        <v>1.1391356376858286</v>
      </c>
      <c r="E38" s="115">
        <v>495</v>
      </c>
      <c r="F38" s="114">
        <v>500</v>
      </c>
      <c r="G38" s="114">
        <v>504</v>
      </c>
      <c r="H38" s="114">
        <v>488</v>
      </c>
      <c r="I38" s="140">
        <v>444</v>
      </c>
      <c r="J38" s="115">
        <v>51</v>
      </c>
      <c r="K38" s="116">
        <v>11.486486486486486</v>
      </c>
    </row>
    <row r="39" spans="1:11" ht="14.1" customHeight="1" x14ac:dyDescent="0.2">
      <c r="A39" s="306">
        <v>51</v>
      </c>
      <c r="B39" s="307" t="s">
        <v>258</v>
      </c>
      <c r="C39" s="308"/>
      <c r="D39" s="113">
        <v>3.808625212868781</v>
      </c>
      <c r="E39" s="115">
        <v>1655</v>
      </c>
      <c r="F39" s="114">
        <v>1661</v>
      </c>
      <c r="G39" s="114">
        <v>1687</v>
      </c>
      <c r="H39" s="114">
        <v>1599</v>
      </c>
      <c r="I39" s="140">
        <v>1597</v>
      </c>
      <c r="J39" s="115">
        <v>58</v>
      </c>
      <c r="K39" s="116">
        <v>3.6318096430807763</v>
      </c>
    </row>
    <row r="40" spans="1:11" ht="14.1" customHeight="1" x14ac:dyDescent="0.2">
      <c r="A40" s="306" t="s">
        <v>259</v>
      </c>
      <c r="B40" s="307" t="s">
        <v>260</v>
      </c>
      <c r="C40" s="308"/>
      <c r="D40" s="113">
        <v>3.2862337184148753</v>
      </c>
      <c r="E40" s="115">
        <v>1428</v>
      </c>
      <c r="F40" s="114">
        <v>1430</v>
      </c>
      <c r="G40" s="114">
        <v>1449</v>
      </c>
      <c r="H40" s="114">
        <v>1407</v>
      </c>
      <c r="I40" s="140">
        <v>1405</v>
      </c>
      <c r="J40" s="115">
        <v>23</v>
      </c>
      <c r="K40" s="116">
        <v>1.6370106761565837</v>
      </c>
    </row>
    <row r="41" spans="1:11" ht="14.1" customHeight="1" x14ac:dyDescent="0.2">
      <c r="A41" s="306"/>
      <c r="B41" s="307" t="s">
        <v>261</v>
      </c>
      <c r="C41" s="308"/>
      <c r="D41" s="113">
        <v>2.3933354811985086</v>
      </c>
      <c r="E41" s="115">
        <v>1040</v>
      </c>
      <c r="F41" s="114">
        <v>1044</v>
      </c>
      <c r="G41" s="114">
        <v>1069</v>
      </c>
      <c r="H41" s="114">
        <v>1049</v>
      </c>
      <c r="I41" s="140">
        <v>1054</v>
      </c>
      <c r="J41" s="115">
        <v>-14</v>
      </c>
      <c r="K41" s="116">
        <v>-1.3282732447817838</v>
      </c>
    </row>
    <row r="42" spans="1:11" ht="14.1" customHeight="1" x14ac:dyDescent="0.2">
      <c r="A42" s="306">
        <v>52</v>
      </c>
      <c r="B42" s="307" t="s">
        <v>262</v>
      </c>
      <c r="C42" s="308"/>
      <c r="D42" s="113">
        <v>3.0768168638100062</v>
      </c>
      <c r="E42" s="115">
        <v>1337</v>
      </c>
      <c r="F42" s="114">
        <v>1339</v>
      </c>
      <c r="G42" s="114">
        <v>1319</v>
      </c>
      <c r="H42" s="114">
        <v>1284</v>
      </c>
      <c r="I42" s="140">
        <v>1245</v>
      </c>
      <c r="J42" s="115">
        <v>92</v>
      </c>
      <c r="K42" s="116">
        <v>7.3895582329317273</v>
      </c>
    </row>
    <row r="43" spans="1:11" ht="14.1" customHeight="1" x14ac:dyDescent="0.2">
      <c r="A43" s="306" t="s">
        <v>263</v>
      </c>
      <c r="B43" s="307" t="s">
        <v>264</v>
      </c>
      <c r="C43" s="308"/>
      <c r="D43" s="113">
        <v>2.7408293827955998</v>
      </c>
      <c r="E43" s="115">
        <v>1191</v>
      </c>
      <c r="F43" s="114">
        <v>1198</v>
      </c>
      <c r="G43" s="114">
        <v>1168</v>
      </c>
      <c r="H43" s="114">
        <v>1133</v>
      </c>
      <c r="I43" s="140">
        <v>1092</v>
      </c>
      <c r="J43" s="115">
        <v>99</v>
      </c>
      <c r="K43" s="116">
        <v>9.0659340659340657</v>
      </c>
    </row>
    <row r="44" spans="1:11" ht="14.1" customHeight="1" x14ac:dyDescent="0.2">
      <c r="A44" s="306">
        <v>53</v>
      </c>
      <c r="B44" s="307" t="s">
        <v>265</v>
      </c>
      <c r="C44" s="308"/>
      <c r="D44" s="113">
        <v>0.40732728862705392</v>
      </c>
      <c r="E44" s="115">
        <v>177</v>
      </c>
      <c r="F44" s="114">
        <v>174</v>
      </c>
      <c r="G44" s="114">
        <v>182</v>
      </c>
      <c r="H44" s="114">
        <v>171</v>
      </c>
      <c r="I44" s="140">
        <v>170</v>
      </c>
      <c r="J44" s="115">
        <v>7</v>
      </c>
      <c r="K44" s="116">
        <v>4.117647058823529</v>
      </c>
    </row>
    <row r="45" spans="1:11" ht="14.1" customHeight="1" x14ac:dyDescent="0.2">
      <c r="A45" s="306" t="s">
        <v>266</v>
      </c>
      <c r="B45" s="307" t="s">
        <v>267</v>
      </c>
      <c r="C45" s="308"/>
      <c r="D45" s="113">
        <v>0.3728080268789985</v>
      </c>
      <c r="E45" s="115">
        <v>162</v>
      </c>
      <c r="F45" s="114">
        <v>159</v>
      </c>
      <c r="G45" s="114">
        <v>167</v>
      </c>
      <c r="H45" s="114">
        <v>158</v>
      </c>
      <c r="I45" s="140">
        <v>158</v>
      </c>
      <c r="J45" s="115">
        <v>4</v>
      </c>
      <c r="K45" s="116">
        <v>2.5316455696202533</v>
      </c>
    </row>
    <row r="46" spans="1:11" ht="14.1" customHeight="1" x14ac:dyDescent="0.2">
      <c r="A46" s="306">
        <v>54</v>
      </c>
      <c r="B46" s="307" t="s">
        <v>268</v>
      </c>
      <c r="C46" s="308"/>
      <c r="D46" s="113">
        <v>2.1517006489621209</v>
      </c>
      <c r="E46" s="115">
        <v>935</v>
      </c>
      <c r="F46" s="114">
        <v>954</v>
      </c>
      <c r="G46" s="114">
        <v>913</v>
      </c>
      <c r="H46" s="114">
        <v>926</v>
      </c>
      <c r="I46" s="140">
        <v>912</v>
      </c>
      <c r="J46" s="115">
        <v>23</v>
      </c>
      <c r="K46" s="116">
        <v>2.5219298245614037</v>
      </c>
    </row>
    <row r="47" spans="1:11" ht="14.1" customHeight="1" x14ac:dyDescent="0.2">
      <c r="A47" s="306">
        <v>61</v>
      </c>
      <c r="B47" s="307" t="s">
        <v>269</v>
      </c>
      <c r="C47" s="308"/>
      <c r="D47" s="113">
        <v>1.3669627652229945</v>
      </c>
      <c r="E47" s="115">
        <v>594</v>
      </c>
      <c r="F47" s="114">
        <v>588</v>
      </c>
      <c r="G47" s="114">
        <v>589</v>
      </c>
      <c r="H47" s="114">
        <v>563</v>
      </c>
      <c r="I47" s="140">
        <v>553</v>
      </c>
      <c r="J47" s="115">
        <v>41</v>
      </c>
      <c r="K47" s="116">
        <v>7.4141048824593128</v>
      </c>
    </row>
    <row r="48" spans="1:11" ht="14.1" customHeight="1" x14ac:dyDescent="0.2">
      <c r="A48" s="306">
        <v>62</v>
      </c>
      <c r="B48" s="307" t="s">
        <v>270</v>
      </c>
      <c r="C48" s="308"/>
      <c r="D48" s="113">
        <v>8.7218668016753345</v>
      </c>
      <c r="E48" s="115">
        <v>3790</v>
      </c>
      <c r="F48" s="114">
        <v>3830</v>
      </c>
      <c r="G48" s="114">
        <v>3873</v>
      </c>
      <c r="H48" s="114">
        <v>3795</v>
      </c>
      <c r="I48" s="140">
        <v>3813</v>
      </c>
      <c r="J48" s="115">
        <v>-23</v>
      </c>
      <c r="K48" s="116">
        <v>-0.60319958038290056</v>
      </c>
    </row>
    <row r="49" spans="1:11" ht="14.1" customHeight="1" x14ac:dyDescent="0.2">
      <c r="A49" s="306">
        <v>63</v>
      </c>
      <c r="B49" s="307" t="s">
        <v>271</v>
      </c>
      <c r="C49" s="308"/>
      <c r="D49" s="113">
        <v>1.7144566668200856</v>
      </c>
      <c r="E49" s="115">
        <v>745</v>
      </c>
      <c r="F49" s="114">
        <v>741</v>
      </c>
      <c r="G49" s="114">
        <v>799</v>
      </c>
      <c r="H49" s="114">
        <v>749</v>
      </c>
      <c r="I49" s="140">
        <v>744</v>
      </c>
      <c r="J49" s="115">
        <v>1</v>
      </c>
      <c r="K49" s="116">
        <v>0.13440860215053763</v>
      </c>
    </row>
    <row r="50" spans="1:11" ht="14.1" customHeight="1" x14ac:dyDescent="0.2">
      <c r="A50" s="306" t="s">
        <v>272</v>
      </c>
      <c r="B50" s="307" t="s">
        <v>273</v>
      </c>
      <c r="C50" s="308"/>
      <c r="D50" s="113">
        <v>0.3981221521609058</v>
      </c>
      <c r="E50" s="115">
        <v>173</v>
      </c>
      <c r="F50" s="114">
        <v>179</v>
      </c>
      <c r="G50" s="114">
        <v>183</v>
      </c>
      <c r="H50" s="114">
        <v>169</v>
      </c>
      <c r="I50" s="140">
        <v>167</v>
      </c>
      <c r="J50" s="115">
        <v>6</v>
      </c>
      <c r="K50" s="116">
        <v>3.5928143712574849</v>
      </c>
    </row>
    <row r="51" spans="1:11" ht="14.1" customHeight="1" x14ac:dyDescent="0.2">
      <c r="A51" s="306" t="s">
        <v>274</v>
      </c>
      <c r="B51" s="307" t="s">
        <v>275</v>
      </c>
      <c r="C51" s="308"/>
      <c r="D51" s="113">
        <v>1.1115202282873844</v>
      </c>
      <c r="E51" s="115">
        <v>483</v>
      </c>
      <c r="F51" s="114">
        <v>471</v>
      </c>
      <c r="G51" s="114">
        <v>518</v>
      </c>
      <c r="H51" s="114">
        <v>486</v>
      </c>
      <c r="I51" s="140">
        <v>483</v>
      </c>
      <c r="J51" s="115">
        <v>0</v>
      </c>
      <c r="K51" s="116">
        <v>0</v>
      </c>
    </row>
    <row r="52" spans="1:11" ht="14.1" customHeight="1" x14ac:dyDescent="0.2">
      <c r="A52" s="306">
        <v>71</v>
      </c>
      <c r="B52" s="307" t="s">
        <v>276</v>
      </c>
      <c r="C52" s="308"/>
      <c r="D52" s="113">
        <v>11.517927003267824</v>
      </c>
      <c r="E52" s="115">
        <v>5005</v>
      </c>
      <c r="F52" s="114">
        <v>5028</v>
      </c>
      <c r="G52" s="114">
        <v>5077</v>
      </c>
      <c r="H52" s="114">
        <v>4987</v>
      </c>
      <c r="I52" s="140">
        <v>4987</v>
      </c>
      <c r="J52" s="115">
        <v>18</v>
      </c>
      <c r="K52" s="116">
        <v>0.36093843994385399</v>
      </c>
    </row>
    <row r="53" spans="1:11" ht="14.1" customHeight="1" x14ac:dyDescent="0.2">
      <c r="A53" s="306" t="s">
        <v>277</v>
      </c>
      <c r="B53" s="307" t="s">
        <v>278</v>
      </c>
      <c r="C53" s="308"/>
      <c r="D53" s="113">
        <v>5.6519537902149404</v>
      </c>
      <c r="E53" s="115">
        <v>2456</v>
      </c>
      <c r="F53" s="114">
        <v>2469</v>
      </c>
      <c r="G53" s="114">
        <v>2488</v>
      </c>
      <c r="H53" s="114">
        <v>2434</v>
      </c>
      <c r="I53" s="140">
        <v>2437</v>
      </c>
      <c r="J53" s="115">
        <v>19</v>
      </c>
      <c r="K53" s="116">
        <v>0.77964710709889207</v>
      </c>
    </row>
    <row r="54" spans="1:11" ht="14.1" customHeight="1" x14ac:dyDescent="0.2">
      <c r="A54" s="306" t="s">
        <v>279</v>
      </c>
      <c r="B54" s="307" t="s">
        <v>280</v>
      </c>
      <c r="C54" s="308"/>
      <c r="D54" s="113">
        <v>5.0835366134302937</v>
      </c>
      <c r="E54" s="115">
        <v>2209</v>
      </c>
      <c r="F54" s="114">
        <v>2220</v>
      </c>
      <c r="G54" s="114">
        <v>2242</v>
      </c>
      <c r="H54" s="114">
        <v>2223</v>
      </c>
      <c r="I54" s="140">
        <v>2219</v>
      </c>
      <c r="J54" s="115">
        <v>-10</v>
      </c>
      <c r="K54" s="116">
        <v>-0.45065344749887337</v>
      </c>
    </row>
    <row r="55" spans="1:11" ht="14.1" customHeight="1" x14ac:dyDescent="0.2">
      <c r="A55" s="306">
        <v>72</v>
      </c>
      <c r="B55" s="307" t="s">
        <v>281</v>
      </c>
      <c r="C55" s="308"/>
      <c r="D55" s="113">
        <v>3.1987849219864684</v>
      </c>
      <c r="E55" s="115">
        <v>1390</v>
      </c>
      <c r="F55" s="114">
        <v>1376</v>
      </c>
      <c r="G55" s="114">
        <v>1391</v>
      </c>
      <c r="H55" s="114">
        <v>1444</v>
      </c>
      <c r="I55" s="140">
        <v>1466</v>
      </c>
      <c r="J55" s="115">
        <v>-76</v>
      </c>
      <c r="K55" s="116">
        <v>-5.1841746248294678</v>
      </c>
    </row>
    <row r="56" spans="1:11" ht="14.1" customHeight="1" x14ac:dyDescent="0.2">
      <c r="A56" s="306" t="s">
        <v>282</v>
      </c>
      <c r="B56" s="307" t="s">
        <v>283</v>
      </c>
      <c r="C56" s="308"/>
      <c r="D56" s="113">
        <v>1.6178027339255305</v>
      </c>
      <c r="E56" s="115">
        <v>703</v>
      </c>
      <c r="F56" s="114">
        <v>695</v>
      </c>
      <c r="G56" s="114">
        <v>706</v>
      </c>
      <c r="H56" s="114">
        <v>808</v>
      </c>
      <c r="I56" s="140">
        <v>837</v>
      </c>
      <c r="J56" s="115">
        <v>-134</v>
      </c>
      <c r="K56" s="116">
        <v>-16.009557945041816</v>
      </c>
    </row>
    <row r="57" spans="1:11" ht="14.1" customHeight="1" x14ac:dyDescent="0.2">
      <c r="A57" s="306" t="s">
        <v>284</v>
      </c>
      <c r="B57" s="307" t="s">
        <v>285</v>
      </c>
      <c r="C57" s="308"/>
      <c r="D57" s="113">
        <v>0.78013531550605242</v>
      </c>
      <c r="E57" s="115">
        <v>339</v>
      </c>
      <c r="F57" s="114">
        <v>341</v>
      </c>
      <c r="G57" s="114">
        <v>345</v>
      </c>
      <c r="H57" s="114">
        <v>312</v>
      </c>
      <c r="I57" s="140">
        <v>307</v>
      </c>
      <c r="J57" s="115">
        <v>32</v>
      </c>
      <c r="K57" s="116">
        <v>10.423452768729641</v>
      </c>
    </row>
    <row r="58" spans="1:11" ht="14.1" customHeight="1" x14ac:dyDescent="0.2">
      <c r="A58" s="306">
        <v>73</v>
      </c>
      <c r="B58" s="307" t="s">
        <v>286</v>
      </c>
      <c r="C58" s="308"/>
      <c r="D58" s="113">
        <v>3.0238873291296544</v>
      </c>
      <c r="E58" s="115">
        <v>1314</v>
      </c>
      <c r="F58" s="114">
        <v>1311</v>
      </c>
      <c r="G58" s="114">
        <v>1315</v>
      </c>
      <c r="H58" s="114">
        <v>1290</v>
      </c>
      <c r="I58" s="140">
        <v>1301</v>
      </c>
      <c r="J58" s="115">
        <v>13</v>
      </c>
      <c r="K58" s="116">
        <v>0.99923136049192929</v>
      </c>
    </row>
    <row r="59" spans="1:11" ht="14.1" customHeight="1" x14ac:dyDescent="0.2">
      <c r="A59" s="306" t="s">
        <v>287</v>
      </c>
      <c r="B59" s="307" t="s">
        <v>288</v>
      </c>
      <c r="C59" s="308"/>
      <c r="D59" s="113">
        <v>2.6786947116491002</v>
      </c>
      <c r="E59" s="115">
        <v>1164</v>
      </c>
      <c r="F59" s="114">
        <v>1160</v>
      </c>
      <c r="G59" s="114">
        <v>1162</v>
      </c>
      <c r="H59" s="114">
        <v>1145</v>
      </c>
      <c r="I59" s="140">
        <v>1154</v>
      </c>
      <c r="J59" s="115">
        <v>10</v>
      </c>
      <c r="K59" s="116">
        <v>0.86655112651646449</v>
      </c>
    </row>
    <row r="60" spans="1:11" ht="14.1" customHeight="1" x14ac:dyDescent="0.2">
      <c r="A60" s="306">
        <v>81</v>
      </c>
      <c r="B60" s="307" t="s">
        <v>289</v>
      </c>
      <c r="C60" s="308"/>
      <c r="D60" s="113">
        <v>7.6724812445344499</v>
      </c>
      <c r="E60" s="115">
        <v>3334</v>
      </c>
      <c r="F60" s="114">
        <v>3356</v>
      </c>
      <c r="G60" s="114">
        <v>3367</v>
      </c>
      <c r="H60" s="114">
        <v>3185</v>
      </c>
      <c r="I60" s="140">
        <v>3183</v>
      </c>
      <c r="J60" s="115">
        <v>151</v>
      </c>
      <c r="K60" s="116">
        <v>4.7439522463085142</v>
      </c>
    </row>
    <row r="61" spans="1:11" ht="14.1" customHeight="1" x14ac:dyDescent="0.2">
      <c r="A61" s="306" t="s">
        <v>290</v>
      </c>
      <c r="B61" s="307" t="s">
        <v>291</v>
      </c>
      <c r="C61" s="308"/>
      <c r="D61" s="113">
        <v>2.5728356422883971</v>
      </c>
      <c r="E61" s="115">
        <v>1118</v>
      </c>
      <c r="F61" s="114">
        <v>1120</v>
      </c>
      <c r="G61" s="114">
        <v>1131</v>
      </c>
      <c r="H61" s="114">
        <v>1078</v>
      </c>
      <c r="I61" s="140">
        <v>1082</v>
      </c>
      <c r="J61" s="115">
        <v>36</v>
      </c>
      <c r="K61" s="116">
        <v>3.3271719038817005</v>
      </c>
    </row>
    <row r="62" spans="1:11" ht="14.1" customHeight="1" x14ac:dyDescent="0.2">
      <c r="A62" s="306" t="s">
        <v>292</v>
      </c>
      <c r="B62" s="307" t="s">
        <v>293</v>
      </c>
      <c r="C62" s="308"/>
      <c r="D62" s="113">
        <v>3.0353937497123393</v>
      </c>
      <c r="E62" s="115">
        <v>1319</v>
      </c>
      <c r="F62" s="114">
        <v>1325</v>
      </c>
      <c r="G62" s="114">
        <v>1329</v>
      </c>
      <c r="H62" s="114">
        <v>1209</v>
      </c>
      <c r="I62" s="140">
        <v>1196</v>
      </c>
      <c r="J62" s="115">
        <v>123</v>
      </c>
      <c r="K62" s="116">
        <v>10.284280936454849</v>
      </c>
    </row>
    <row r="63" spans="1:11" ht="14.1" customHeight="1" x14ac:dyDescent="0.2">
      <c r="A63" s="306"/>
      <c r="B63" s="307" t="s">
        <v>294</v>
      </c>
      <c r="C63" s="308"/>
      <c r="D63" s="113">
        <v>2.5014958346757492</v>
      </c>
      <c r="E63" s="115">
        <v>1087</v>
      </c>
      <c r="F63" s="114">
        <v>1092</v>
      </c>
      <c r="G63" s="114">
        <v>1094</v>
      </c>
      <c r="H63" s="114">
        <v>998</v>
      </c>
      <c r="I63" s="140">
        <v>987</v>
      </c>
      <c r="J63" s="115">
        <v>100</v>
      </c>
      <c r="K63" s="116">
        <v>10.131712259371835</v>
      </c>
    </row>
    <row r="64" spans="1:11" ht="14.1" customHeight="1" x14ac:dyDescent="0.2">
      <c r="A64" s="306" t="s">
        <v>295</v>
      </c>
      <c r="B64" s="307" t="s">
        <v>296</v>
      </c>
      <c r="C64" s="308"/>
      <c r="D64" s="113">
        <v>0.58222488148386797</v>
      </c>
      <c r="E64" s="115">
        <v>253</v>
      </c>
      <c r="F64" s="114">
        <v>253</v>
      </c>
      <c r="G64" s="114">
        <v>249</v>
      </c>
      <c r="H64" s="114">
        <v>256</v>
      </c>
      <c r="I64" s="140">
        <v>251</v>
      </c>
      <c r="J64" s="115">
        <v>2</v>
      </c>
      <c r="K64" s="116">
        <v>0.79681274900398402</v>
      </c>
    </row>
    <row r="65" spans="1:11" ht="14.1" customHeight="1" x14ac:dyDescent="0.2">
      <c r="A65" s="306" t="s">
        <v>297</v>
      </c>
      <c r="B65" s="307" t="s">
        <v>298</v>
      </c>
      <c r="C65" s="308"/>
      <c r="D65" s="113">
        <v>0.73871220140838589</v>
      </c>
      <c r="E65" s="115">
        <v>321</v>
      </c>
      <c r="F65" s="114">
        <v>326</v>
      </c>
      <c r="G65" s="114">
        <v>325</v>
      </c>
      <c r="H65" s="114">
        <v>310</v>
      </c>
      <c r="I65" s="140">
        <v>319</v>
      </c>
      <c r="J65" s="115">
        <v>2</v>
      </c>
      <c r="K65" s="116">
        <v>0.62695924764890287</v>
      </c>
    </row>
    <row r="66" spans="1:11" ht="14.1" customHeight="1" x14ac:dyDescent="0.2">
      <c r="A66" s="306">
        <v>82</v>
      </c>
      <c r="B66" s="307" t="s">
        <v>299</v>
      </c>
      <c r="C66" s="308"/>
      <c r="D66" s="113">
        <v>3.4588300271551526</v>
      </c>
      <c r="E66" s="115">
        <v>1503</v>
      </c>
      <c r="F66" s="114">
        <v>1519</v>
      </c>
      <c r="G66" s="114">
        <v>1482</v>
      </c>
      <c r="H66" s="114">
        <v>1519</v>
      </c>
      <c r="I66" s="140">
        <v>1521</v>
      </c>
      <c r="J66" s="115">
        <v>-18</v>
      </c>
      <c r="K66" s="116">
        <v>-1.1834319526627219</v>
      </c>
    </row>
    <row r="67" spans="1:11" ht="14.1" customHeight="1" x14ac:dyDescent="0.2">
      <c r="A67" s="306" t="s">
        <v>300</v>
      </c>
      <c r="B67" s="307" t="s">
        <v>301</v>
      </c>
      <c r="C67" s="308"/>
      <c r="D67" s="113">
        <v>2.2207391724582317</v>
      </c>
      <c r="E67" s="115">
        <v>965</v>
      </c>
      <c r="F67" s="114">
        <v>973</v>
      </c>
      <c r="G67" s="114">
        <v>966</v>
      </c>
      <c r="H67" s="114">
        <v>987</v>
      </c>
      <c r="I67" s="140">
        <v>981</v>
      </c>
      <c r="J67" s="115">
        <v>-16</v>
      </c>
      <c r="K67" s="116">
        <v>-1.6309887869520896</v>
      </c>
    </row>
    <row r="68" spans="1:11" ht="14.1" customHeight="1" x14ac:dyDescent="0.2">
      <c r="A68" s="306" t="s">
        <v>302</v>
      </c>
      <c r="B68" s="307" t="s">
        <v>303</v>
      </c>
      <c r="C68" s="308"/>
      <c r="D68" s="113">
        <v>0.81235329313757076</v>
      </c>
      <c r="E68" s="115">
        <v>353</v>
      </c>
      <c r="F68" s="114">
        <v>357</v>
      </c>
      <c r="G68" s="114">
        <v>326</v>
      </c>
      <c r="H68" s="114">
        <v>341</v>
      </c>
      <c r="I68" s="140">
        <v>350</v>
      </c>
      <c r="J68" s="115">
        <v>3</v>
      </c>
      <c r="K68" s="116">
        <v>0.8571428571428571</v>
      </c>
    </row>
    <row r="69" spans="1:11" ht="14.1" customHeight="1" x14ac:dyDescent="0.2">
      <c r="A69" s="306">
        <v>83</v>
      </c>
      <c r="B69" s="307" t="s">
        <v>304</v>
      </c>
      <c r="C69" s="308"/>
      <c r="D69" s="113">
        <v>8.429603718875132</v>
      </c>
      <c r="E69" s="115">
        <v>3663</v>
      </c>
      <c r="F69" s="114">
        <v>3666</v>
      </c>
      <c r="G69" s="114">
        <v>3602</v>
      </c>
      <c r="H69" s="114">
        <v>3496</v>
      </c>
      <c r="I69" s="140">
        <v>3485</v>
      </c>
      <c r="J69" s="115">
        <v>178</v>
      </c>
      <c r="K69" s="116">
        <v>5.1076040172166426</v>
      </c>
    </row>
    <row r="70" spans="1:11" ht="14.1" customHeight="1" x14ac:dyDescent="0.2">
      <c r="A70" s="306" t="s">
        <v>305</v>
      </c>
      <c r="B70" s="307" t="s">
        <v>306</v>
      </c>
      <c r="C70" s="308"/>
      <c r="D70" s="113">
        <v>6.9498780319418234</v>
      </c>
      <c r="E70" s="115">
        <v>3020</v>
      </c>
      <c r="F70" s="114">
        <v>3016</v>
      </c>
      <c r="G70" s="114">
        <v>2971</v>
      </c>
      <c r="H70" s="114">
        <v>2863</v>
      </c>
      <c r="I70" s="140">
        <v>2858</v>
      </c>
      <c r="J70" s="115">
        <v>162</v>
      </c>
      <c r="K70" s="116">
        <v>5.668299510146956</v>
      </c>
    </row>
    <row r="71" spans="1:11" ht="14.1" customHeight="1" x14ac:dyDescent="0.2">
      <c r="A71" s="306"/>
      <c r="B71" s="307" t="s">
        <v>307</v>
      </c>
      <c r="C71" s="308"/>
      <c r="D71" s="113">
        <v>3.6636443135269481</v>
      </c>
      <c r="E71" s="115">
        <v>1592</v>
      </c>
      <c r="F71" s="114">
        <v>1583</v>
      </c>
      <c r="G71" s="114">
        <v>1550</v>
      </c>
      <c r="H71" s="114">
        <v>1463</v>
      </c>
      <c r="I71" s="140">
        <v>1469</v>
      </c>
      <c r="J71" s="115">
        <v>123</v>
      </c>
      <c r="K71" s="116">
        <v>8.3730428863172222</v>
      </c>
    </row>
    <row r="72" spans="1:11" ht="14.1" customHeight="1" x14ac:dyDescent="0.2">
      <c r="A72" s="306">
        <v>84</v>
      </c>
      <c r="B72" s="307" t="s">
        <v>308</v>
      </c>
      <c r="C72" s="308"/>
      <c r="D72" s="113">
        <v>0.95043034012979244</v>
      </c>
      <c r="E72" s="115">
        <v>413</v>
      </c>
      <c r="F72" s="114">
        <v>405</v>
      </c>
      <c r="G72" s="114">
        <v>388</v>
      </c>
      <c r="H72" s="114">
        <v>397</v>
      </c>
      <c r="I72" s="140">
        <v>395</v>
      </c>
      <c r="J72" s="115">
        <v>18</v>
      </c>
      <c r="K72" s="116">
        <v>4.556962025316456</v>
      </c>
    </row>
    <row r="73" spans="1:11" ht="14.1" customHeight="1" x14ac:dyDescent="0.2">
      <c r="A73" s="306" t="s">
        <v>309</v>
      </c>
      <c r="B73" s="307" t="s">
        <v>310</v>
      </c>
      <c r="C73" s="308"/>
      <c r="D73" s="113">
        <v>0.43494269802549823</v>
      </c>
      <c r="E73" s="115">
        <v>189</v>
      </c>
      <c r="F73" s="114">
        <v>184</v>
      </c>
      <c r="G73" s="114">
        <v>173</v>
      </c>
      <c r="H73" s="114">
        <v>182</v>
      </c>
      <c r="I73" s="140">
        <v>179</v>
      </c>
      <c r="J73" s="115">
        <v>10</v>
      </c>
      <c r="K73" s="116">
        <v>5.5865921787709496</v>
      </c>
    </row>
    <row r="74" spans="1:11" ht="14.1" customHeight="1" x14ac:dyDescent="0.2">
      <c r="A74" s="306" t="s">
        <v>311</v>
      </c>
      <c r="B74" s="307" t="s">
        <v>312</v>
      </c>
      <c r="C74" s="308"/>
      <c r="D74" s="113">
        <v>0.13347447875914761</v>
      </c>
      <c r="E74" s="115">
        <v>58</v>
      </c>
      <c r="F74" s="114">
        <v>54</v>
      </c>
      <c r="G74" s="114">
        <v>55</v>
      </c>
      <c r="H74" s="114">
        <v>61</v>
      </c>
      <c r="I74" s="140">
        <v>65</v>
      </c>
      <c r="J74" s="115">
        <v>-7</v>
      </c>
      <c r="K74" s="116">
        <v>-10.76923076923077</v>
      </c>
    </row>
    <row r="75" spans="1:11" ht="14.1" customHeight="1" x14ac:dyDescent="0.2">
      <c r="A75" s="306" t="s">
        <v>313</v>
      </c>
      <c r="B75" s="307" t="s">
        <v>314</v>
      </c>
      <c r="C75" s="308"/>
      <c r="D75" s="113">
        <v>2.7615409398444334E-2</v>
      </c>
      <c r="E75" s="115">
        <v>12</v>
      </c>
      <c r="F75" s="114">
        <v>14</v>
      </c>
      <c r="G75" s="114">
        <v>15</v>
      </c>
      <c r="H75" s="114">
        <v>14</v>
      </c>
      <c r="I75" s="140">
        <v>14</v>
      </c>
      <c r="J75" s="115">
        <v>-2</v>
      </c>
      <c r="K75" s="116">
        <v>-14.285714285714286</v>
      </c>
    </row>
    <row r="76" spans="1:11" ht="14.1" customHeight="1" x14ac:dyDescent="0.2">
      <c r="A76" s="306">
        <v>91</v>
      </c>
      <c r="B76" s="307" t="s">
        <v>315</v>
      </c>
      <c r="C76" s="308"/>
      <c r="D76" s="113">
        <v>0.40732728862705392</v>
      </c>
      <c r="E76" s="115">
        <v>177</v>
      </c>
      <c r="F76" s="114">
        <v>180</v>
      </c>
      <c r="G76" s="114">
        <v>178</v>
      </c>
      <c r="H76" s="114">
        <v>174</v>
      </c>
      <c r="I76" s="140">
        <v>177</v>
      </c>
      <c r="J76" s="115">
        <v>0</v>
      </c>
      <c r="K76" s="116">
        <v>0</v>
      </c>
    </row>
    <row r="77" spans="1:11" ht="14.1" customHeight="1" x14ac:dyDescent="0.2">
      <c r="A77" s="306">
        <v>92</v>
      </c>
      <c r="B77" s="307" t="s">
        <v>316</v>
      </c>
      <c r="C77" s="308"/>
      <c r="D77" s="113">
        <v>0.46716067565701663</v>
      </c>
      <c r="E77" s="115">
        <v>203</v>
      </c>
      <c r="F77" s="114">
        <v>202</v>
      </c>
      <c r="G77" s="114">
        <v>210</v>
      </c>
      <c r="H77" s="114">
        <v>201</v>
      </c>
      <c r="I77" s="140">
        <v>188</v>
      </c>
      <c r="J77" s="115">
        <v>15</v>
      </c>
      <c r="K77" s="116">
        <v>7.9787234042553195</v>
      </c>
    </row>
    <row r="78" spans="1:11" ht="14.1" customHeight="1" x14ac:dyDescent="0.2">
      <c r="A78" s="306">
        <v>93</v>
      </c>
      <c r="B78" s="307" t="s">
        <v>317</v>
      </c>
      <c r="C78" s="308"/>
      <c r="D78" s="113" t="s">
        <v>513</v>
      </c>
      <c r="E78" s="115" t="s">
        <v>513</v>
      </c>
      <c r="F78" s="114">
        <v>42</v>
      </c>
      <c r="G78" s="114">
        <v>44</v>
      </c>
      <c r="H78" s="114">
        <v>45</v>
      </c>
      <c r="I78" s="140">
        <v>41</v>
      </c>
      <c r="J78" s="115" t="s">
        <v>513</v>
      </c>
      <c r="K78" s="116" t="s">
        <v>513</v>
      </c>
    </row>
    <row r="79" spans="1:11" ht="14.1" customHeight="1" x14ac:dyDescent="0.2">
      <c r="A79" s="306">
        <v>94</v>
      </c>
      <c r="B79" s="307" t="s">
        <v>318</v>
      </c>
      <c r="C79" s="308"/>
      <c r="D79" s="113">
        <v>6.9038523496110824E-2</v>
      </c>
      <c r="E79" s="115">
        <v>30</v>
      </c>
      <c r="F79" s="114" t="s">
        <v>513</v>
      </c>
      <c r="G79" s="114">
        <v>36</v>
      </c>
      <c r="H79" s="114">
        <v>38</v>
      </c>
      <c r="I79" s="140">
        <v>37</v>
      </c>
      <c r="J79" s="115">
        <v>-7</v>
      </c>
      <c r="K79" s="116">
        <v>-18.918918918918919</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224</v>
      </c>
      <c r="C81" s="312"/>
      <c r="D81" s="125">
        <v>1.2173792976480877</v>
      </c>
      <c r="E81" s="143">
        <v>529</v>
      </c>
      <c r="F81" s="144">
        <v>537</v>
      </c>
      <c r="G81" s="144">
        <v>531</v>
      </c>
      <c r="H81" s="144">
        <v>519</v>
      </c>
      <c r="I81" s="145">
        <v>524</v>
      </c>
      <c r="J81" s="143">
        <v>5</v>
      </c>
      <c r="K81" s="146">
        <v>0.95419847328244278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10987</v>
      </c>
      <c r="E12" s="114">
        <v>11183</v>
      </c>
      <c r="F12" s="114">
        <v>11293</v>
      </c>
      <c r="G12" s="114">
        <v>11333</v>
      </c>
      <c r="H12" s="140">
        <v>11091</v>
      </c>
      <c r="I12" s="115">
        <v>-104</v>
      </c>
      <c r="J12" s="116">
        <v>-0.93769723198990174</v>
      </c>
      <c r="K12"/>
      <c r="L12"/>
      <c r="M12"/>
      <c r="N12"/>
      <c r="O12"/>
      <c r="P12"/>
    </row>
    <row r="13" spans="1:16" s="110" customFormat="1" ht="14.45" customHeight="1" x14ac:dyDescent="0.2">
      <c r="A13" s="120" t="s">
        <v>105</v>
      </c>
      <c r="B13" s="119" t="s">
        <v>106</v>
      </c>
      <c r="C13" s="113">
        <v>36.943660689906253</v>
      </c>
      <c r="D13" s="115">
        <v>4059</v>
      </c>
      <c r="E13" s="114">
        <v>4096</v>
      </c>
      <c r="F13" s="114">
        <v>4199</v>
      </c>
      <c r="G13" s="114">
        <v>4159</v>
      </c>
      <c r="H13" s="140">
        <v>4064</v>
      </c>
      <c r="I13" s="115">
        <v>-5</v>
      </c>
      <c r="J13" s="116">
        <v>-0.12303149606299213</v>
      </c>
      <c r="K13"/>
      <c r="L13"/>
      <c r="M13"/>
      <c r="N13"/>
      <c r="O13"/>
      <c r="P13"/>
    </row>
    <row r="14" spans="1:16" s="110" customFormat="1" ht="14.45" customHeight="1" x14ac:dyDescent="0.2">
      <c r="A14" s="120"/>
      <c r="B14" s="119" t="s">
        <v>107</v>
      </c>
      <c r="C14" s="113">
        <v>63.056339310093747</v>
      </c>
      <c r="D14" s="115">
        <v>6928</v>
      </c>
      <c r="E14" s="114">
        <v>7087</v>
      </c>
      <c r="F14" s="114">
        <v>7094</v>
      </c>
      <c r="G14" s="114">
        <v>7174</v>
      </c>
      <c r="H14" s="140">
        <v>7027</v>
      </c>
      <c r="I14" s="115">
        <v>-99</v>
      </c>
      <c r="J14" s="116">
        <v>-1.4088515725060482</v>
      </c>
      <c r="K14"/>
      <c r="L14"/>
      <c r="M14"/>
      <c r="N14"/>
      <c r="O14"/>
      <c r="P14"/>
    </row>
    <row r="15" spans="1:16" s="110" customFormat="1" ht="14.45" customHeight="1" x14ac:dyDescent="0.2">
      <c r="A15" s="118" t="s">
        <v>105</v>
      </c>
      <c r="B15" s="121" t="s">
        <v>108</v>
      </c>
      <c r="C15" s="113">
        <v>15.318103212887959</v>
      </c>
      <c r="D15" s="115">
        <v>1683</v>
      </c>
      <c r="E15" s="114">
        <v>1694</v>
      </c>
      <c r="F15" s="114">
        <v>1720</v>
      </c>
      <c r="G15" s="114">
        <v>1769</v>
      </c>
      <c r="H15" s="140">
        <v>1646</v>
      </c>
      <c r="I15" s="115">
        <v>37</v>
      </c>
      <c r="J15" s="116">
        <v>2.2478736330498177</v>
      </c>
      <c r="K15"/>
      <c r="L15"/>
      <c r="M15"/>
      <c r="N15"/>
      <c r="O15"/>
      <c r="P15"/>
    </row>
    <row r="16" spans="1:16" s="110" customFormat="1" ht="14.45" customHeight="1" x14ac:dyDescent="0.2">
      <c r="A16" s="118"/>
      <c r="B16" s="121" t="s">
        <v>109</v>
      </c>
      <c r="C16" s="113">
        <v>44.934923090925636</v>
      </c>
      <c r="D16" s="115">
        <v>4937</v>
      </c>
      <c r="E16" s="114">
        <v>5116</v>
      </c>
      <c r="F16" s="114">
        <v>5177</v>
      </c>
      <c r="G16" s="114">
        <v>5221</v>
      </c>
      <c r="H16" s="140">
        <v>5194</v>
      </c>
      <c r="I16" s="115">
        <v>-257</v>
      </c>
      <c r="J16" s="116">
        <v>-4.9480169426261069</v>
      </c>
      <c r="K16"/>
      <c r="L16"/>
      <c r="M16"/>
      <c r="N16"/>
      <c r="O16"/>
      <c r="P16"/>
    </row>
    <row r="17" spans="1:16" s="110" customFormat="1" ht="14.45" customHeight="1" x14ac:dyDescent="0.2">
      <c r="A17" s="118"/>
      <c r="B17" s="121" t="s">
        <v>110</v>
      </c>
      <c r="C17" s="113">
        <v>22.380995722217165</v>
      </c>
      <c r="D17" s="115">
        <v>2459</v>
      </c>
      <c r="E17" s="114">
        <v>2474</v>
      </c>
      <c r="F17" s="114">
        <v>2498</v>
      </c>
      <c r="G17" s="114">
        <v>2501</v>
      </c>
      <c r="H17" s="140">
        <v>2447</v>
      </c>
      <c r="I17" s="115">
        <v>12</v>
      </c>
      <c r="J17" s="116">
        <v>0.49039640375970578</v>
      </c>
      <c r="K17"/>
      <c r="L17"/>
      <c r="M17"/>
      <c r="N17"/>
      <c r="O17"/>
      <c r="P17"/>
    </row>
    <row r="18" spans="1:16" s="110" customFormat="1" ht="14.45" customHeight="1" x14ac:dyDescent="0.2">
      <c r="A18" s="120"/>
      <c r="B18" s="121" t="s">
        <v>111</v>
      </c>
      <c r="C18" s="113">
        <v>17.365977973969237</v>
      </c>
      <c r="D18" s="115">
        <v>1908</v>
      </c>
      <c r="E18" s="114">
        <v>1899</v>
      </c>
      <c r="F18" s="114">
        <v>1898</v>
      </c>
      <c r="G18" s="114">
        <v>1842</v>
      </c>
      <c r="H18" s="140">
        <v>1804</v>
      </c>
      <c r="I18" s="115">
        <v>104</v>
      </c>
      <c r="J18" s="116">
        <v>5.7649667405764964</v>
      </c>
      <c r="K18"/>
      <c r="L18"/>
      <c r="M18"/>
      <c r="N18"/>
      <c r="O18"/>
      <c r="P18"/>
    </row>
    <row r="19" spans="1:16" s="110" customFormat="1" ht="14.45" customHeight="1" x14ac:dyDescent="0.2">
      <c r="A19" s="120"/>
      <c r="B19" s="121" t="s">
        <v>112</v>
      </c>
      <c r="C19" s="113">
        <v>1.87494311458997</v>
      </c>
      <c r="D19" s="115">
        <v>206</v>
      </c>
      <c r="E19" s="114">
        <v>183</v>
      </c>
      <c r="F19" s="114">
        <v>203</v>
      </c>
      <c r="G19" s="114">
        <v>176</v>
      </c>
      <c r="H19" s="140">
        <v>192</v>
      </c>
      <c r="I19" s="115">
        <v>14</v>
      </c>
      <c r="J19" s="116">
        <v>7.291666666666667</v>
      </c>
      <c r="K19"/>
      <c r="L19"/>
      <c r="M19"/>
      <c r="N19"/>
      <c r="O19"/>
      <c r="P19"/>
    </row>
    <row r="20" spans="1:16" s="110" customFormat="1" ht="14.45" customHeight="1" x14ac:dyDescent="0.2">
      <c r="A20" s="120" t="s">
        <v>113</v>
      </c>
      <c r="B20" s="119" t="s">
        <v>116</v>
      </c>
      <c r="C20" s="113">
        <v>93.465004095749521</v>
      </c>
      <c r="D20" s="115">
        <v>10269</v>
      </c>
      <c r="E20" s="114">
        <v>10470</v>
      </c>
      <c r="F20" s="114">
        <v>10570</v>
      </c>
      <c r="G20" s="114">
        <v>10647</v>
      </c>
      <c r="H20" s="140">
        <v>10427</v>
      </c>
      <c r="I20" s="115">
        <v>-158</v>
      </c>
      <c r="J20" s="116">
        <v>-1.5152968255490553</v>
      </c>
      <c r="K20"/>
      <c r="L20"/>
      <c r="M20"/>
      <c r="N20"/>
      <c r="O20"/>
      <c r="P20"/>
    </row>
    <row r="21" spans="1:16" s="110" customFormat="1" ht="14.45" customHeight="1" x14ac:dyDescent="0.2">
      <c r="A21" s="123"/>
      <c r="B21" s="124" t="s">
        <v>117</v>
      </c>
      <c r="C21" s="125">
        <v>6.3529625921543644</v>
      </c>
      <c r="D21" s="143">
        <v>698</v>
      </c>
      <c r="E21" s="144">
        <v>696</v>
      </c>
      <c r="F21" s="144">
        <v>701</v>
      </c>
      <c r="G21" s="144">
        <v>660</v>
      </c>
      <c r="H21" s="145">
        <v>640</v>
      </c>
      <c r="I21" s="143">
        <v>58</v>
      </c>
      <c r="J21" s="146">
        <v>9.0625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12916</v>
      </c>
      <c r="E56" s="114">
        <v>13239</v>
      </c>
      <c r="F56" s="114">
        <v>13324</v>
      </c>
      <c r="G56" s="114">
        <v>13402</v>
      </c>
      <c r="H56" s="140">
        <v>13236</v>
      </c>
      <c r="I56" s="115">
        <v>-320</v>
      </c>
      <c r="J56" s="116">
        <v>-2.4176488365064976</v>
      </c>
      <c r="K56"/>
      <c r="L56"/>
      <c r="M56"/>
      <c r="N56"/>
      <c r="O56"/>
      <c r="P56"/>
    </row>
    <row r="57" spans="1:16" s="110" customFormat="1" ht="14.45" customHeight="1" x14ac:dyDescent="0.2">
      <c r="A57" s="120" t="s">
        <v>105</v>
      </c>
      <c r="B57" s="119" t="s">
        <v>106</v>
      </c>
      <c r="C57" s="113">
        <v>36.776091669247442</v>
      </c>
      <c r="D57" s="115">
        <v>4750</v>
      </c>
      <c r="E57" s="114">
        <v>4848</v>
      </c>
      <c r="F57" s="114">
        <v>4908</v>
      </c>
      <c r="G57" s="114">
        <v>4849</v>
      </c>
      <c r="H57" s="140">
        <v>4797</v>
      </c>
      <c r="I57" s="115">
        <v>-47</v>
      </c>
      <c r="J57" s="116">
        <v>-0.97977902855951637</v>
      </c>
    </row>
    <row r="58" spans="1:16" s="110" customFormat="1" ht="14.45" customHeight="1" x14ac:dyDescent="0.2">
      <c r="A58" s="120"/>
      <c r="B58" s="119" t="s">
        <v>107</v>
      </c>
      <c r="C58" s="113">
        <v>63.223908330752558</v>
      </c>
      <c r="D58" s="115">
        <v>8166</v>
      </c>
      <c r="E58" s="114">
        <v>8391</v>
      </c>
      <c r="F58" s="114">
        <v>8416</v>
      </c>
      <c r="G58" s="114">
        <v>8553</v>
      </c>
      <c r="H58" s="140">
        <v>8439</v>
      </c>
      <c r="I58" s="115">
        <v>-273</v>
      </c>
      <c r="J58" s="116">
        <v>-3.2349804479203699</v>
      </c>
    </row>
    <row r="59" spans="1:16" s="110" customFormat="1" ht="14.45" customHeight="1" x14ac:dyDescent="0.2">
      <c r="A59" s="118" t="s">
        <v>105</v>
      </c>
      <c r="B59" s="121" t="s">
        <v>108</v>
      </c>
      <c r="C59" s="113">
        <v>15.685970888820068</v>
      </c>
      <c r="D59" s="115">
        <v>2026</v>
      </c>
      <c r="E59" s="114">
        <v>2062</v>
      </c>
      <c r="F59" s="114">
        <v>2098</v>
      </c>
      <c r="G59" s="114">
        <v>2147</v>
      </c>
      <c r="H59" s="140">
        <v>2039</v>
      </c>
      <c r="I59" s="115">
        <v>-13</v>
      </c>
      <c r="J59" s="116">
        <v>-0.63756743501716528</v>
      </c>
    </row>
    <row r="60" spans="1:16" s="110" customFormat="1" ht="14.45" customHeight="1" x14ac:dyDescent="0.2">
      <c r="A60" s="118"/>
      <c r="B60" s="121" t="s">
        <v>109</v>
      </c>
      <c r="C60" s="113">
        <v>45.408795292660265</v>
      </c>
      <c r="D60" s="115">
        <v>5865</v>
      </c>
      <c r="E60" s="114">
        <v>6088</v>
      </c>
      <c r="F60" s="114">
        <v>6120</v>
      </c>
      <c r="G60" s="114">
        <v>6191</v>
      </c>
      <c r="H60" s="140">
        <v>6226</v>
      </c>
      <c r="I60" s="115">
        <v>-361</v>
      </c>
      <c r="J60" s="116">
        <v>-5.7982653389013814</v>
      </c>
    </row>
    <row r="61" spans="1:16" s="110" customFormat="1" ht="14.45" customHeight="1" x14ac:dyDescent="0.2">
      <c r="A61" s="118"/>
      <c r="B61" s="121" t="s">
        <v>110</v>
      </c>
      <c r="C61" s="113">
        <v>22.328894394549398</v>
      </c>
      <c r="D61" s="115">
        <v>2884</v>
      </c>
      <c r="E61" s="114">
        <v>2930</v>
      </c>
      <c r="F61" s="114">
        <v>2946</v>
      </c>
      <c r="G61" s="114">
        <v>2967</v>
      </c>
      <c r="H61" s="140">
        <v>2905</v>
      </c>
      <c r="I61" s="115">
        <v>-21</v>
      </c>
      <c r="J61" s="116">
        <v>-0.72289156626506024</v>
      </c>
    </row>
    <row r="62" spans="1:16" s="110" customFormat="1" ht="14.45" customHeight="1" x14ac:dyDescent="0.2">
      <c r="A62" s="120"/>
      <c r="B62" s="121" t="s">
        <v>111</v>
      </c>
      <c r="C62" s="113">
        <v>16.576339423970268</v>
      </c>
      <c r="D62" s="115">
        <v>2141</v>
      </c>
      <c r="E62" s="114">
        <v>2159</v>
      </c>
      <c r="F62" s="114">
        <v>2160</v>
      </c>
      <c r="G62" s="114">
        <v>2097</v>
      </c>
      <c r="H62" s="140">
        <v>2066</v>
      </c>
      <c r="I62" s="115">
        <v>75</v>
      </c>
      <c r="J62" s="116">
        <v>3.6302032913843174</v>
      </c>
    </row>
    <row r="63" spans="1:16" s="110" customFormat="1" ht="14.45" customHeight="1" x14ac:dyDescent="0.2">
      <c r="A63" s="120"/>
      <c r="B63" s="121" t="s">
        <v>112</v>
      </c>
      <c r="C63" s="113">
        <v>1.8426757510065035</v>
      </c>
      <c r="D63" s="115">
        <v>238</v>
      </c>
      <c r="E63" s="114">
        <v>219</v>
      </c>
      <c r="F63" s="114">
        <v>233</v>
      </c>
      <c r="G63" s="114">
        <v>195</v>
      </c>
      <c r="H63" s="140">
        <v>199</v>
      </c>
      <c r="I63" s="115">
        <v>39</v>
      </c>
      <c r="J63" s="116">
        <v>19.597989949748744</v>
      </c>
    </row>
    <row r="64" spans="1:16" s="110" customFormat="1" ht="14.45" customHeight="1" x14ac:dyDescent="0.2">
      <c r="A64" s="120" t="s">
        <v>113</v>
      </c>
      <c r="B64" s="119" t="s">
        <v>116</v>
      </c>
      <c r="C64" s="113">
        <v>93.99194797150821</v>
      </c>
      <c r="D64" s="115">
        <v>12140</v>
      </c>
      <c r="E64" s="114">
        <v>12460</v>
      </c>
      <c r="F64" s="114">
        <v>12553</v>
      </c>
      <c r="G64" s="114">
        <v>12647</v>
      </c>
      <c r="H64" s="140">
        <v>12494</v>
      </c>
      <c r="I64" s="115">
        <v>-354</v>
      </c>
      <c r="J64" s="116">
        <v>-2.8333600128061471</v>
      </c>
    </row>
    <row r="65" spans="1:10" s="110" customFormat="1" ht="14.45" customHeight="1" x14ac:dyDescent="0.2">
      <c r="A65" s="123"/>
      <c r="B65" s="124" t="s">
        <v>117</v>
      </c>
      <c r="C65" s="125">
        <v>5.8609476618148033</v>
      </c>
      <c r="D65" s="143">
        <v>757</v>
      </c>
      <c r="E65" s="144">
        <v>762</v>
      </c>
      <c r="F65" s="144">
        <v>750</v>
      </c>
      <c r="G65" s="144">
        <v>729</v>
      </c>
      <c r="H65" s="145">
        <v>717</v>
      </c>
      <c r="I65" s="143">
        <v>40</v>
      </c>
      <c r="J65" s="146">
        <v>5.5788005578800561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10987</v>
      </c>
      <c r="G11" s="114">
        <v>11183</v>
      </c>
      <c r="H11" s="114">
        <v>11293</v>
      </c>
      <c r="I11" s="114">
        <v>11333</v>
      </c>
      <c r="J11" s="140">
        <v>11091</v>
      </c>
      <c r="K11" s="114">
        <v>-104</v>
      </c>
      <c r="L11" s="116">
        <v>-0.93769723198990174</v>
      </c>
    </row>
    <row r="12" spans="1:17" s="110" customFormat="1" ht="24" customHeight="1" x14ac:dyDescent="0.2">
      <c r="A12" s="604" t="s">
        <v>185</v>
      </c>
      <c r="B12" s="605"/>
      <c r="C12" s="605"/>
      <c r="D12" s="606"/>
      <c r="E12" s="113">
        <v>36.943660689906253</v>
      </c>
      <c r="F12" s="115">
        <v>4059</v>
      </c>
      <c r="G12" s="114">
        <v>4096</v>
      </c>
      <c r="H12" s="114">
        <v>4199</v>
      </c>
      <c r="I12" s="114">
        <v>4159</v>
      </c>
      <c r="J12" s="140">
        <v>4064</v>
      </c>
      <c r="K12" s="114">
        <v>-5</v>
      </c>
      <c r="L12" s="116">
        <v>-0.12303149606299213</v>
      </c>
    </row>
    <row r="13" spans="1:17" s="110" customFormat="1" ht="15" customHeight="1" x14ac:dyDescent="0.2">
      <c r="A13" s="120"/>
      <c r="B13" s="612" t="s">
        <v>107</v>
      </c>
      <c r="C13" s="612"/>
      <c r="E13" s="113">
        <v>63.056339310093747</v>
      </c>
      <c r="F13" s="115">
        <v>6928</v>
      </c>
      <c r="G13" s="114">
        <v>7087</v>
      </c>
      <c r="H13" s="114">
        <v>7094</v>
      </c>
      <c r="I13" s="114">
        <v>7174</v>
      </c>
      <c r="J13" s="140">
        <v>7027</v>
      </c>
      <c r="K13" s="114">
        <v>-99</v>
      </c>
      <c r="L13" s="116">
        <v>-1.4088515725060482</v>
      </c>
    </row>
    <row r="14" spans="1:17" s="110" customFormat="1" ht="22.5" customHeight="1" x14ac:dyDescent="0.2">
      <c r="A14" s="604" t="s">
        <v>186</v>
      </c>
      <c r="B14" s="605"/>
      <c r="C14" s="605"/>
      <c r="D14" s="606"/>
      <c r="E14" s="113">
        <v>15.318103212887959</v>
      </c>
      <c r="F14" s="115">
        <v>1683</v>
      </c>
      <c r="G14" s="114">
        <v>1694</v>
      </c>
      <c r="H14" s="114">
        <v>1720</v>
      </c>
      <c r="I14" s="114">
        <v>1769</v>
      </c>
      <c r="J14" s="140">
        <v>1646</v>
      </c>
      <c r="K14" s="114">
        <v>37</v>
      </c>
      <c r="L14" s="116">
        <v>2.2478736330498177</v>
      </c>
    </row>
    <row r="15" spans="1:17" s="110" customFormat="1" ht="15" customHeight="1" x14ac:dyDescent="0.2">
      <c r="A15" s="120"/>
      <c r="B15" s="119"/>
      <c r="C15" s="258" t="s">
        <v>106</v>
      </c>
      <c r="E15" s="113">
        <v>44.979203802733217</v>
      </c>
      <c r="F15" s="115">
        <v>757</v>
      </c>
      <c r="G15" s="114">
        <v>747</v>
      </c>
      <c r="H15" s="114">
        <v>796</v>
      </c>
      <c r="I15" s="114">
        <v>802</v>
      </c>
      <c r="J15" s="140">
        <v>761</v>
      </c>
      <c r="K15" s="114">
        <v>-4</v>
      </c>
      <c r="L15" s="116">
        <v>-0.52562417871222078</v>
      </c>
    </row>
    <row r="16" spans="1:17" s="110" customFormat="1" ht="15" customHeight="1" x14ac:dyDescent="0.2">
      <c r="A16" s="120"/>
      <c r="B16" s="119"/>
      <c r="C16" s="258" t="s">
        <v>107</v>
      </c>
      <c r="E16" s="113">
        <v>55.020796197266783</v>
      </c>
      <c r="F16" s="115">
        <v>926</v>
      </c>
      <c r="G16" s="114">
        <v>947</v>
      </c>
      <c r="H16" s="114">
        <v>924</v>
      </c>
      <c r="I16" s="114">
        <v>967</v>
      </c>
      <c r="J16" s="140">
        <v>885</v>
      </c>
      <c r="K16" s="114">
        <v>41</v>
      </c>
      <c r="L16" s="116">
        <v>4.6327683615819213</v>
      </c>
    </row>
    <row r="17" spans="1:12" s="110" customFormat="1" ht="15" customHeight="1" x14ac:dyDescent="0.2">
      <c r="A17" s="120"/>
      <c r="B17" s="121" t="s">
        <v>109</v>
      </c>
      <c r="C17" s="258"/>
      <c r="E17" s="113">
        <v>44.934923090925636</v>
      </c>
      <c r="F17" s="115">
        <v>4937</v>
      </c>
      <c r="G17" s="114">
        <v>5116</v>
      </c>
      <c r="H17" s="114">
        <v>5177</v>
      </c>
      <c r="I17" s="114">
        <v>5221</v>
      </c>
      <c r="J17" s="140">
        <v>5194</v>
      </c>
      <c r="K17" s="114">
        <v>-257</v>
      </c>
      <c r="L17" s="116">
        <v>-4.9480169426261069</v>
      </c>
    </row>
    <row r="18" spans="1:12" s="110" customFormat="1" ht="15" customHeight="1" x14ac:dyDescent="0.2">
      <c r="A18" s="120"/>
      <c r="B18" s="119"/>
      <c r="C18" s="258" t="s">
        <v>106</v>
      </c>
      <c r="E18" s="113">
        <v>30.97022483289447</v>
      </c>
      <c r="F18" s="115">
        <v>1529</v>
      </c>
      <c r="G18" s="114">
        <v>1572</v>
      </c>
      <c r="H18" s="114">
        <v>1596</v>
      </c>
      <c r="I18" s="114">
        <v>1583</v>
      </c>
      <c r="J18" s="140">
        <v>1560</v>
      </c>
      <c r="K18" s="114">
        <v>-31</v>
      </c>
      <c r="L18" s="116">
        <v>-1.9871794871794872</v>
      </c>
    </row>
    <row r="19" spans="1:12" s="110" customFormat="1" ht="15" customHeight="1" x14ac:dyDescent="0.2">
      <c r="A19" s="120"/>
      <c r="B19" s="119"/>
      <c r="C19" s="258" t="s">
        <v>107</v>
      </c>
      <c r="E19" s="113">
        <v>69.029775167105527</v>
      </c>
      <c r="F19" s="115">
        <v>3408</v>
      </c>
      <c r="G19" s="114">
        <v>3544</v>
      </c>
      <c r="H19" s="114">
        <v>3581</v>
      </c>
      <c r="I19" s="114">
        <v>3638</v>
      </c>
      <c r="J19" s="140">
        <v>3634</v>
      </c>
      <c r="K19" s="114">
        <v>-226</v>
      </c>
      <c r="L19" s="116">
        <v>-6.2190423775454047</v>
      </c>
    </row>
    <row r="20" spans="1:12" s="110" customFormat="1" ht="15" customHeight="1" x14ac:dyDescent="0.2">
      <c r="A20" s="120"/>
      <c r="B20" s="121" t="s">
        <v>110</v>
      </c>
      <c r="C20" s="258"/>
      <c r="E20" s="113">
        <v>22.380995722217165</v>
      </c>
      <c r="F20" s="115">
        <v>2459</v>
      </c>
      <c r="G20" s="114">
        <v>2474</v>
      </c>
      <c r="H20" s="114">
        <v>2498</v>
      </c>
      <c r="I20" s="114">
        <v>2501</v>
      </c>
      <c r="J20" s="140">
        <v>2447</v>
      </c>
      <c r="K20" s="114">
        <v>12</v>
      </c>
      <c r="L20" s="116">
        <v>0.49039640375970578</v>
      </c>
    </row>
    <row r="21" spans="1:12" s="110" customFormat="1" ht="15" customHeight="1" x14ac:dyDescent="0.2">
      <c r="A21" s="120"/>
      <c r="B21" s="119"/>
      <c r="C21" s="258" t="s">
        <v>106</v>
      </c>
      <c r="E21" s="113">
        <v>29.930866205774706</v>
      </c>
      <c r="F21" s="115">
        <v>736</v>
      </c>
      <c r="G21" s="114">
        <v>739</v>
      </c>
      <c r="H21" s="114">
        <v>759</v>
      </c>
      <c r="I21" s="114">
        <v>753</v>
      </c>
      <c r="J21" s="140">
        <v>736</v>
      </c>
      <c r="K21" s="114">
        <v>0</v>
      </c>
      <c r="L21" s="116">
        <v>0</v>
      </c>
    </row>
    <row r="22" spans="1:12" s="110" customFormat="1" ht="15" customHeight="1" x14ac:dyDescent="0.2">
      <c r="A22" s="120"/>
      <c r="B22" s="119"/>
      <c r="C22" s="258" t="s">
        <v>107</v>
      </c>
      <c r="E22" s="113">
        <v>70.069133794225294</v>
      </c>
      <c r="F22" s="115">
        <v>1723</v>
      </c>
      <c r="G22" s="114">
        <v>1735</v>
      </c>
      <c r="H22" s="114">
        <v>1739</v>
      </c>
      <c r="I22" s="114">
        <v>1748</v>
      </c>
      <c r="J22" s="140">
        <v>1711</v>
      </c>
      <c r="K22" s="114">
        <v>12</v>
      </c>
      <c r="L22" s="116">
        <v>0.70134424313267096</v>
      </c>
    </row>
    <row r="23" spans="1:12" s="110" customFormat="1" ht="15" customHeight="1" x14ac:dyDescent="0.2">
      <c r="A23" s="120"/>
      <c r="B23" s="121" t="s">
        <v>111</v>
      </c>
      <c r="C23" s="258"/>
      <c r="E23" s="113">
        <v>17.365977973969237</v>
      </c>
      <c r="F23" s="115">
        <v>1908</v>
      </c>
      <c r="G23" s="114">
        <v>1899</v>
      </c>
      <c r="H23" s="114">
        <v>1898</v>
      </c>
      <c r="I23" s="114">
        <v>1842</v>
      </c>
      <c r="J23" s="140">
        <v>1804</v>
      </c>
      <c r="K23" s="114">
        <v>104</v>
      </c>
      <c r="L23" s="116">
        <v>5.7649667405764964</v>
      </c>
    </row>
    <row r="24" spans="1:12" s="110" customFormat="1" ht="15" customHeight="1" x14ac:dyDescent="0.2">
      <c r="A24" s="120"/>
      <c r="B24" s="119"/>
      <c r="C24" s="258" t="s">
        <v>106</v>
      </c>
      <c r="E24" s="113">
        <v>54.350104821802937</v>
      </c>
      <c r="F24" s="115">
        <v>1037</v>
      </c>
      <c r="G24" s="114">
        <v>1038</v>
      </c>
      <c r="H24" s="114">
        <v>1048</v>
      </c>
      <c r="I24" s="114">
        <v>1021</v>
      </c>
      <c r="J24" s="140">
        <v>1007</v>
      </c>
      <c r="K24" s="114">
        <v>30</v>
      </c>
      <c r="L24" s="116">
        <v>2.9791459781529297</v>
      </c>
    </row>
    <row r="25" spans="1:12" s="110" customFormat="1" ht="15" customHeight="1" x14ac:dyDescent="0.2">
      <c r="A25" s="120"/>
      <c r="B25" s="119"/>
      <c r="C25" s="258" t="s">
        <v>107</v>
      </c>
      <c r="E25" s="113">
        <v>45.649895178197063</v>
      </c>
      <c r="F25" s="115">
        <v>871</v>
      </c>
      <c r="G25" s="114">
        <v>861</v>
      </c>
      <c r="H25" s="114">
        <v>850</v>
      </c>
      <c r="I25" s="114">
        <v>821</v>
      </c>
      <c r="J25" s="140">
        <v>797</v>
      </c>
      <c r="K25" s="114">
        <v>74</v>
      </c>
      <c r="L25" s="116">
        <v>9.2848180677540775</v>
      </c>
    </row>
    <row r="26" spans="1:12" s="110" customFormat="1" ht="15" customHeight="1" x14ac:dyDescent="0.2">
      <c r="A26" s="120"/>
      <c r="C26" s="121" t="s">
        <v>187</v>
      </c>
      <c r="D26" s="110" t="s">
        <v>188</v>
      </c>
      <c r="E26" s="113">
        <v>1.87494311458997</v>
      </c>
      <c r="F26" s="115">
        <v>206</v>
      </c>
      <c r="G26" s="114">
        <v>183</v>
      </c>
      <c r="H26" s="114">
        <v>203</v>
      </c>
      <c r="I26" s="114">
        <v>176</v>
      </c>
      <c r="J26" s="140">
        <v>192</v>
      </c>
      <c r="K26" s="114">
        <v>14</v>
      </c>
      <c r="L26" s="116">
        <v>7.291666666666667</v>
      </c>
    </row>
    <row r="27" spans="1:12" s="110" customFormat="1" ht="15" customHeight="1" x14ac:dyDescent="0.2">
      <c r="A27" s="120"/>
      <c r="B27" s="119"/>
      <c r="D27" s="259" t="s">
        <v>106</v>
      </c>
      <c r="E27" s="113">
        <v>48.543689320388353</v>
      </c>
      <c r="F27" s="115">
        <v>100</v>
      </c>
      <c r="G27" s="114">
        <v>85</v>
      </c>
      <c r="H27" s="114">
        <v>91</v>
      </c>
      <c r="I27" s="114">
        <v>80</v>
      </c>
      <c r="J27" s="140">
        <v>94</v>
      </c>
      <c r="K27" s="114">
        <v>6</v>
      </c>
      <c r="L27" s="116">
        <v>6.3829787234042552</v>
      </c>
    </row>
    <row r="28" spans="1:12" s="110" customFormat="1" ht="15" customHeight="1" x14ac:dyDescent="0.2">
      <c r="A28" s="120"/>
      <c r="B28" s="119"/>
      <c r="D28" s="259" t="s">
        <v>107</v>
      </c>
      <c r="E28" s="113">
        <v>51.456310679611647</v>
      </c>
      <c r="F28" s="115">
        <v>106</v>
      </c>
      <c r="G28" s="114">
        <v>98</v>
      </c>
      <c r="H28" s="114">
        <v>112</v>
      </c>
      <c r="I28" s="114">
        <v>96</v>
      </c>
      <c r="J28" s="140">
        <v>98</v>
      </c>
      <c r="K28" s="114">
        <v>8</v>
      </c>
      <c r="L28" s="116">
        <v>8.1632653061224492</v>
      </c>
    </row>
    <row r="29" spans="1:12" s="110" customFormat="1" ht="24" customHeight="1" x14ac:dyDescent="0.2">
      <c r="A29" s="604" t="s">
        <v>189</v>
      </c>
      <c r="B29" s="605"/>
      <c r="C29" s="605"/>
      <c r="D29" s="606"/>
      <c r="E29" s="113">
        <v>93.465004095749521</v>
      </c>
      <c r="F29" s="115">
        <v>10269</v>
      </c>
      <c r="G29" s="114">
        <v>10470</v>
      </c>
      <c r="H29" s="114">
        <v>10570</v>
      </c>
      <c r="I29" s="114">
        <v>10647</v>
      </c>
      <c r="J29" s="140">
        <v>10427</v>
      </c>
      <c r="K29" s="114">
        <v>-158</v>
      </c>
      <c r="L29" s="116">
        <v>-1.5152968255490553</v>
      </c>
    </row>
    <row r="30" spans="1:12" s="110" customFormat="1" ht="15" customHeight="1" x14ac:dyDescent="0.2">
      <c r="A30" s="120"/>
      <c r="B30" s="119"/>
      <c r="C30" s="258" t="s">
        <v>106</v>
      </c>
      <c r="E30" s="113">
        <v>36.381341902814299</v>
      </c>
      <c r="F30" s="115">
        <v>3736</v>
      </c>
      <c r="G30" s="114">
        <v>3779</v>
      </c>
      <c r="H30" s="114">
        <v>3879</v>
      </c>
      <c r="I30" s="114">
        <v>3862</v>
      </c>
      <c r="J30" s="140">
        <v>3780</v>
      </c>
      <c r="K30" s="114">
        <v>-44</v>
      </c>
      <c r="L30" s="116">
        <v>-1.164021164021164</v>
      </c>
    </row>
    <row r="31" spans="1:12" s="110" customFormat="1" ht="15" customHeight="1" x14ac:dyDescent="0.2">
      <c r="A31" s="120"/>
      <c r="B31" s="119"/>
      <c r="C31" s="258" t="s">
        <v>107</v>
      </c>
      <c r="E31" s="113">
        <v>63.618658097185701</v>
      </c>
      <c r="F31" s="115">
        <v>6533</v>
      </c>
      <c r="G31" s="114">
        <v>6691</v>
      </c>
      <c r="H31" s="114">
        <v>6691</v>
      </c>
      <c r="I31" s="114">
        <v>6785</v>
      </c>
      <c r="J31" s="140">
        <v>6647</v>
      </c>
      <c r="K31" s="114">
        <v>-114</v>
      </c>
      <c r="L31" s="116">
        <v>-1.7150594253046487</v>
      </c>
    </row>
    <row r="32" spans="1:12" s="110" customFormat="1" ht="15" customHeight="1" x14ac:dyDescent="0.2">
      <c r="A32" s="120"/>
      <c r="B32" s="119" t="s">
        <v>117</v>
      </c>
      <c r="C32" s="258"/>
      <c r="E32" s="113">
        <v>6.3529625921543644</v>
      </c>
      <c r="F32" s="114">
        <v>698</v>
      </c>
      <c r="G32" s="114">
        <v>696</v>
      </c>
      <c r="H32" s="114">
        <v>701</v>
      </c>
      <c r="I32" s="114">
        <v>660</v>
      </c>
      <c r="J32" s="140">
        <v>640</v>
      </c>
      <c r="K32" s="114">
        <v>58</v>
      </c>
      <c r="L32" s="116">
        <v>9.0625</v>
      </c>
    </row>
    <row r="33" spans="1:12" s="110" customFormat="1" ht="15" customHeight="1" x14ac:dyDescent="0.2">
      <c r="A33" s="120"/>
      <c r="B33" s="119"/>
      <c r="C33" s="258" t="s">
        <v>106</v>
      </c>
      <c r="E33" s="113">
        <v>45.558739255014324</v>
      </c>
      <c r="F33" s="114">
        <v>318</v>
      </c>
      <c r="G33" s="114">
        <v>312</v>
      </c>
      <c r="H33" s="114">
        <v>312</v>
      </c>
      <c r="I33" s="114">
        <v>287</v>
      </c>
      <c r="J33" s="140">
        <v>277</v>
      </c>
      <c r="K33" s="114">
        <v>41</v>
      </c>
      <c r="L33" s="116">
        <v>14.8014440433213</v>
      </c>
    </row>
    <row r="34" spans="1:12" s="110" customFormat="1" ht="15" customHeight="1" x14ac:dyDescent="0.2">
      <c r="A34" s="120"/>
      <c r="B34" s="119"/>
      <c r="C34" s="258" t="s">
        <v>107</v>
      </c>
      <c r="E34" s="113">
        <v>54.441260744985676</v>
      </c>
      <c r="F34" s="114">
        <v>380</v>
      </c>
      <c r="G34" s="114">
        <v>384</v>
      </c>
      <c r="H34" s="114">
        <v>389</v>
      </c>
      <c r="I34" s="114">
        <v>373</v>
      </c>
      <c r="J34" s="140">
        <v>363</v>
      </c>
      <c r="K34" s="114">
        <v>17</v>
      </c>
      <c r="L34" s="116">
        <v>4.6831955922865012</v>
      </c>
    </row>
    <row r="35" spans="1:12" s="110" customFormat="1" ht="24" customHeight="1" x14ac:dyDescent="0.2">
      <c r="A35" s="604" t="s">
        <v>192</v>
      </c>
      <c r="B35" s="605"/>
      <c r="C35" s="605"/>
      <c r="D35" s="606"/>
      <c r="E35" s="113">
        <v>17.365977973969237</v>
      </c>
      <c r="F35" s="114">
        <v>1908</v>
      </c>
      <c r="G35" s="114">
        <v>1904</v>
      </c>
      <c r="H35" s="114">
        <v>1959</v>
      </c>
      <c r="I35" s="114">
        <v>2002</v>
      </c>
      <c r="J35" s="114">
        <v>1884</v>
      </c>
      <c r="K35" s="318">
        <v>24</v>
      </c>
      <c r="L35" s="319">
        <v>1.2738853503184713</v>
      </c>
    </row>
    <row r="36" spans="1:12" s="110" customFormat="1" ht="15" customHeight="1" x14ac:dyDescent="0.2">
      <c r="A36" s="120"/>
      <c r="B36" s="119"/>
      <c r="C36" s="258" t="s">
        <v>106</v>
      </c>
      <c r="E36" s="113">
        <v>39.412997903563941</v>
      </c>
      <c r="F36" s="114">
        <v>752</v>
      </c>
      <c r="G36" s="114">
        <v>730</v>
      </c>
      <c r="H36" s="114">
        <v>779</v>
      </c>
      <c r="I36" s="114">
        <v>813</v>
      </c>
      <c r="J36" s="114">
        <v>756</v>
      </c>
      <c r="K36" s="318">
        <v>-4</v>
      </c>
      <c r="L36" s="116">
        <v>-0.52910052910052907</v>
      </c>
    </row>
    <row r="37" spans="1:12" s="110" customFormat="1" ht="15" customHeight="1" x14ac:dyDescent="0.2">
      <c r="A37" s="120"/>
      <c r="B37" s="119"/>
      <c r="C37" s="258" t="s">
        <v>107</v>
      </c>
      <c r="E37" s="113">
        <v>60.587002096436059</v>
      </c>
      <c r="F37" s="114">
        <v>1156</v>
      </c>
      <c r="G37" s="114">
        <v>1174</v>
      </c>
      <c r="H37" s="114">
        <v>1180</v>
      </c>
      <c r="I37" s="114">
        <v>1189</v>
      </c>
      <c r="J37" s="140">
        <v>1128</v>
      </c>
      <c r="K37" s="114">
        <v>28</v>
      </c>
      <c r="L37" s="116">
        <v>2.4822695035460991</v>
      </c>
    </row>
    <row r="38" spans="1:12" s="110" customFormat="1" ht="15" customHeight="1" x14ac:dyDescent="0.2">
      <c r="A38" s="120"/>
      <c r="B38" s="119" t="s">
        <v>328</v>
      </c>
      <c r="C38" s="258"/>
      <c r="E38" s="113">
        <v>55.784108491854006</v>
      </c>
      <c r="F38" s="114">
        <v>6129</v>
      </c>
      <c r="G38" s="114">
        <v>6220</v>
      </c>
      <c r="H38" s="114">
        <v>6273</v>
      </c>
      <c r="I38" s="114">
        <v>6263</v>
      </c>
      <c r="J38" s="140">
        <v>6130</v>
      </c>
      <c r="K38" s="114">
        <v>-1</v>
      </c>
      <c r="L38" s="116">
        <v>-1.6313213703099509E-2</v>
      </c>
    </row>
    <row r="39" spans="1:12" s="110" customFormat="1" ht="15" customHeight="1" x14ac:dyDescent="0.2">
      <c r="A39" s="120"/>
      <c r="B39" s="119"/>
      <c r="C39" s="258" t="s">
        <v>106</v>
      </c>
      <c r="E39" s="113">
        <v>36.547560776635663</v>
      </c>
      <c r="F39" s="115">
        <v>2240</v>
      </c>
      <c r="G39" s="114">
        <v>2288</v>
      </c>
      <c r="H39" s="114">
        <v>2335</v>
      </c>
      <c r="I39" s="114">
        <v>2272</v>
      </c>
      <c r="J39" s="140">
        <v>2218</v>
      </c>
      <c r="K39" s="114">
        <v>22</v>
      </c>
      <c r="L39" s="116">
        <v>0.99188458070333629</v>
      </c>
    </row>
    <row r="40" spans="1:12" s="110" customFormat="1" ht="15" customHeight="1" x14ac:dyDescent="0.2">
      <c r="A40" s="120"/>
      <c r="B40" s="119"/>
      <c r="C40" s="258" t="s">
        <v>107</v>
      </c>
      <c r="E40" s="113">
        <v>63.452439223364337</v>
      </c>
      <c r="F40" s="115">
        <v>3889</v>
      </c>
      <c r="G40" s="114">
        <v>3932</v>
      </c>
      <c r="H40" s="114">
        <v>3938</v>
      </c>
      <c r="I40" s="114">
        <v>3991</v>
      </c>
      <c r="J40" s="140">
        <v>3912</v>
      </c>
      <c r="K40" s="114">
        <v>-23</v>
      </c>
      <c r="L40" s="116">
        <v>-0.58793456032719837</v>
      </c>
    </row>
    <row r="41" spans="1:12" s="110" customFormat="1" ht="15" customHeight="1" x14ac:dyDescent="0.2">
      <c r="A41" s="120"/>
      <c r="B41" s="320" t="s">
        <v>516</v>
      </c>
      <c r="C41" s="258"/>
      <c r="E41" s="113">
        <v>5.8705743150996632</v>
      </c>
      <c r="F41" s="115">
        <v>645</v>
      </c>
      <c r="G41" s="114">
        <v>643</v>
      </c>
      <c r="H41" s="114">
        <v>619</v>
      </c>
      <c r="I41" s="114">
        <v>625</v>
      </c>
      <c r="J41" s="140">
        <v>622</v>
      </c>
      <c r="K41" s="114">
        <v>23</v>
      </c>
      <c r="L41" s="116">
        <v>3.697749196141479</v>
      </c>
    </row>
    <row r="42" spans="1:12" s="110" customFormat="1" ht="15" customHeight="1" x14ac:dyDescent="0.2">
      <c r="A42" s="120"/>
      <c r="B42" s="119"/>
      <c r="C42" s="268" t="s">
        <v>106</v>
      </c>
      <c r="D42" s="182"/>
      <c r="E42" s="113">
        <v>40.465116279069768</v>
      </c>
      <c r="F42" s="115">
        <v>261</v>
      </c>
      <c r="G42" s="114">
        <v>252</v>
      </c>
      <c r="H42" s="114">
        <v>239</v>
      </c>
      <c r="I42" s="114">
        <v>241</v>
      </c>
      <c r="J42" s="140">
        <v>246</v>
      </c>
      <c r="K42" s="114">
        <v>15</v>
      </c>
      <c r="L42" s="116">
        <v>6.0975609756097562</v>
      </c>
    </row>
    <row r="43" spans="1:12" s="110" customFormat="1" ht="15" customHeight="1" x14ac:dyDescent="0.2">
      <c r="A43" s="120"/>
      <c r="B43" s="119"/>
      <c r="C43" s="268" t="s">
        <v>107</v>
      </c>
      <c r="D43" s="182"/>
      <c r="E43" s="113">
        <v>59.534883720930232</v>
      </c>
      <c r="F43" s="115">
        <v>384</v>
      </c>
      <c r="G43" s="114">
        <v>391</v>
      </c>
      <c r="H43" s="114">
        <v>380</v>
      </c>
      <c r="I43" s="114">
        <v>384</v>
      </c>
      <c r="J43" s="140">
        <v>376</v>
      </c>
      <c r="K43" s="114">
        <v>8</v>
      </c>
      <c r="L43" s="116">
        <v>2.1276595744680851</v>
      </c>
    </row>
    <row r="44" spans="1:12" s="110" customFormat="1" ht="15" customHeight="1" x14ac:dyDescent="0.2">
      <c r="A44" s="120"/>
      <c r="B44" s="119" t="s">
        <v>205</v>
      </c>
      <c r="C44" s="268"/>
      <c r="D44" s="182"/>
      <c r="E44" s="113">
        <v>20.97933921907709</v>
      </c>
      <c r="F44" s="115">
        <v>2305</v>
      </c>
      <c r="G44" s="114">
        <v>2416</v>
      </c>
      <c r="H44" s="114">
        <v>2442</v>
      </c>
      <c r="I44" s="114">
        <v>2443</v>
      </c>
      <c r="J44" s="140">
        <v>2455</v>
      </c>
      <c r="K44" s="114">
        <v>-150</v>
      </c>
      <c r="L44" s="116">
        <v>-6.1099796334012222</v>
      </c>
    </row>
    <row r="45" spans="1:12" s="110" customFormat="1" ht="15" customHeight="1" x14ac:dyDescent="0.2">
      <c r="A45" s="120"/>
      <c r="B45" s="119"/>
      <c r="C45" s="268" t="s">
        <v>106</v>
      </c>
      <c r="D45" s="182"/>
      <c r="E45" s="113">
        <v>34.96746203904555</v>
      </c>
      <c r="F45" s="115">
        <v>806</v>
      </c>
      <c r="G45" s="114">
        <v>826</v>
      </c>
      <c r="H45" s="114">
        <v>846</v>
      </c>
      <c r="I45" s="114">
        <v>833</v>
      </c>
      <c r="J45" s="140">
        <v>844</v>
      </c>
      <c r="K45" s="114">
        <v>-38</v>
      </c>
      <c r="L45" s="116">
        <v>-4.5023696682464456</v>
      </c>
    </row>
    <row r="46" spans="1:12" s="110" customFormat="1" ht="15" customHeight="1" x14ac:dyDescent="0.2">
      <c r="A46" s="123"/>
      <c r="B46" s="124"/>
      <c r="C46" s="260" t="s">
        <v>107</v>
      </c>
      <c r="D46" s="261"/>
      <c r="E46" s="125">
        <v>65.032537960954443</v>
      </c>
      <c r="F46" s="143">
        <v>1499</v>
      </c>
      <c r="G46" s="144">
        <v>1590</v>
      </c>
      <c r="H46" s="144">
        <v>1596</v>
      </c>
      <c r="I46" s="144">
        <v>1610</v>
      </c>
      <c r="J46" s="145">
        <v>1611</v>
      </c>
      <c r="K46" s="144">
        <v>-112</v>
      </c>
      <c r="L46" s="146">
        <v>-6.9522036002482928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10987</v>
      </c>
      <c r="E11" s="114">
        <v>11183</v>
      </c>
      <c r="F11" s="114">
        <v>11293</v>
      </c>
      <c r="G11" s="114">
        <v>11333</v>
      </c>
      <c r="H11" s="140">
        <v>11091</v>
      </c>
      <c r="I11" s="115">
        <v>-104</v>
      </c>
      <c r="J11" s="116">
        <v>-0.93769723198990174</v>
      </c>
    </row>
    <row r="12" spans="1:15" s="110" customFormat="1" ht="24.95" customHeight="1" x14ac:dyDescent="0.2">
      <c r="A12" s="193" t="s">
        <v>132</v>
      </c>
      <c r="B12" s="194" t="s">
        <v>133</v>
      </c>
      <c r="C12" s="113">
        <v>3.9410212068808592</v>
      </c>
      <c r="D12" s="115">
        <v>433</v>
      </c>
      <c r="E12" s="114">
        <v>432</v>
      </c>
      <c r="F12" s="114">
        <v>431</v>
      </c>
      <c r="G12" s="114">
        <v>412</v>
      </c>
      <c r="H12" s="140">
        <v>410</v>
      </c>
      <c r="I12" s="115">
        <v>23</v>
      </c>
      <c r="J12" s="116">
        <v>5.6097560975609753</v>
      </c>
    </row>
    <row r="13" spans="1:15" s="110" customFormat="1" ht="24.95" customHeight="1" x14ac:dyDescent="0.2">
      <c r="A13" s="193" t="s">
        <v>134</v>
      </c>
      <c r="B13" s="199" t="s">
        <v>214</v>
      </c>
      <c r="C13" s="113">
        <v>0.82825157003731686</v>
      </c>
      <c r="D13" s="115">
        <v>91</v>
      </c>
      <c r="E13" s="114">
        <v>90</v>
      </c>
      <c r="F13" s="114">
        <v>98</v>
      </c>
      <c r="G13" s="114">
        <v>94</v>
      </c>
      <c r="H13" s="140">
        <v>90</v>
      </c>
      <c r="I13" s="115">
        <v>1</v>
      </c>
      <c r="J13" s="116">
        <v>1.1111111111111112</v>
      </c>
    </row>
    <row r="14" spans="1:15" s="287" customFormat="1" ht="24.95" customHeight="1" x14ac:dyDescent="0.2">
      <c r="A14" s="193" t="s">
        <v>215</v>
      </c>
      <c r="B14" s="199" t="s">
        <v>137</v>
      </c>
      <c r="C14" s="113">
        <v>7.5270774551742967</v>
      </c>
      <c r="D14" s="115">
        <v>827</v>
      </c>
      <c r="E14" s="114">
        <v>830</v>
      </c>
      <c r="F14" s="114">
        <v>803</v>
      </c>
      <c r="G14" s="114">
        <v>826</v>
      </c>
      <c r="H14" s="140">
        <v>790</v>
      </c>
      <c r="I14" s="115">
        <v>37</v>
      </c>
      <c r="J14" s="116">
        <v>4.6835443037974684</v>
      </c>
      <c r="K14" s="110"/>
      <c r="L14" s="110"/>
      <c r="M14" s="110"/>
      <c r="N14" s="110"/>
      <c r="O14" s="110"/>
    </row>
    <row r="15" spans="1:15" s="110" customFormat="1" ht="24.95" customHeight="1" x14ac:dyDescent="0.2">
      <c r="A15" s="193" t="s">
        <v>216</v>
      </c>
      <c r="B15" s="199" t="s">
        <v>217</v>
      </c>
      <c r="C15" s="113">
        <v>5.679439337398744</v>
      </c>
      <c r="D15" s="115">
        <v>624</v>
      </c>
      <c r="E15" s="114">
        <v>625</v>
      </c>
      <c r="F15" s="114">
        <v>598</v>
      </c>
      <c r="G15" s="114">
        <v>619</v>
      </c>
      <c r="H15" s="140">
        <v>586</v>
      </c>
      <c r="I15" s="115">
        <v>38</v>
      </c>
      <c r="J15" s="116">
        <v>6.4846416382252556</v>
      </c>
    </row>
    <row r="16" spans="1:15" s="287" customFormat="1" ht="24.95" customHeight="1" x14ac:dyDescent="0.2">
      <c r="A16" s="193" t="s">
        <v>218</v>
      </c>
      <c r="B16" s="199" t="s">
        <v>141</v>
      </c>
      <c r="C16" s="113">
        <v>1.4562664967689087</v>
      </c>
      <c r="D16" s="115">
        <v>160</v>
      </c>
      <c r="E16" s="114">
        <v>164</v>
      </c>
      <c r="F16" s="114">
        <v>164</v>
      </c>
      <c r="G16" s="114">
        <v>163</v>
      </c>
      <c r="H16" s="140">
        <v>162</v>
      </c>
      <c r="I16" s="115">
        <v>-2</v>
      </c>
      <c r="J16" s="116">
        <v>-1.2345679012345678</v>
      </c>
      <c r="K16" s="110"/>
      <c r="L16" s="110"/>
      <c r="M16" s="110"/>
      <c r="N16" s="110"/>
      <c r="O16" s="110"/>
    </row>
    <row r="17" spans="1:15" s="110" customFormat="1" ht="24.95" customHeight="1" x14ac:dyDescent="0.2">
      <c r="A17" s="193" t="s">
        <v>142</v>
      </c>
      <c r="B17" s="199" t="s">
        <v>220</v>
      </c>
      <c r="C17" s="113">
        <v>0.39137162100664424</v>
      </c>
      <c r="D17" s="115">
        <v>43</v>
      </c>
      <c r="E17" s="114">
        <v>41</v>
      </c>
      <c r="F17" s="114">
        <v>41</v>
      </c>
      <c r="G17" s="114">
        <v>44</v>
      </c>
      <c r="H17" s="140">
        <v>42</v>
      </c>
      <c r="I17" s="115">
        <v>1</v>
      </c>
      <c r="J17" s="116">
        <v>2.3809523809523809</v>
      </c>
    </row>
    <row r="18" spans="1:15" s="287" customFormat="1" ht="24.95" customHeight="1" x14ac:dyDescent="0.2">
      <c r="A18" s="201" t="s">
        <v>144</v>
      </c>
      <c r="B18" s="202" t="s">
        <v>145</v>
      </c>
      <c r="C18" s="113">
        <v>5.3517793756257399</v>
      </c>
      <c r="D18" s="115">
        <v>588</v>
      </c>
      <c r="E18" s="114">
        <v>553</v>
      </c>
      <c r="F18" s="114">
        <v>591</v>
      </c>
      <c r="G18" s="114">
        <v>575</v>
      </c>
      <c r="H18" s="140">
        <v>545</v>
      </c>
      <c r="I18" s="115">
        <v>43</v>
      </c>
      <c r="J18" s="116">
        <v>7.8899082568807337</v>
      </c>
      <c r="K18" s="110"/>
      <c r="L18" s="110"/>
      <c r="M18" s="110"/>
      <c r="N18" s="110"/>
      <c r="O18" s="110"/>
    </row>
    <row r="19" spans="1:15" s="110" customFormat="1" ht="24.95" customHeight="1" x14ac:dyDescent="0.2">
      <c r="A19" s="193" t="s">
        <v>146</v>
      </c>
      <c r="B19" s="199" t="s">
        <v>147</v>
      </c>
      <c r="C19" s="113">
        <v>16.947301356148174</v>
      </c>
      <c r="D19" s="115">
        <v>1862</v>
      </c>
      <c r="E19" s="114">
        <v>1845</v>
      </c>
      <c r="F19" s="114">
        <v>1845</v>
      </c>
      <c r="G19" s="114">
        <v>1886</v>
      </c>
      <c r="H19" s="140">
        <v>1846</v>
      </c>
      <c r="I19" s="115">
        <v>16</v>
      </c>
      <c r="J19" s="116">
        <v>0.86673889490790901</v>
      </c>
    </row>
    <row r="20" spans="1:15" s="287" customFormat="1" ht="24.95" customHeight="1" x14ac:dyDescent="0.2">
      <c r="A20" s="193" t="s">
        <v>148</v>
      </c>
      <c r="B20" s="199" t="s">
        <v>149</v>
      </c>
      <c r="C20" s="113">
        <v>6.5805042322745066</v>
      </c>
      <c r="D20" s="115">
        <v>723</v>
      </c>
      <c r="E20" s="114">
        <v>739</v>
      </c>
      <c r="F20" s="114">
        <v>760</v>
      </c>
      <c r="G20" s="114">
        <v>736</v>
      </c>
      <c r="H20" s="140">
        <v>759</v>
      </c>
      <c r="I20" s="115">
        <v>-36</v>
      </c>
      <c r="J20" s="116">
        <v>-4.7430830039525693</v>
      </c>
      <c r="K20" s="110"/>
      <c r="L20" s="110"/>
      <c r="M20" s="110"/>
      <c r="N20" s="110"/>
      <c r="O20" s="110"/>
    </row>
    <row r="21" spans="1:15" s="110" customFormat="1" ht="24.95" customHeight="1" x14ac:dyDescent="0.2">
      <c r="A21" s="201" t="s">
        <v>150</v>
      </c>
      <c r="B21" s="202" t="s">
        <v>151</v>
      </c>
      <c r="C21" s="113">
        <v>11.031218713024483</v>
      </c>
      <c r="D21" s="115">
        <v>1212</v>
      </c>
      <c r="E21" s="114">
        <v>1423</v>
      </c>
      <c r="F21" s="114">
        <v>1441</v>
      </c>
      <c r="G21" s="114">
        <v>1453</v>
      </c>
      <c r="H21" s="140">
        <v>1387</v>
      </c>
      <c r="I21" s="115">
        <v>-175</v>
      </c>
      <c r="J21" s="116">
        <v>-12.61715933669791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0.75543824519887137</v>
      </c>
      <c r="D23" s="115">
        <v>83</v>
      </c>
      <c r="E23" s="114">
        <v>81</v>
      </c>
      <c r="F23" s="114">
        <v>79</v>
      </c>
      <c r="G23" s="114">
        <v>80</v>
      </c>
      <c r="H23" s="140">
        <v>80</v>
      </c>
      <c r="I23" s="115">
        <v>3</v>
      </c>
      <c r="J23" s="116">
        <v>3.75</v>
      </c>
    </row>
    <row r="24" spans="1:15" s="110" customFormat="1" ht="24.95" customHeight="1" x14ac:dyDescent="0.2">
      <c r="A24" s="193" t="s">
        <v>156</v>
      </c>
      <c r="B24" s="199" t="s">
        <v>221</v>
      </c>
      <c r="C24" s="113">
        <v>7.0264858469099849</v>
      </c>
      <c r="D24" s="115">
        <v>772</v>
      </c>
      <c r="E24" s="114">
        <v>769</v>
      </c>
      <c r="F24" s="114">
        <v>776</v>
      </c>
      <c r="G24" s="114">
        <v>760</v>
      </c>
      <c r="H24" s="140">
        <v>759</v>
      </c>
      <c r="I24" s="115">
        <v>13</v>
      </c>
      <c r="J24" s="116">
        <v>1.7127799736495388</v>
      </c>
    </row>
    <row r="25" spans="1:15" s="110" customFormat="1" ht="24.95" customHeight="1" x14ac:dyDescent="0.2">
      <c r="A25" s="193" t="s">
        <v>222</v>
      </c>
      <c r="B25" s="204" t="s">
        <v>159</v>
      </c>
      <c r="C25" s="113">
        <v>4.1048511877673617</v>
      </c>
      <c r="D25" s="115">
        <v>451</v>
      </c>
      <c r="E25" s="114">
        <v>467</v>
      </c>
      <c r="F25" s="114">
        <v>448</v>
      </c>
      <c r="G25" s="114">
        <v>467</v>
      </c>
      <c r="H25" s="140">
        <v>457</v>
      </c>
      <c r="I25" s="115">
        <v>-6</v>
      </c>
      <c r="J25" s="116">
        <v>-1.3129102844638949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3.8864112132520252</v>
      </c>
      <c r="D27" s="115">
        <v>427</v>
      </c>
      <c r="E27" s="114">
        <v>431</v>
      </c>
      <c r="F27" s="114">
        <v>443</v>
      </c>
      <c r="G27" s="114">
        <v>453</v>
      </c>
      <c r="H27" s="140">
        <v>431</v>
      </c>
      <c r="I27" s="115">
        <v>-4</v>
      </c>
      <c r="J27" s="116">
        <v>-0.92807424593967514</v>
      </c>
    </row>
    <row r="28" spans="1:15" s="110" customFormat="1" ht="24.95" customHeight="1" x14ac:dyDescent="0.2">
      <c r="A28" s="193" t="s">
        <v>163</v>
      </c>
      <c r="B28" s="199" t="s">
        <v>164</v>
      </c>
      <c r="C28" s="113">
        <v>2.8579229999089835</v>
      </c>
      <c r="D28" s="115">
        <v>314</v>
      </c>
      <c r="E28" s="114">
        <v>299</v>
      </c>
      <c r="F28" s="114">
        <v>308</v>
      </c>
      <c r="G28" s="114">
        <v>313</v>
      </c>
      <c r="H28" s="140">
        <v>315</v>
      </c>
      <c r="I28" s="115">
        <v>-1</v>
      </c>
      <c r="J28" s="116">
        <v>-0.31746031746031744</v>
      </c>
    </row>
    <row r="29" spans="1:15" s="110" customFormat="1" ht="24.95" customHeight="1" x14ac:dyDescent="0.2">
      <c r="A29" s="193">
        <v>86</v>
      </c>
      <c r="B29" s="199" t="s">
        <v>165</v>
      </c>
      <c r="C29" s="113">
        <v>9.1562755984345134</v>
      </c>
      <c r="D29" s="115">
        <v>1006</v>
      </c>
      <c r="E29" s="114">
        <v>1006</v>
      </c>
      <c r="F29" s="114">
        <v>1004</v>
      </c>
      <c r="G29" s="114">
        <v>1027</v>
      </c>
      <c r="H29" s="140">
        <v>1033</v>
      </c>
      <c r="I29" s="115">
        <v>-27</v>
      </c>
      <c r="J29" s="116">
        <v>-2.6137463697967087</v>
      </c>
    </row>
    <row r="30" spans="1:15" s="110" customFormat="1" ht="24.95" customHeight="1" x14ac:dyDescent="0.2">
      <c r="A30" s="193">
        <v>87.88</v>
      </c>
      <c r="B30" s="204" t="s">
        <v>166</v>
      </c>
      <c r="C30" s="113">
        <v>4.6145444616364797</v>
      </c>
      <c r="D30" s="115">
        <v>507</v>
      </c>
      <c r="E30" s="114">
        <v>496</v>
      </c>
      <c r="F30" s="114">
        <v>511</v>
      </c>
      <c r="G30" s="114">
        <v>494</v>
      </c>
      <c r="H30" s="140">
        <v>478</v>
      </c>
      <c r="I30" s="115">
        <v>29</v>
      </c>
      <c r="J30" s="116">
        <v>6.0669456066945608</v>
      </c>
    </row>
    <row r="31" spans="1:15" s="110" customFormat="1" ht="24.95" customHeight="1" x14ac:dyDescent="0.2">
      <c r="A31" s="193" t="s">
        <v>167</v>
      </c>
      <c r="B31" s="199" t="s">
        <v>168</v>
      </c>
      <c r="C31" s="113">
        <v>14.753799945390007</v>
      </c>
      <c r="D31" s="115">
        <v>1621</v>
      </c>
      <c r="E31" s="114">
        <v>1647</v>
      </c>
      <c r="F31" s="114">
        <v>1680</v>
      </c>
      <c r="G31" s="114">
        <v>1681</v>
      </c>
      <c r="H31" s="140">
        <v>1638</v>
      </c>
      <c r="I31" s="115">
        <v>-17</v>
      </c>
      <c r="J31" s="116">
        <v>-1.0378510378510379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3.9410212068808592</v>
      </c>
      <c r="D34" s="115">
        <v>433</v>
      </c>
      <c r="E34" s="114">
        <v>432</v>
      </c>
      <c r="F34" s="114">
        <v>431</v>
      </c>
      <c r="G34" s="114">
        <v>412</v>
      </c>
      <c r="H34" s="140">
        <v>410</v>
      </c>
      <c r="I34" s="115">
        <v>23</v>
      </c>
      <c r="J34" s="116">
        <v>5.6097560975609753</v>
      </c>
    </row>
    <row r="35" spans="1:10" s="110" customFormat="1" ht="24.95" customHeight="1" x14ac:dyDescent="0.2">
      <c r="A35" s="292" t="s">
        <v>171</v>
      </c>
      <c r="B35" s="293" t="s">
        <v>172</v>
      </c>
      <c r="C35" s="113">
        <v>13.707108400837352</v>
      </c>
      <c r="D35" s="115">
        <v>1506</v>
      </c>
      <c r="E35" s="114">
        <v>1473</v>
      </c>
      <c r="F35" s="114">
        <v>1492</v>
      </c>
      <c r="G35" s="114">
        <v>1495</v>
      </c>
      <c r="H35" s="140">
        <v>1425</v>
      </c>
      <c r="I35" s="115">
        <v>81</v>
      </c>
      <c r="J35" s="116">
        <v>5.6842105263157894</v>
      </c>
    </row>
    <row r="36" spans="1:10" s="110" customFormat="1" ht="24.95" customHeight="1" x14ac:dyDescent="0.2">
      <c r="A36" s="294" t="s">
        <v>173</v>
      </c>
      <c r="B36" s="295" t="s">
        <v>174</v>
      </c>
      <c r="C36" s="125">
        <v>82.351870392281782</v>
      </c>
      <c r="D36" s="143">
        <v>9048</v>
      </c>
      <c r="E36" s="144">
        <v>9278</v>
      </c>
      <c r="F36" s="144">
        <v>9370</v>
      </c>
      <c r="G36" s="144">
        <v>9426</v>
      </c>
      <c r="H36" s="145">
        <v>9256</v>
      </c>
      <c r="I36" s="143">
        <v>-208</v>
      </c>
      <c r="J36" s="146">
        <v>-2.2471910112359552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10987</v>
      </c>
      <c r="F11" s="264">
        <v>11183</v>
      </c>
      <c r="G11" s="264">
        <v>11293</v>
      </c>
      <c r="H11" s="264">
        <v>11333</v>
      </c>
      <c r="I11" s="265">
        <v>11091</v>
      </c>
      <c r="J11" s="263">
        <v>-104</v>
      </c>
      <c r="K11" s="266">
        <v>-0.93769723198990174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43.9155365431874</v>
      </c>
      <c r="E13" s="115">
        <v>4825</v>
      </c>
      <c r="F13" s="114">
        <v>4854</v>
      </c>
      <c r="G13" s="114">
        <v>4939</v>
      </c>
      <c r="H13" s="114">
        <v>4954</v>
      </c>
      <c r="I13" s="140">
        <v>4844</v>
      </c>
      <c r="J13" s="115">
        <v>-19</v>
      </c>
      <c r="K13" s="116">
        <v>-0.39223781998348473</v>
      </c>
    </row>
    <row r="14" spans="1:15" ht="15.95" customHeight="1" x14ac:dyDescent="0.2">
      <c r="A14" s="306" t="s">
        <v>230</v>
      </c>
      <c r="B14" s="307"/>
      <c r="C14" s="308"/>
      <c r="D14" s="113">
        <v>42.195321743879127</v>
      </c>
      <c r="E14" s="115">
        <v>4636</v>
      </c>
      <c r="F14" s="114">
        <v>4786</v>
      </c>
      <c r="G14" s="114">
        <v>4812</v>
      </c>
      <c r="H14" s="114">
        <v>4803</v>
      </c>
      <c r="I14" s="140">
        <v>4683</v>
      </c>
      <c r="J14" s="115">
        <v>-47</v>
      </c>
      <c r="K14" s="116">
        <v>-1.0036301516122144</v>
      </c>
    </row>
    <row r="15" spans="1:15" ht="15.95" customHeight="1" x14ac:dyDescent="0.2">
      <c r="A15" s="306" t="s">
        <v>231</v>
      </c>
      <c r="B15" s="307"/>
      <c r="C15" s="308"/>
      <c r="D15" s="113">
        <v>4.8329844361518157</v>
      </c>
      <c r="E15" s="115">
        <v>531</v>
      </c>
      <c r="F15" s="114">
        <v>537</v>
      </c>
      <c r="G15" s="114">
        <v>541</v>
      </c>
      <c r="H15" s="114">
        <v>558</v>
      </c>
      <c r="I15" s="140">
        <v>564</v>
      </c>
      <c r="J15" s="115">
        <v>-33</v>
      </c>
      <c r="K15" s="116">
        <v>-5.8510638297872344</v>
      </c>
    </row>
    <row r="16" spans="1:15" ht="15.95" customHeight="1" x14ac:dyDescent="0.2">
      <c r="A16" s="306" t="s">
        <v>232</v>
      </c>
      <c r="B16" s="307"/>
      <c r="C16" s="308"/>
      <c r="D16" s="113">
        <v>3.4768362610357695</v>
      </c>
      <c r="E16" s="115">
        <v>382</v>
      </c>
      <c r="F16" s="114">
        <v>382</v>
      </c>
      <c r="G16" s="114">
        <v>380</v>
      </c>
      <c r="H16" s="114">
        <v>387</v>
      </c>
      <c r="I16" s="140">
        <v>397</v>
      </c>
      <c r="J16" s="115">
        <v>-15</v>
      </c>
      <c r="K16" s="116">
        <v>-3.7783375314861463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3.4677345954309637</v>
      </c>
      <c r="E18" s="115">
        <v>381</v>
      </c>
      <c r="F18" s="114">
        <v>358</v>
      </c>
      <c r="G18" s="114">
        <v>379</v>
      </c>
      <c r="H18" s="114">
        <v>380</v>
      </c>
      <c r="I18" s="140">
        <v>361</v>
      </c>
      <c r="J18" s="115">
        <v>20</v>
      </c>
      <c r="K18" s="116">
        <v>5.54016620498615</v>
      </c>
    </row>
    <row r="19" spans="1:11" ht="14.1" customHeight="1" x14ac:dyDescent="0.2">
      <c r="A19" s="306" t="s">
        <v>235</v>
      </c>
      <c r="B19" s="307" t="s">
        <v>236</v>
      </c>
      <c r="C19" s="308"/>
      <c r="D19" s="113">
        <v>2.8579229999089835</v>
      </c>
      <c r="E19" s="115">
        <v>314</v>
      </c>
      <c r="F19" s="114">
        <v>294</v>
      </c>
      <c r="G19" s="114">
        <v>312</v>
      </c>
      <c r="H19" s="114">
        <v>314</v>
      </c>
      <c r="I19" s="140">
        <v>287</v>
      </c>
      <c r="J19" s="115">
        <v>27</v>
      </c>
      <c r="K19" s="116">
        <v>9.4076655052264808</v>
      </c>
    </row>
    <row r="20" spans="1:11" ht="14.1" customHeight="1" x14ac:dyDescent="0.2">
      <c r="A20" s="306">
        <v>12</v>
      </c>
      <c r="B20" s="307" t="s">
        <v>237</v>
      </c>
      <c r="C20" s="308"/>
      <c r="D20" s="113">
        <v>2.2117047419677802</v>
      </c>
      <c r="E20" s="115">
        <v>243</v>
      </c>
      <c r="F20" s="114">
        <v>242</v>
      </c>
      <c r="G20" s="114">
        <v>248</v>
      </c>
      <c r="H20" s="114">
        <v>258</v>
      </c>
      <c r="I20" s="140">
        <v>248</v>
      </c>
      <c r="J20" s="115">
        <v>-5</v>
      </c>
      <c r="K20" s="116">
        <v>-2.0161290322580645</v>
      </c>
    </row>
    <row r="21" spans="1:11" ht="14.1" customHeight="1" x14ac:dyDescent="0.2">
      <c r="A21" s="306">
        <v>21</v>
      </c>
      <c r="B21" s="307" t="s">
        <v>238</v>
      </c>
      <c r="C21" s="308"/>
      <c r="D21" s="113">
        <v>4.5508328024028398E-2</v>
      </c>
      <c r="E21" s="115">
        <v>5</v>
      </c>
      <c r="F21" s="114" t="s">
        <v>513</v>
      </c>
      <c r="G21" s="114">
        <v>6</v>
      </c>
      <c r="H21" s="114">
        <v>6</v>
      </c>
      <c r="I21" s="140">
        <v>6</v>
      </c>
      <c r="J21" s="115">
        <v>-1</v>
      </c>
      <c r="K21" s="116">
        <v>-16.666666666666668</v>
      </c>
    </row>
    <row r="22" spans="1:11" ht="14.1" customHeight="1" x14ac:dyDescent="0.2">
      <c r="A22" s="306">
        <v>22</v>
      </c>
      <c r="B22" s="307" t="s">
        <v>239</v>
      </c>
      <c r="C22" s="308"/>
      <c r="D22" s="113">
        <v>0.27304996814417037</v>
      </c>
      <c r="E22" s="115">
        <v>30</v>
      </c>
      <c r="F22" s="114">
        <v>37</v>
      </c>
      <c r="G22" s="114">
        <v>37</v>
      </c>
      <c r="H22" s="114">
        <v>38</v>
      </c>
      <c r="I22" s="140">
        <v>39</v>
      </c>
      <c r="J22" s="115">
        <v>-9</v>
      </c>
      <c r="K22" s="116">
        <v>-23.076923076923077</v>
      </c>
    </row>
    <row r="23" spans="1:11" ht="14.1" customHeight="1" x14ac:dyDescent="0.2">
      <c r="A23" s="306">
        <v>23</v>
      </c>
      <c r="B23" s="307" t="s">
        <v>240</v>
      </c>
      <c r="C23" s="308"/>
      <c r="D23" s="113">
        <v>0.28215163374897606</v>
      </c>
      <c r="E23" s="115">
        <v>31</v>
      </c>
      <c r="F23" s="114">
        <v>27</v>
      </c>
      <c r="G23" s="114">
        <v>35</v>
      </c>
      <c r="H23" s="114">
        <v>38</v>
      </c>
      <c r="I23" s="140">
        <v>35</v>
      </c>
      <c r="J23" s="115">
        <v>-4</v>
      </c>
      <c r="K23" s="116">
        <v>-11.428571428571429</v>
      </c>
    </row>
    <row r="24" spans="1:11" ht="14.1" customHeight="1" x14ac:dyDescent="0.2">
      <c r="A24" s="306">
        <v>24</v>
      </c>
      <c r="B24" s="307" t="s">
        <v>241</v>
      </c>
      <c r="C24" s="308"/>
      <c r="D24" s="113">
        <v>0.57340493310275775</v>
      </c>
      <c r="E24" s="115">
        <v>63</v>
      </c>
      <c r="F24" s="114">
        <v>62</v>
      </c>
      <c r="G24" s="114">
        <v>62</v>
      </c>
      <c r="H24" s="114">
        <v>60</v>
      </c>
      <c r="I24" s="140">
        <v>57</v>
      </c>
      <c r="J24" s="115">
        <v>6</v>
      </c>
      <c r="K24" s="116">
        <v>10.526315789473685</v>
      </c>
    </row>
    <row r="25" spans="1:11" ht="14.1" customHeight="1" x14ac:dyDescent="0.2">
      <c r="A25" s="306">
        <v>25</v>
      </c>
      <c r="B25" s="307" t="s">
        <v>242</v>
      </c>
      <c r="C25" s="308"/>
      <c r="D25" s="113">
        <v>1.2105215254391553</v>
      </c>
      <c r="E25" s="115">
        <v>133</v>
      </c>
      <c r="F25" s="114">
        <v>143</v>
      </c>
      <c r="G25" s="114">
        <v>142</v>
      </c>
      <c r="H25" s="114">
        <v>146</v>
      </c>
      <c r="I25" s="140">
        <v>152</v>
      </c>
      <c r="J25" s="115">
        <v>-19</v>
      </c>
      <c r="K25" s="116">
        <v>-12.5</v>
      </c>
    </row>
    <row r="26" spans="1:11" ht="14.1" customHeight="1" x14ac:dyDescent="0.2">
      <c r="A26" s="306">
        <v>26</v>
      </c>
      <c r="B26" s="307" t="s">
        <v>243</v>
      </c>
      <c r="C26" s="308"/>
      <c r="D26" s="113">
        <v>0.46418494584508962</v>
      </c>
      <c r="E26" s="115">
        <v>51</v>
      </c>
      <c r="F26" s="114">
        <v>50</v>
      </c>
      <c r="G26" s="114">
        <v>55</v>
      </c>
      <c r="H26" s="114">
        <v>54</v>
      </c>
      <c r="I26" s="140">
        <v>59</v>
      </c>
      <c r="J26" s="115">
        <v>-8</v>
      </c>
      <c r="K26" s="116">
        <v>-13.559322033898304</v>
      </c>
    </row>
    <row r="27" spans="1:11" ht="14.1" customHeight="1" x14ac:dyDescent="0.2">
      <c r="A27" s="306">
        <v>27</v>
      </c>
      <c r="B27" s="307" t="s">
        <v>244</v>
      </c>
      <c r="C27" s="308"/>
      <c r="D27" s="113">
        <v>0.23664330572494766</v>
      </c>
      <c r="E27" s="115">
        <v>26</v>
      </c>
      <c r="F27" s="114">
        <v>23</v>
      </c>
      <c r="G27" s="114">
        <v>24</v>
      </c>
      <c r="H27" s="114">
        <v>22</v>
      </c>
      <c r="I27" s="140">
        <v>26</v>
      </c>
      <c r="J27" s="115">
        <v>0</v>
      </c>
      <c r="K27" s="116">
        <v>0</v>
      </c>
    </row>
    <row r="28" spans="1:11" ht="14.1" customHeight="1" x14ac:dyDescent="0.2">
      <c r="A28" s="306">
        <v>28</v>
      </c>
      <c r="B28" s="307" t="s">
        <v>245</v>
      </c>
      <c r="C28" s="308"/>
      <c r="D28" s="113">
        <v>0.49148994265950668</v>
      </c>
      <c r="E28" s="115">
        <v>54</v>
      </c>
      <c r="F28" s="114">
        <v>50</v>
      </c>
      <c r="G28" s="114">
        <v>40</v>
      </c>
      <c r="H28" s="114">
        <v>41</v>
      </c>
      <c r="I28" s="140">
        <v>37</v>
      </c>
      <c r="J28" s="115">
        <v>17</v>
      </c>
      <c r="K28" s="116">
        <v>45.945945945945944</v>
      </c>
    </row>
    <row r="29" spans="1:11" ht="14.1" customHeight="1" x14ac:dyDescent="0.2">
      <c r="A29" s="306">
        <v>29</v>
      </c>
      <c r="B29" s="307" t="s">
        <v>246</v>
      </c>
      <c r="C29" s="308"/>
      <c r="D29" s="113">
        <v>3.185582961681988</v>
      </c>
      <c r="E29" s="115">
        <v>350</v>
      </c>
      <c r="F29" s="114">
        <v>389</v>
      </c>
      <c r="G29" s="114">
        <v>379</v>
      </c>
      <c r="H29" s="114">
        <v>380</v>
      </c>
      <c r="I29" s="140">
        <v>390</v>
      </c>
      <c r="J29" s="115">
        <v>-40</v>
      </c>
      <c r="K29" s="116">
        <v>-10.256410256410257</v>
      </c>
    </row>
    <row r="30" spans="1:11" ht="14.1" customHeight="1" x14ac:dyDescent="0.2">
      <c r="A30" s="306" t="s">
        <v>247</v>
      </c>
      <c r="B30" s="307" t="s">
        <v>248</v>
      </c>
      <c r="C30" s="308"/>
      <c r="D30" s="113">
        <v>0.40957495221625556</v>
      </c>
      <c r="E30" s="115">
        <v>45</v>
      </c>
      <c r="F30" s="114">
        <v>46</v>
      </c>
      <c r="G30" s="114">
        <v>42</v>
      </c>
      <c r="H30" s="114">
        <v>46</v>
      </c>
      <c r="I30" s="140">
        <v>47</v>
      </c>
      <c r="J30" s="115">
        <v>-2</v>
      </c>
      <c r="K30" s="116">
        <v>-4.2553191489361701</v>
      </c>
    </row>
    <row r="31" spans="1:11" ht="14.1" customHeight="1" x14ac:dyDescent="0.2">
      <c r="A31" s="306" t="s">
        <v>249</v>
      </c>
      <c r="B31" s="307" t="s">
        <v>250</v>
      </c>
      <c r="C31" s="308"/>
      <c r="D31" s="113">
        <v>2.7760080094657322</v>
      </c>
      <c r="E31" s="115">
        <v>305</v>
      </c>
      <c r="F31" s="114">
        <v>343</v>
      </c>
      <c r="G31" s="114">
        <v>337</v>
      </c>
      <c r="H31" s="114">
        <v>334</v>
      </c>
      <c r="I31" s="140">
        <v>343</v>
      </c>
      <c r="J31" s="115">
        <v>-38</v>
      </c>
      <c r="K31" s="116">
        <v>-11.078717201166182</v>
      </c>
    </row>
    <row r="32" spans="1:11" ht="14.1" customHeight="1" x14ac:dyDescent="0.2">
      <c r="A32" s="306">
        <v>31</v>
      </c>
      <c r="B32" s="307" t="s">
        <v>251</v>
      </c>
      <c r="C32" s="308"/>
      <c r="D32" s="113">
        <v>6.371165923363975E-2</v>
      </c>
      <c r="E32" s="115">
        <v>7</v>
      </c>
      <c r="F32" s="114">
        <v>6</v>
      </c>
      <c r="G32" s="114">
        <v>5</v>
      </c>
      <c r="H32" s="114">
        <v>6</v>
      </c>
      <c r="I32" s="140">
        <v>8</v>
      </c>
      <c r="J32" s="115">
        <v>-1</v>
      </c>
      <c r="K32" s="116">
        <v>-12.5</v>
      </c>
    </row>
    <row r="33" spans="1:11" ht="14.1" customHeight="1" x14ac:dyDescent="0.2">
      <c r="A33" s="306">
        <v>32</v>
      </c>
      <c r="B33" s="307" t="s">
        <v>252</v>
      </c>
      <c r="C33" s="308"/>
      <c r="D33" s="113">
        <v>1.5836898152361882</v>
      </c>
      <c r="E33" s="115">
        <v>174</v>
      </c>
      <c r="F33" s="114">
        <v>144</v>
      </c>
      <c r="G33" s="114">
        <v>181</v>
      </c>
      <c r="H33" s="114">
        <v>163</v>
      </c>
      <c r="I33" s="140">
        <v>139</v>
      </c>
      <c r="J33" s="115">
        <v>35</v>
      </c>
      <c r="K33" s="116">
        <v>25.179856115107913</v>
      </c>
    </row>
    <row r="34" spans="1:11" ht="14.1" customHeight="1" x14ac:dyDescent="0.2">
      <c r="A34" s="306">
        <v>33</v>
      </c>
      <c r="B34" s="307" t="s">
        <v>253</v>
      </c>
      <c r="C34" s="308"/>
      <c r="D34" s="113">
        <v>0.45508328024028399</v>
      </c>
      <c r="E34" s="115">
        <v>50</v>
      </c>
      <c r="F34" s="114">
        <v>49</v>
      </c>
      <c r="G34" s="114">
        <v>51</v>
      </c>
      <c r="H34" s="114">
        <v>55</v>
      </c>
      <c r="I34" s="140">
        <v>49</v>
      </c>
      <c r="J34" s="115">
        <v>1</v>
      </c>
      <c r="K34" s="116">
        <v>2.0408163265306123</v>
      </c>
    </row>
    <row r="35" spans="1:11" ht="14.1" customHeight="1" x14ac:dyDescent="0.2">
      <c r="A35" s="306">
        <v>34</v>
      </c>
      <c r="B35" s="307" t="s">
        <v>254</v>
      </c>
      <c r="C35" s="308"/>
      <c r="D35" s="113">
        <v>5.242559388368071</v>
      </c>
      <c r="E35" s="115">
        <v>576</v>
      </c>
      <c r="F35" s="114">
        <v>575</v>
      </c>
      <c r="G35" s="114">
        <v>578</v>
      </c>
      <c r="H35" s="114">
        <v>579</v>
      </c>
      <c r="I35" s="140">
        <v>578</v>
      </c>
      <c r="J35" s="115">
        <v>-2</v>
      </c>
      <c r="K35" s="116">
        <v>-0.34602076124567471</v>
      </c>
    </row>
    <row r="36" spans="1:11" ht="14.1" customHeight="1" x14ac:dyDescent="0.2">
      <c r="A36" s="306">
        <v>41</v>
      </c>
      <c r="B36" s="307" t="s">
        <v>255</v>
      </c>
      <c r="C36" s="308"/>
      <c r="D36" s="113" t="s">
        <v>513</v>
      </c>
      <c r="E36" s="115" t="s">
        <v>513</v>
      </c>
      <c r="F36" s="114">
        <v>5</v>
      </c>
      <c r="G36" s="114" t="s">
        <v>513</v>
      </c>
      <c r="H36" s="114" t="s">
        <v>513</v>
      </c>
      <c r="I36" s="140" t="s">
        <v>513</v>
      </c>
      <c r="J36" s="115" t="s">
        <v>513</v>
      </c>
      <c r="K36" s="116" t="s">
        <v>513</v>
      </c>
    </row>
    <row r="37" spans="1:11" ht="14.1" customHeight="1" x14ac:dyDescent="0.2">
      <c r="A37" s="306">
        <v>42</v>
      </c>
      <c r="B37" s="307" t="s">
        <v>256</v>
      </c>
      <c r="C37" s="308"/>
      <c r="D37" s="113">
        <v>3.6406662419222718E-2</v>
      </c>
      <c r="E37" s="115">
        <v>4</v>
      </c>
      <c r="F37" s="114">
        <v>4</v>
      </c>
      <c r="G37" s="114">
        <v>4</v>
      </c>
      <c r="H37" s="114">
        <v>4</v>
      </c>
      <c r="I37" s="140">
        <v>4</v>
      </c>
      <c r="J37" s="115">
        <v>0</v>
      </c>
      <c r="K37" s="116">
        <v>0</v>
      </c>
    </row>
    <row r="38" spans="1:11" ht="14.1" customHeight="1" x14ac:dyDescent="0.2">
      <c r="A38" s="306">
        <v>43</v>
      </c>
      <c r="B38" s="307" t="s">
        <v>257</v>
      </c>
      <c r="C38" s="308"/>
      <c r="D38" s="113">
        <v>0.21843997451533631</v>
      </c>
      <c r="E38" s="115">
        <v>24</v>
      </c>
      <c r="F38" s="114">
        <v>27</v>
      </c>
      <c r="G38" s="114">
        <v>27</v>
      </c>
      <c r="H38" s="114">
        <v>25</v>
      </c>
      <c r="I38" s="140">
        <v>23</v>
      </c>
      <c r="J38" s="115">
        <v>1</v>
      </c>
      <c r="K38" s="116">
        <v>4.3478260869565215</v>
      </c>
    </row>
    <row r="39" spans="1:11" ht="14.1" customHeight="1" x14ac:dyDescent="0.2">
      <c r="A39" s="306">
        <v>51</v>
      </c>
      <c r="B39" s="307" t="s">
        <v>258</v>
      </c>
      <c r="C39" s="308"/>
      <c r="D39" s="113">
        <v>5.7431509966323837</v>
      </c>
      <c r="E39" s="115">
        <v>631</v>
      </c>
      <c r="F39" s="114">
        <v>627</v>
      </c>
      <c r="G39" s="114">
        <v>641</v>
      </c>
      <c r="H39" s="114">
        <v>634</v>
      </c>
      <c r="I39" s="140">
        <v>643</v>
      </c>
      <c r="J39" s="115">
        <v>-12</v>
      </c>
      <c r="K39" s="116">
        <v>-1.8662519440124417</v>
      </c>
    </row>
    <row r="40" spans="1:11" ht="14.1" customHeight="1" x14ac:dyDescent="0.2">
      <c r="A40" s="306" t="s">
        <v>259</v>
      </c>
      <c r="B40" s="307" t="s">
        <v>260</v>
      </c>
      <c r="C40" s="308"/>
      <c r="D40" s="113">
        <v>5.4792026940930194</v>
      </c>
      <c r="E40" s="115">
        <v>602</v>
      </c>
      <c r="F40" s="114">
        <v>596</v>
      </c>
      <c r="G40" s="114">
        <v>608</v>
      </c>
      <c r="H40" s="114">
        <v>606</v>
      </c>
      <c r="I40" s="140">
        <v>620</v>
      </c>
      <c r="J40" s="115">
        <v>-18</v>
      </c>
      <c r="K40" s="116">
        <v>-2.903225806451613</v>
      </c>
    </row>
    <row r="41" spans="1:11" ht="14.1" customHeight="1" x14ac:dyDescent="0.2">
      <c r="A41" s="306"/>
      <c r="B41" s="307" t="s">
        <v>261</v>
      </c>
      <c r="C41" s="308"/>
      <c r="D41" s="113">
        <v>3.0854646400291252</v>
      </c>
      <c r="E41" s="115">
        <v>339</v>
      </c>
      <c r="F41" s="114">
        <v>334</v>
      </c>
      <c r="G41" s="114">
        <v>341</v>
      </c>
      <c r="H41" s="114">
        <v>340</v>
      </c>
      <c r="I41" s="140">
        <v>345</v>
      </c>
      <c r="J41" s="115">
        <v>-6</v>
      </c>
      <c r="K41" s="116">
        <v>-1.7391304347826086</v>
      </c>
    </row>
    <row r="42" spans="1:11" ht="14.1" customHeight="1" x14ac:dyDescent="0.2">
      <c r="A42" s="306">
        <v>52</v>
      </c>
      <c r="B42" s="307" t="s">
        <v>262</v>
      </c>
      <c r="C42" s="308"/>
      <c r="D42" s="113">
        <v>6.4803859106216439</v>
      </c>
      <c r="E42" s="115">
        <v>712</v>
      </c>
      <c r="F42" s="114">
        <v>721</v>
      </c>
      <c r="G42" s="114">
        <v>725</v>
      </c>
      <c r="H42" s="114">
        <v>730</v>
      </c>
      <c r="I42" s="140">
        <v>723</v>
      </c>
      <c r="J42" s="115">
        <v>-11</v>
      </c>
      <c r="K42" s="116">
        <v>-1.5214384508990317</v>
      </c>
    </row>
    <row r="43" spans="1:11" ht="14.1" customHeight="1" x14ac:dyDescent="0.2">
      <c r="A43" s="306" t="s">
        <v>263</v>
      </c>
      <c r="B43" s="307" t="s">
        <v>264</v>
      </c>
      <c r="C43" s="308"/>
      <c r="D43" s="113">
        <v>6.1800309456630567</v>
      </c>
      <c r="E43" s="115">
        <v>679</v>
      </c>
      <c r="F43" s="114">
        <v>689</v>
      </c>
      <c r="G43" s="114">
        <v>697</v>
      </c>
      <c r="H43" s="114">
        <v>702</v>
      </c>
      <c r="I43" s="140">
        <v>695</v>
      </c>
      <c r="J43" s="115">
        <v>-16</v>
      </c>
      <c r="K43" s="116">
        <v>-2.3021582733812949</v>
      </c>
    </row>
    <row r="44" spans="1:11" ht="14.1" customHeight="1" x14ac:dyDescent="0.2">
      <c r="A44" s="306">
        <v>53</v>
      </c>
      <c r="B44" s="307" t="s">
        <v>265</v>
      </c>
      <c r="C44" s="308"/>
      <c r="D44" s="113">
        <v>0.60070992991717487</v>
      </c>
      <c r="E44" s="115">
        <v>66</v>
      </c>
      <c r="F44" s="114">
        <v>73</v>
      </c>
      <c r="G44" s="114">
        <v>88</v>
      </c>
      <c r="H44" s="114">
        <v>85</v>
      </c>
      <c r="I44" s="140">
        <v>82</v>
      </c>
      <c r="J44" s="115">
        <v>-16</v>
      </c>
      <c r="K44" s="116">
        <v>-19.512195121951219</v>
      </c>
    </row>
    <row r="45" spans="1:11" ht="14.1" customHeight="1" x14ac:dyDescent="0.2">
      <c r="A45" s="306" t="s">
        <v>266</v>
      </c>
      <c r="B45" s="307" t="s">
        <v>267</v>
      </c>
      <c r="C45" s="308"/>
      <c r="D45" s="113">
        <v>0.59160826431236913</v>
      </c>
      <c r="E45" s="115">
        <v>65</v>
      </c>
      <c r="F45" s="114">
        <v>73</v>
      </c>
      <c r="G45" s="114">
        <v>87</v>
      </c>
      <c r="H45" s="114">
        <v>84</v>
      </c>
      <c r="I45" s="140">
        <v>81</v>
      </c>
      <c r="J45" s="115">
        <v>-16</v>
      </c>
      <c r="K45" s="116">
        <v>-19.753086419753085</v>
      </c>
    </row>
    <row r="46" spans="1:11" ht="14.1" customHeight="1" x14ac:dyDescent="0.2">
      <c r="A46" s="306">
        <v>54</v>
      </c>
      <c r="B46" s="307" t="s">
        <v>268</v>
      </c>
      <c r="C46" s="308"/>
      <c r="D46" s="113">
        <v>11.604623646127241</v>
      </c>
      <c r="E46" s="115">
        <v>1275</v>
      </c>
      <c r="F46" s="114">
        <v>1272</v>
      </c>
      <c r="G46" s="114">
        <v>1272</v>
      </c>
      <c r="H46" s="114">
        <v>1296</v>
      </c>
      <c r="I46" s="140">
        <v>1291</v>
      </c>
      <c r="J46" s="115">
        <v>-16</v>
      </c>
      <c r="K46" s="116">
        <v>-1.2393493415956622</v>
      </c>
    </row>
    <row r="47" spans="1:11" ht="14.1" customHeight="1" x14ac:dyDescent="0.2">
      <c r="A47" s="306">
        <v>61</v>
      </c>
      <c r="B47" s="307" t="s">
        <v>269</v>
      </c>
      <c r="C47" s="308"/>
      <c r="D47" s="113">
        <v>0.47328661144989531</v>
      </c>
      <c r="E47" s="115">
        <v>52</v>
      </c>
      <c r="F47" s="114">
        <v>51</v>
      </c>
      <c r="G47" s="114">
        <v>57</v>
      </c>
      <c r="H47" s="114">
        <v>58</v>
      </c>
      <c r="I47" s="140">
        <v>48</v>
      </c>
      <c r="J47" s="115">
        <v>4</v>
      </c>
      <c r="K47" s="116">
        <v>8.3333333333333339</v>
      </c>
    </row>
    <row r="48" spans="1:11" ht="14.1" customHeight="1" x14ac:dyDescent="0.2">
      <c r="A48" s="306">
        <v>62</v>
      </c>
      <c r="B48" s="307" t="s">
        <v>270</v>
      </c>
      <c r="C48" s="308"/>
      <c r="D48" s="113">
        <v>10.830982069718759</v>
      </c>
      <c r="E48" s="115">
        <v>1190</v>
      </c>
      <c r="F48" s="114">
        <v>1195</v>
      </c>
      <c r="G48" s="114">
        <v>1187</v>
      </c>
      <c r="H48" s="114">
        <v>1220</v>
      </c>
      <c r="I48" s="140">
        <v>1160</v>
      </c>
      <c r="J48" s="115">
        <v>30</v>
      </c>
      <c r="K48" s="116">
        <v>2.5862068965517242</v>
      </c>
    </row>
    <row r="49" spans="1:11" ht="14.1" customHeight="1" x14ac:dyDescent="0.2">
      <c r="A49" s="306">
        <v>63</v>
      </c>
      <c r="B49" s="307" t="s">
        <v>271</v>
      </c>
      <c r="C49" s="308"/>
      <c r="D49" s="113">
        <v>10.749067079275507</v>
      </c>
      <c r="E49" s="115">
        <v>1181</v>
      </c>
      <c r="F49" s="114">
        <v>1360</v>
      </c>
      <c r="G49" s="114">
        <v>1384</v>
      </c>
      <c r="H49" s="114">
        <v>1337</v>
      </c>
      <c r="I49" s="140">
        <v>1278</v>
      </c>
      <c r="J49" s="115">
        <v>-97</v>
      </c>
      <c r="K49" s="116">
        <v>-7.5899843505477307</v>
      </c>
    </row>
    <row r="50" spans="1:11" ht="14.1" customHeight="1" x14ac:dyDescent="0.2">
      <c r="A50" s="306" t="s">
        <v>272</v>
      </c>
      <c r="B50" s="307" t="s">
        <v>273</v>
      </c>
      <c r="C50" s="308"/>
      <c r="D50" s="113">
        <v>0.40957495221625556</v>
      </c>
      <c r="E50" s="115">
        <v>45</v>
      </c>
      <c r="F50" s="114">
        <v>56</v>
      </c>
      <c r="G50" s="114">
        <v>59</v>
      </c>
      <c r="H50" s="114">
        <v>52</v>
      </c>
      <c r="I50" s="140">
        <v>48</v>
      </c>
      <c r="J50" s="115">
        <v>-3</v>
      </c>
      <c r="K50" s="116">
        <v>-6.25</v>
      </c>
    </row>
    <row r="51" spans="1:11" ht="14.1" customHeight="1" x14ac:dyDescent="0.2">
      <c r="A51" s="306" t="s">
        <v>274</v>
      </c>
      <c r="B51" s="307" t="s">
        <v>275</v>
      </c>
      <c r="C51" s="308"/>
      <c r="D51" s="113">
        <v>9.6295622098844085</v>
      </c>
      <c r="E51" s="115">
        <v>1058</v>
      </c>
      <c r="F51" s="114">
        <v>1210</v>
      </c>
      <c r="G51" s="114">
        <v>1217</v>
      </c>
      <c r="H51" s="114">
        <v>1179</v>
      </c>
      <c r="I51" s="140">
        <v>1125</v>
      </c>
      <c r="J51" s="115">
        <v>-67</v>
      </c>
      <c r="K51" s="116">
        <v>-5.9555555555555557</v>
      </c>
    </row>
    <row r="52" spans="1:11" ht="14.1" customHeight="1" x14ac:dyDescent="0.2">
      <c r="A52" s="306">
        <v>71</v>
      </c>
      <c r="B52" s="307" t="s">
        <v>276</v>
      </c>
      <c r="C52" s="308"/>
      <c r="D52" s="113">
        <v>10.293983799035223</v>
      </c>
      <c r="E52" s="115">
        <v>1131</v>
      </c>
      <c r="F52" s="114">
        <v>1143</v>
      </c>
      <c r="G52" s="114">
        <v>1142</v>
      </c>
      <c r="H52" s="114">
        <v>1142</v>
      </c>
      <c r="I52" s="140">
        <v>1123</v>
      </c>
      <c r="J52" s="115">
        <v>8</v>
      </c>
      <c r="K52" s="116">
        <v>0.7123775601068566</v>
      </c>
    </row>
    <row r="53" spans="1:11" ht="14.1" customHeight="1" x14ac:dyDescent="0.2">
      <c r="A53" s="306" t="s">
        <v>277</v>
      </c>
      <c r="B53" s="307" t="s">
        <v>278</v>
      </c>
      <c r="C53" s="308"/>
      <c r="D53" s="113">
        <v>0.66442158915081462</v>
      </c>
      <c r="E53" s="115">
        <v>73</v>
      </c>
      <c r="F53" s="114">
        <v>74</v>
      </c>
      <c r="G53" s="114">
        <v>75</v>
      </c>
      <c r="H53" s="114">
        <v>79</v>
      </c>
      <c r="I53" s="140">
        <v>71</v>
      </c>
      <c r="J53" s="115">
        <v>2</v>
      </c>
      <c r="K53" s="116">
        <v>2.816901408450704</v>
      </c>
    </row>
    <row r="54" spans="1:11" ht="14.1" customHeight="1" x14ac:dyDescent="0.2">
      <c r="A54" s="306" t="s">
        <v>279</v>
      </c>
      <c r="B54" s="307" t="s">
        <v>280</v>
      </c>
      <c r="C54" s="308"/>
      <c r="D54" s="113">
        <v>9.3201055793210159</v>
      </c>
      <c r="E54" s="115">
        <v>1024</v>
      </c>
      <c r="F54" s="114">
        <v>1031</v>
      </c>
      <c r="G54" s="114">
        <v>1031</v>
      </c>
      <c r="H54" s="114">
        <v>1026</v>
      </c>
      <c r="I54" s="140">
        <v>1011</v>
      </c>
      <c r="J54" s="115">
        <v>13</v>
      </c>
      <c r="K54" s="116">
        <v>1.2858555885262117</v>
      </c>
    </row>
    <row r="55" spans="1:11" ht="14.1" customHeight="1" x14ac:dyDescent="0.2">
      <c r="A55" s="306">
        <v>72</v>
      </c>
      <c r="B55" s="307" t="s">
        <v>281</v>
      </c>
      <c r="C55" s="308"/>
      <c r="D55" s="113">
        <v>1.1195048693910985</v>
      </c>
      <c r="E55" s="115">
        <v>123</v>
      </c>
      <c r="F55" s="114">
        <v>119</v>
      </c>
      <c r="G55" s="114">
        <v>116</v>
      </c>
      <c r="H55" s="114">
        <v>120</v>
      </c>
      <c r="I55" s="140">
        <v>123</v>
      </c>
      <c r="J55" s="115">
        <v>0</v>
      </c>
      <c r="K55" s="116">
        <v>0</v>
      </c>
    </row>
    <row r="56" spans="1:11" ht="14.1" customHeight="1" x14ac:dyDescent="0.2">
      <c r="A56" s="306" t="s">
        <v>282</v>
      </c>
      <c r="B56" s="307" t="s">
        <v>283</v>
      </c>
      <c r="C56" s="308"/>
      <c r="D56" s="113">
        <v>0.15472831528169656</v>
      </c>
      <c r="E56" s="115">
        <v>17</v>
      </c>
      <c r="F56" s="114">
        <v>12</v>
      </c>
      <c r="G56" s="114">
        <v>11</v>
      </c>
      <c r="H56" s="114">
        <v>9</v>
      </c>
      <c r="I56" s="140">
        <v>10</v>
      </c>
      <c r="J56" s="115">
        <v>7</v>
      </c>
      <c r="K56" s="116">
        <v>70</v>
      </c>
    </row>
    <row r="57" spans="1:11" ht="14.1" customHeight="1" x14ac:dyDescent="0.2">
      <c r="A57" s="306" t="s">
        <v>284</v>
      </c>
      <c r="B57" s="307" t="s">
        <v>285</v>
      </c>
      <c r="C57" s="308"/>
      <c r="D57" s="113">
        <v>0.60070992991717487</v>
      </c>
      <c r="E57" s="115">
        <v>66</v>
      </c>
      <c r="F57" s="114">
        <v>65</v>
      </c>
      <c r="G57" s="114">
        <v>65</v>
      </c>
      <c r="H57" s="114">
        <v>68</v>
      </c>
      <c r="I57" s="140">
        <v>72</v>
      </c>
      <c r="J57" s="115">
        <v>-6</v>
      </c>
      <c r="K57" s="116">
        <v>-8.3333333333333339</v>
      </c>
    </row>
    <row r="58" spans="1:11" ht="14.1" customHeight="1" x14ac:dyDescent="0.2">
      <c r="A58" s="306">
        <v>73</v>
      </c>
      <c r="B58" s="307" t="s">
        <v>286</v>
      </c>
      <c r="C58" s="308"/>
      <c r="D58" s="113">
        <v>0.94657322289979062</v>
      </c>
      <c r="E58" s="115">
        <v>104</v>
      </c>
      <c r="F58" s="114">
        <v>107</v>
      </c>
      <c r="G58" s="114">
        <v>113</v>
      </c>
      <c r="H58" s="114">
        <v>116</v>
      </c>
      <c r="I58" s="140">
        <v>119</v>
      </c>
      <c r="J58" s="115">
        <v>-15</v>
      </c>
      <c r="K58" s="116">
        <v>-12.605042016806722</v>
      </c>
    </row>
    <row r="59" spans="1:11" ht="14.1" customHeight="1" x14ac:dyDescent="0.2">
      <c r="A59" s="306" t="s">
        <v>287</v>
      </c>
      <c r="B59" s="307" t="s">
        <v>288</v>
      </c>
      <c r="C59" s="308"/>
      <c r="D59" s="113">
        <v>0.73723491398926</v>
      </c>
      <c r="E59" s="115">
        <v>81</v>
      </c>
      <c r="F59" s="114">
        <v>83</v>
      </c>
      <c r="G59" s="114">
        <v>86</v>
      </c>
      <c r="H59" s="114">
        <v>85</v>
      </c>
      <c r="I59" s="140">
        <v>88</v>
      </c>
      <c r="J59" s="115">
        <v>-7</v>
      </c>
      <c r="K59" s="116">
        <v>-7.9545454545454541</v>
      </c>
    </row>
    <row r="60" spans="1:11" ht="14.1" customHeight="1" x14ac:dyDescent="0.2">
      <c r="A60" s="306">
        <v>81</v>
      </c>
      <c r="B60" s="307" t="s">
        <v>289</v>
      </c>
      <c r="C60" s="308"/>
      <c r="D60" s="113">
        <v>4.1776645126058067</v>
      </c>
      <c r="E60" s="115">
        <v>459</v>
      </c>
      <c r="F60" s="114">
        <v>457</v>
      </c>
      <c r="G60" s="114">
        <v>452</v>
      </c>
      <c r="H60" s="114">
        <v>447</v>
      </c>
      <c r="I60" s="140">
        <v>460</v>
      </c>
      <c r="J60" s="115">
        <v>-1</v>
      </c>
      <c r="K60" s="116">
        <v>-0.21739130434782608</v>
      </c>
    </row>
    <row r="61" spans="1:11" ht="14.1" customHeight="1" x14ac:dyDescent="0.2">
      <c r="A61" s="306" t="s">
        <v>290</v>
      </c>
      <c r="B61" s="307" t="s">
        <v>291</v>
      </c>
      <c r="C61" s="308"/>
      <c r="D61" s="113">
        <v>1.4653681623737145</v>
      </c>
      <c r="E61" s="115">
        <v>161</v>
      </c>
      <c r="F61" s="114">
        <v>165</v>
      </c>
      <c r="G61" s="114">
        <v>166</v>
      </c>
      <c r="H61" s="114">
        <v>173</v>
      </c>
      <c r="I61" s="140">
        <v>173</v>
      </c>
      <c r="J61" s="115">
        <v>-12</v>
      </c>
      <c r="K61" s="116">
        <v>-6.9364161849710984</v>
      </c>
    </row>
    <row r="62" spans="1:11" ht="14.1" customHeight="1" x14ac:dyDescent="0.2">
      <c r="A62" s="306" t="s">
        <v>292</v>
      </c>
      <c r="B62" s="307" t="s">
        <v>293</v>
      </c>
      <c r="C62" s="308"/>
      <c r="D62" s="113">
        <v>1.6291981432602167</v>
      </c>
      <c r="E62" s="115">
        <v>179</v>
      </c>
      <c r="F62" s="114">
        <v>164</v>
      </c>
      <c r="G62" s="114">
        <v>163</v>
      </c>
      <c r="H62" s="114">
        <v>147</v>
      </c>
      <c r="I62" s="140">
        <v>150</v>
      </c>
      <c r="J62" s="115">
        <v>29</v>
      </c>
      <c r="K62" s="116">
        <v>19.333333333333332</v>
      </c>
    </row>
    <row r="63" spans="1:11" ht="14.1" customHeight="1" x14ac:dyDescent="0.2">
      <c r="A63" s="306"/>
      <c r="B63" s="307" t="s">
        <v>294</v>
      </c>
      <c r="C63" s="308"/>
      <c r="D63" s="113">
        <v>0.93747155729498499</v>
      </c>
      <c r="E63" s="115">
        <v>103</v>
      </c>
      <c r="F63" s="114">
        <v>92</v>
      </c>
      <c r="G63" s="114">
        <v>95</v>
      </c>
      <c r="H63" s="114">
        <v>88</v>
      </c>
      <c r="I63" s="140">
        <v>94</v>
      </c>
      <c r="J63" s="115">
        <v>9</v>
      </c>
      <c r="K63" s="116">
        <v>9.5744680851063837</v>
      </c>
    </row>
    <row r="64" spans="1:11" ht="14.1" customHeight="1" x14ac:dyDescent="0.2">
      <c r="A64" s="306" t="s">
        <v>295</v>
      </c>
      <c r="B64" s="307" t="s">
        <v>296</v>
      </c>
      <c r="C64" s="308"/>
      <c r="D64" s="113">
        <v>5.4609993628834078E-2</v>
      </c>
      <c r="E64" s="115">
        <v>6</v>
      </c>
      <c r="F64" s="114">
        <v>5</v>
      </c>
      <c r="G64" s="114">
        <v>6</v>
      </c>
      <c r="H64" s="114">
        <v>5</v>
      </c>
      <c r="I64" s="140">
        <v>6</v>
      </c>
      <c r="J64" s="115">
        <v>0</v>
      </c>
      <c r="K64" s="116">
        <v>0</v>
      </c>
    </row>
    <row r="65" spans="1:11" ht="14.1" customHeight="1" x14ac:dyDescent="0.2">
      <c r="A65" s="306" t="s">
        <v>297</v>
      </c>
      <c r="B65" s="307" t="s">
        <v>298</v>
      </c>
      <c r="C65" s="308"/>
      <c r="D65" s="113">
        <v>0.66442158915081462</v>
      </c>
      <c r="E65" s="115">
        <v>73</v>
      </c>
      <c r="F65" s="114">
        <v>80</v>
      </c>
      <c r="G65" s="114">
        <v>77</v>
      </c>
      <c r="H65" s="114">
        <v>83</v>
      </c>
      <c r="I65" s="140">
        <v>92</v>
      </c>
      <c r="J65" s="115">
        <v>-19</v>
      </c>
      <c r="K65" s="116">
        <v>-20.652173913043477</v>
      </c>
    </row>
    <row r="66" spans="1:11" ht="14.1" customHeight="1" x14ac:dyDescent="0.2">
      <c r="A66" s="306">
        <v>82</v>
      </c>
      <c r="B66" s="307" t="s">
        <v>299</v>
      </c>
      <c r="C66" s="308"/>
      <c r="D66" s="113">
        <v>2.5029580413215617</v>
      </c>
      <c r="E66" s="115">
        <v>275</v>
      </c>
      <c r="F66" s="114">
        <v>278</v>
      </c>
      <c r="G66" s="114">
        <v>283</v>
      </c>
      <c r="H66" s="114">
        <v>279</v>
      </c>
      <c r="I66" s="140">
        <v>271</v>
      </c>
      <c r="J66" s="115">
        <v>4</v>
      </c>
      <c r="K66" s="116">
        <v>1.4760147601476015</v>
      </c>
    </row>
    <row r="67" spans="1:11" ht="14.1" customHeight="1" x14ac:dyDescent="0.2">
      <c r="A67" s="306" t="s">
        <v>300</v>
      </c>
      <c r="B67" s="307" t="s">
        <v>301</v>
      </c>
      <c r="C67" s="308"/>
      <c r="D67" s="113">
        <v>0.94657322289979062</v>
      </c>
      <c r="E67" s="115">
        <v>104</v>
      </c>
      <c r="F67" s="114">
        <v>97</v>
      </c>
      <c r="G67" s="114">
        <v>105</v>
      </c>
      <c r="H67" s="114">
        <v>101</v>
      </c>
      <c r="I67" s="140">
        <v>94</v>
      </c>
      <c r="J67" s="115">
        <v>10</v>
      </c>
      <c r="K67" s="116">
        <v>10.638297872340425</v>
      </c>
    </row>
    <row r="68" spans="1:11" ht="14.1" customHeight="1" x14ac:dyDescent="0.2">
      <c r="A68" s="306" t="s">
        <v>302</v>
      </c>
      <c r="B68" s="307" t="s">
        <v>303</v>
      </c>
      <c r="C68" s="308"/>
      <c r="D68" s="113">
        <v>1.0102848821334305</v>
      </c>
      <c r="E68" s="115">
        <v>111</v>
      </c>
      <c r="F68" s="114">
        <v>119</v>
      </c>
      <c r="G68" s="114">
        <v>116</v>
      </c>
      <c r="H68" s="114">
        <v>115</v>
      </c>
      <c r="I68" s="140">
        <v>112</v>
      </c>
      <c r="J68" s="115">
        <v>-1</v>
      </c>
      <c r="K68" s="116">
        <v>-0.8928571428571429</v>
      </c>
    </row>
    <row r="69" spans="1:11" ht="14.1" customHeight="1" x14ac:dyDescent="0.2">
      <c r="A69" s="306">
        <v>83</v>
      </c>
      <c r="B69" s="307" t="s">
        <v>304</v>
      </c>
      <c r="C69" s="308"/>
      <c r="D69" s="113">
        <v>4.368799490306726</v>
      </c>
      <c r="E69" s="115">
        <v>480</v>
      </c>
      <c r="F69" s="114">
        <v>477</v>
      </c>
      <c r="G69" s="114">
        <v>467</v>
      </c>
      <c r="H69" s="114">
        <v>481</v>
      </c>
      <c r="I69" s="140">
        <v>461</v>
      </c>
      <c r="J69" s="115">
        <v>19</v>
      </c>
      <c r="K69" s="116">
        <v>4.1214750542299345</v>
      </c>
    </row>
    <row r="70" spans="1:11" ht="14.1" customHeight="1" x14ac:dyDescent="0.2">
      <c r="A70" s="306" t="s">
        <v>305</v>
      </c>
      <c r="B70" s="307" t="s">
        <v>306</v>
      </c>
      <c r="C70" s="308"/>
      <c r="D70" s="113">
        <v>2.7760080094657322</v>
      </c>
      <c r="E70" s="115">
        <v>305</v>
      </c>
      <c r="F70" s="114">
        <v>308</v>
      </c>
      <c r="G70" s="114">
        <v>296</v>
      </c>
      <c r="H70" s="114">
        <v>317</v>
      </c>
      <c r="I70" s="140">
        <v>300</v>
      </c>
      <c r="J70" s="115">
        <v>5</v>
      </c>
      <c r="K70" s="116">
        <v>1.6666666666666667</v>
      </c>
    </row>
    <row r="71" spans="1:11" ht="14.1" customHeight="1" x14ac:dyDescent="0.2">
      <c r="A71" s="306"/>
      <c r="B71" s="307" t="s">
        <v>307</v>
      </c>
      <c r="C71" s="308"/>
      <c r="D71" s="113">
        <v>1.6382998088650222</v>
      </c>
      <c r="E71" s="115">
        <v>180</v>
      </c>
      <c r="F71" s="114">
        <v>178</v>
      </c>
      <c r="G71" s="114">
        <v>173</v>
      </c>
      <c r="H71" s="114">
        <v>178</v>
      </c>
      <c r="I71" s="140">
        <v>176</v>
      </c>
      <c r="J71" s="115">
        <v>4</v>
      </c>
      <c r="K71" s="116">
        <v>2.2727272727272729</v>
      </c>
    </row>
    <row r="72" spans="1:11" ht="14.1" customHeight="1" x14ac:dyDescent="0.2">
      <c r="A72" s="306">
        <v>84</v>
      </c>
      <c r="B72" s="307" t="s">
        <v>308</v>
      </c>
      <c r="C72" s="308"/>
      <c r="D72" s="113">
        <v>2.0569764266860835</v>
      </c>
      <c r="E72" s="115">
        <v>226</v>
      </c>
      <c r="F72" s="114">
        <v>227</v>
      </c>
      <c r="G72" s="114">
        <v>224</v>
      </c>
      <c r="H72" s="114">
        <v>230</v>
      </c>
      <c r="I72" s="140">
        <v>225</v>
      </c>
      <c r="J72" s="115">
        <v>1</v>
      </c>
      <c r="K72" s="116">
        <v>0.44444444444444442</v>
      </c>
    </row>
    <row r="73" spans="1:11" ht="14.1" customHeight="1" x14ac:dyDescent="0.2">
      <c r="A73" s="306" t="s">
        <v>309</v>
      </c>
      <c r="B73" s="307" t="s">
        <v>310</v>
      </c>
      <c r="C73" s="308"/>
      <c r="D73" s="113">
        <v>0.30945663056339312</v>
      </c>
      <c r="E73" s="115">
        <v>34</v>
      </c>
      <c r="F73" s="114">
        <v>34</v>
      </c>
      <c r="G73" s="114">
        <v>33</v>
      </c>
      <c r="H73" s="114">
        <v>37</v>
      </c>
      <c r="I73" s="140">
        <v>36</v>
      </c>
      <c r="J73" s="115">
        <v>-2</v>
      </c>
      <c r="K73" s="116">
        <v>-5.5555555555555554</v>
      </c>
    </row>
    <row r="74" spans="1:11" ht="14.1" customHeight="1" x14ac:dyDescent="0.2">
      <c r="A74" s="306" t="s">
        <v>311</v>
      </c>
      <c r="B74" s="307" t="s">
        <v>312</v>
      </c>
      <c r="C74" s="308"/>
      <c r="D74" s="113">
        <v>2.7304996814417039E-2</v>
      </c>
      <c r="E74" s="115">
        <v>3</v>
      </c>
      <c r="F74" s="114" t="s">
        <v>513</v>
      </c>
      <c r="G74" s="114" t="s">
        <v>513</v>
      </c>
      <c r="H74" s="114">
        <v>4</v>
      </c>
      <c r="I74" s="140">
        <v>4</v>
      </c>
      <c r="J74" s="115">
        <v>-1</v>
      </c>
      <c r="K74" s="116">
        <v>-25</v>
      </c>
    </row>
    <row r="75" spans="1:11" ht="14.1" customHeight="1" x14ac:dyDescent="0.2">
      <c r="A75" s="306" t="s">
        <v>313</v>
      </c>
      <c r="B75" s="307" t="s">
        <v>314</v>
      </c>
      <c r="C75" s="308"/>
      <c r="D75" s="113">
        <v>8.1914990443251109E-2</v>
      </c>
      <c r="E75" s="115">
        <v>9</v>
      </c>
      <c r="F75" s="114">
        <v>9</v>
      </c>
      <c r="G75" s="114">
        <v>9</v>
      </c>
      <c r="H75" s="114">
        <v>10</v>
      </c>
      <c r="I75" s="140">
        <v>10</v>
      </c>
      <c r="J75" s="115">
        <v>-1</v>
      </c>
      <c r="K75" s="116">
        <v>-10</v>
      </c>
    </row>
    <row r="76" spans="1:11" ht="14.1" customHeight="1" x14ac:dyDescent="0.2">
      <c r="A76" s="306">
        <v>91</v>
      </c>
      <c r="B76" s="307" t="s">
        <v>315</v>
      </c>
      <c r="C76" s="308"/>
      <c r="D76" s="113">
        <v>1.2014198598343497</v>
      </c>
      <c r="E76" s="115">
        <v>132</v>
      </c>
      <c r="F76" s="114">
        <v>119</v>
      </c>
      <c r="G76" s="114">
        <v>128</v>
      </c>
      <c r="H76" s="114">
        <v>129</v>
      </c>
      <c r="I76" s="140">
        <v>126</v>
      </c>
      <c r="J76" s="115">
        <v>6</v>
      </c>
      <c r="K76" s="116">
        <v>4.7619047619047619</v>
      </c>
    </row>
    <row r="77" spans="1:11" ht="14.1" customHeight="1" x14ac:dyDescent="0.2">
      <c r="A77" s="306">
        <v>92</v>
      </c>
      <c r="B77" s="307" t="s">
        <v>316</v>
      </c>
      <c r="C77" s="308"/>
      <c r="D77" s="113">
        <v>0.47328661144989531</v>
      </c>
      <c r="E77" s="115">
        <v>52</v>
      </c>
      <c r="F77" s="114">
        <v>57</v>
      </c>
      <c r="G77" s="114">
        <v>54</v>
      </c>
      <c r="H77" s="114">
        <v>59</v>
      </c>
      <c r="I77" s="140">
        <v>60</v>
      </c>
      <c r="J77" s="115">
        <v>-8</v>
      </c>
      <c r="K77" s="116">
        <v>-13.333333333333334</v>
      </c>
    </row>
    <row r="78" spans="1:11" ht="14.1" customHeight="1" x14ac:dyDescent="0.2">
      <c r="A78" s="306">
        <v>93</v>
      </c>
      <c r="B78" s="307" t="s">
        <v>317</v>
      </c>
      <c r="C78" s="308"/>
      <c r="D78" s="113">
        <v>0.14562664967689087</v>
      </c>
      <c r="E78" s="115">
        <v>16</v>
      </c>
      <c r="F78" s="114">
        <v>18</v>
      </c>
      <c r="G78" s="114">
        <v>20</v>
      </c>
      <c r="H78" s="114">
        <v>17</v>
      </c>
      <c r="I78" s="140">
        <v>15</v>
      </c>
      <c r="J78" s="115">
        <v>1</v>
      </c>
      <c r="K78" s="116">
        <v>6.666666666666667</v>
      </c>
    </row>
    <row r="79" spans="1:11" ht="14.1" customHeight="1" x14ac:dyDescent="0.2">
      <c r="A79" s="306">
        <v>94</v>
      </c>
      <c r="B79" s="307" t="s">
        <v>318</v>
      </c>
      <c r="C79" s="308"/>
      <c r="D79" s="113">
        <v>0.57340493310275775</v>
      </c>
      <c r="E79" s="115">
        <v>63</v>
      </c>
      <c r="F79" s="114">
        <v>62</v>
      </c>
      <c r="G79" s="114">
        <v>61</v>
      </c>
      <c r="H79" s="114">
        <v>63</v>
      </c>
      <c r="I79" s="140">
        <v>65</v>
      </c>
      <c r="J79" s="115">
        <v>-2</v>
      </c>
      <c r="K79" s="116">
        <v>-3.0769230769230771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5.5793210157458812</v>
      </c>
      <c r="E81" s="143">
        <v>613</v>
      </c>
      <c r="F81" s="144">
        <v>624</v>
      </c>
      <c r="G81" s="144">
        <v>621</v>
      </c>
      <c r="H81" s="144">
        <v>631</v>
      </c>
      <c r="I81" s="145">
        <v>603</v>
      </c>
      <c r="J81" s="143">
        <v>10</v>
      </c>
      <c r="K81" s="146">
        <v>1.6583747927031509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2854</v>
      </c>
      <c r="G12" s="536">
        <v>2132</v>
      </c>
      <c r="H12" s="536">
        <v>3960</v>
      </c>
      <c r="I12" s="536">
        <v>2770</v>
      </c>
      <c r="J12" s="537">
        <v>3081</v>
      </c>
      <c r="K12" s="538">
        <v>-227</v>
      </c>
      <c r="L12" s="349">
        <v>-7.3677377474845827</v>
      </c>
    </row>
    <row r="13" spans="1:17" s="110" customFormat="1" ht="15" customHeight="1" x14ac:dyDescent="0.2">
      <c r="A13" s="350" t="s">
        <v>344</v>
      </c>
      <c r="B13" s="351" t="s">
        <v>345</v>
      </c>
      <c r="C13" s="347"/>
      <c r="D13" s="347"/>
      <c r="E13" s="348"/>
      <c r="F13" s="536">
        <v>1568</v>
      </c>
      <c r="G13" s="536">
        <v>1115</v>
      </c>
      <c r="H13" s="536">
        <v>2134</v>
      </c>
      <c r="I13" s="536">
        <v>1575</v>
      </c>
      <c r="J13" s="537">
        <v>1755</v>
      </c>
      <c r="K13" s="538">
        <v>-187</v>
      </c>
      <c r="L13" s="349">
        <v>-10.655270655270655</v>
      </c>
    </row>
    <row r="14" spans="1:17" s="110" customFormat="1" ht="22.5" customHeight="1" x14ac:dyDescent="0.2">
      <c r="A14" s="350"/>
      <c r="B14" s="351" t="s">
        <v>346</v>
      </c>
      <c r="C14" s="347"/>
      <c r="D14" s="347"/>
      <c r="E14" s="348"/>
      <c r="F14" s="536">
        <v>1286</v>
      </c>
      <c r="G14" s="536">
        <v>1017</v>
      </c>
      <c r="H14" s="536">
        <v>1826</v>
      </c>
      <c r="I14" s="536">
        <v>1195</v>
      </c>
      <c r="J14" s="537">
        <v>1326</v>
      </c>
      <c r="K14" s="538">
        <v>-40</v>
      </c>
      <c r="L14" s="349">
        <v>-3.0165912518853695</v>
      </c>
    </row>
    <row r="15" spans="1:17" s="110" customFormat="1" ht="15" customHeight="1" x14ac:dyDescent="0.2">
      <c r="A15" s="350" t="s">
        <v>347</v>
      </c>
      <c r="B15" s="351" t="s">
        <v>108</v>
      </c>
      <c r="C15" s="347"/>
      <c r="D15" s="347"/>
      <c r="E15" s="348"/>
      <c r="F15" s="536">
        <v>655</v>
      </c>
      <c r="G15" s="536">
        <v>448</v>
      </c>
      <c r="H15" s="536">
        <v>1766</v>
      </c>
      <c r="I15" s="536">
        <v>651</v>
      </c>
      <c r="J15" s="537">
        <v>699</v>
      </c>
      <c r="K15" s="538">
        <v>-44</v>
      </c>
      <c r="L15" s="349">
        <v>-6.2947067238912728</v>
      </c>
    </row>
    <row r="16" spans="1:17" s="110" customFormat="1" ht="15" customHeight="1" x14ac:dyDescent="0.2">
      <c r="A16" s="350"/>
      <c r="B16" s="351" t="s">
        <v>109</v>
      </c>
      <c r="C16" s="347"/>
      <c r="D16" s="347"/>
      <c r="E16" s="348"/>
      <c r="F16" s="536">
        <v>1899</v>
      </c>
      <c r="G16" s="536">
        <v>1468</v>
      </c>
      <c r="H16" s="536">
        <v>1944</v>
      </c>
      <c r="I16" s="536">
        <v>1879</v>
      </c>
      <c r="J16" s="537">
        <v>2078</v>
      </c>
      <c r="K16" s="538">
        <v>-179</v>
      </c>
      <c r="L16" s="349">
        <v>-8.6140519730510103</v>
      </c>
    </row>
    <row r="17" spans="1:12" s="110" customFormat="1" ht="15" customHeight="1" x14ac:dyDescent="0.2">
      <c r="A17" s="350"/>
      <c r="B17" s="351" t="s">
        <v>110</v>
      </c>
      <c r="C17" s="347"/>
      <c r="D17" s="347"/>
      <c r="E17" s="348"/>
      <c r="F17" s="536">
        <v>265</v>
      </c>
      <c r="G17" s="536">
        <v>180</v>
      </c>
      <c r="H17" s="536">
        <v>204</v>
      </c>
      <c r="I17" s="536">
        <v>212</v>
      </c>
      <c r="J17" s="537">
        <v>269</v>
      </c>
      <c r="K17" s="538">
        <v>-4</v>
      </c>
      <c r="L17" s="349">
        <v>-1.486988847583643</v>
      </c>
    </row>
    <row r="18" spans="1:12" s="110" customFormat="1" ht="15" customHeight="1" x14ac:dyDescent="0.2">
      <c r="A18" s="350"/>
      <c r="B18" s="351" t="s">
        <v>111</v>
      </c>
      <c r="C18" s="347"/>
      <c r="D18" s="347"/>
      <c r="E18" s="348"/>
      <c r="F18" s="536">
        <v>35</v>
      </c>
      <c r="G18" s="536">
        <v>36</v>
      </c>
      <c r="H18" s="536">
        <v>46</v>
      </c>
      <c r="I18" s="536">
        <v>28</v>
      </c>
      <c r="J18" s="537">
        <v>35</v>
      </c>
      <c r="K18" s="538">
        <v>0</v>
      </c>
      <c r="L18" s="349">
        <v>0</v>
      </c>
    </row>
    <row r="19" spans="1:12" s="110" customFormat="1" ht="15" customHeight="1" x14ac:dyDescent="0.2">
      <c r="A19" s="118" t="s">
        <v>113</v>
      </c>
      <c r="B19" s="119" t="s">
        <v>181</v>
      </c>
      <c r="C19" s="347"/>
      <c r="D19" s="347"/>
      <c r="E19" s="348"/>
      <c r="F19" s="536">
        <v>1748</v>
      </c>
      <c r="G19" s="536">
        <v>1202</v>
      </c>
      <c r="H19" s="536">
        <v>2690</v>
      </c>
      <c r="I19" s="536">
        <v>1718</v>
      </c>
      <c r="J19" s="537">
        <v>1968</v>
      </c>
      <c r="K19" s="538">
        <v>-220</v>
      </c>
      <c r="L19" s="349">
        <v>-11.178861788617887</v>
      </c>
    </row>
    <row r="20" spans="1:12" s="110" customFormat="1" ht="15" customHeight="1" x14ac:dyDescent="0.2">
      <c r="A20" s="118"/>
      <c r="B20" s="119" t="s">
        <v>182</v>
      </c>
      <c r="C20" s="347"/>
      <c r="D20" s="347"/>
      <c r="E20" s="348"/>
      <c r="F20" s="536">
        <v>1106</v>
      </c>
      <c r="G20" s="536">
        <v>930</v>
      </c>
      <c r="H20" s="536">
        <v>1270</v>
      </c>
      <c r="I20" s="536">
        <v>1052</v>
      </c>
      <c r="J20" s="537">
        <v>1113</v>
      </c>
      <c r="K20" s="538">
        <v>-7</v>
      </c>
      <c r="L20" s="349">
        <v>-0.62893081761006286</v>
      </c>
    </row>
    <row r="21" spans="1:12" s="110" customFormat="1" ht="15" customHeight="1" x14ac:dyDescent="0.2">
      <c r="A21" s="118" t="s">
        <v>113</v>
      </c>
      <c r="B21" s="119" t="s">
        <v>116</v>
      </c>
      <c r="C21" s="347"/>
      <c r="D21" s="347"/>
      <c r="E21" s="348"/>
      <c r="F21" s="536">
        <v>2329</v>
      </c>
      <c r="G21" s="536">
        <v>1710</v>
      </c>
      <c r="H21" s="536">
        <v>3345</v>
      </c>
      <c r="I21" s="536">
        <v>2251</v>
      </c>
      <c r="J21" s="537">
        <v>2556</v>
      </c>
      <c r="K21" s="538">
        <v>-227</v>
      </c>
      <c r="L21" s="349">
        <v>-8.8810641627543028</v>
      </c>
    </row>
    <row r="22" spans="1:12" s="110" customFormat="1" ht="15" customHeight="1" x14ac:dyDescent="0.2">
      <c r="A22" s="118"/>
      <c r="B22" s="119" t="s">
        <v>117</v>
      </c>
      <c r="C22" s="347"/>
      <c r="D22" s="347"/>
      <c r="E22" s="348"/>
      <c r="F22" s="536">
        <v>522</v>
      </c>
      <c r="G22" s="536">
        <v>420</v>
      </c>
      <c r="H22" s="536">
        <v>613</v>
      </c>
      <c r="I22" s="536">
        <v>518</v>
      </c>
      <c r="J22" s="537">
        <v>524</v>
      </c>
      <c r="K22" s="538">
        <v>-2</v>
      </c>
      <c r="L22" s="349">
        <v>-0.38167938931297712</v>
      </c>
    </row>
    <row r="23" spans="1:12" s="110" customFormat="1" ht="15" customHeight="1" x14ac:dyDescent="0.2">
      <c r="A23" s="352" t="s">
        <v>347</v>
      </c>
      <c r="B23" s="353" t="s">
        <v>193</v>
      </c>
      <c r="C23" s="354"/>
      <c r="D23" s="354"/>
      <c r="E23" s="355"/>
      <c r="F23" s="539">
        <v>83</v>
      </c>
      <c r="G23" s="539">
        <v>71</v>
      </c>
      <c r="H23" s="539">
        <v>958</v>
      </c>
      <c r="I23" s="539">
        <v>53</v>
      </c>
      <c r="J23" s="540">
        <v>89</v>
      </c>
      <c r="K23" s="541">
        <v>-6</v>
      </c>
      <c r="L23" s="356">
        <v>-6.7415730337078648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32.5</v>
      </c>
      <c r="G25" s="542">
        <v>32.799999999999997</v>
      </c>
      <c r="H25" s="542">
        <v>37.200000000000003</v>
      </c>
      <c r="I25" s="542">
        <v>35.299999999999997</v>
      </c>
      <c r="J25" s="542">
        <v>31.8</v>
      </c>
      <c r="K25" s="543" t="s">
        <v>349</v>
      </c>
      <c r="L25" s="364">
        <v>0.69999999999999929</v>
      </c>
    </row>
    <row r="26" spans="1:12" s="110" customFormat="1" ht="15" customHeight="1" x14ac:dyDescent="0.2">
      <c r="A26" s="365" t="s">
        <v>105</v>
      </c>
      <c r="B26" s="366" t="s">
        <v>345</v>
      </c>
      <c r="C26" s="362"/>
      <c r="D26" s="362"/>
      <c r="E26" s="363"/>
      <c r="F26" s="542">
        <v>30.8</v>
      </c>
      <c r="G26" s="542">
        <v>30.1</v>
      </c>
      <c r="H26" s="542">
        <v>36.1</v>
      </c>
      <c r="I26" s="542">
        <v>34.6</v>
      </c>
      <c r="J26" s="544">
        <v>29.3</v>
      </c>
      <c r="K26" s="543" t="s">
        <v>349</v>
      </c>
      <c r="L26" s="364">
        <v>1.5</v>
      </c>
    </row>
    <row r="27" spans="1:12" s="110" customFormat="1" ht="15" customHeight="1" x14ac:dyDescent="0.2">
      <c r="A27" s="365"/>
      <c r="B27" s="366" t="s">
        <v>346</v>
      </c>
      <c r="C27" s="362"/>
      <c r="D27" s="362"/>
      <c r="E27" s="363"/>
      <c r="F27" s="542">
        <v>34.5</v>
      </c>
      <c r="G27" s="542">
        <v>35.799999999999997</v>
      </c>
      <c r="H27" s="542">
        <v>38.5</v>
      </c>
      <c r="I27" s="542">
        <v>36.4</v>
      </c>
      <c r="J27" s="542">
        <v>35.200000000000003</v>
      </c>
      <c r="K27" s="543" t="s">
        <v>349</v>
      </c>
      <c r="L27" s="364">
        <v>-0.70000000000000284</v>
      </c>
    </row>
    <row r="28" spans="1:12" s="110" customFormat="1" ht="15" customHeight="1" x14ac:dyDescent="0.2">
      <c r="A28" s="365" t="s">
        <v>113</v>
      </c>
      <c r="B28" s="366" t="s">
        <v>108</v>
      </c>
      <c r="C28" s="362"/>
      <c r="D28" s="362"/>
      <c r="E28" s="363"/>
      <c r="F28" s="542">
        <v>47.2</v>
      </c>
      <c r="G28" s="542">
        <v>45.9</v>
      </c>
      <c r="H28" s="542">
        <v>48.4</v>
      </c>
      <c r="I28" s="542">
        <v>53</v>
      </c>
      <c r="J28" s="542">
        <v>48.8</v>
      </c>
      <c r="K28" s="543" t="s">
        <v>349</v>
      </c>
      <c r="L28" s="364">
        <v>-1.5999999999999943</v>
      </c>
    </row>
    <row r="29" spans="1:12" s="110" customFormat="1" ht="11.25" x14ac:dyDescent="0.2">
      <c r="A29" s="365"/>
      <c r="B29" s="366" t="s">
        <v>109</v>
      </c>
      <c r="C29" s="362"/>
      <c r="D29" s="362"/>
      <c r="E29" s="363"/>
      <c r="F29" s="542">
        <v>28.4</v>
      </c>
      <c r="G29" s="542">
        <v>29.5</v>
      </c>
      <c r="H29" s="542">
        <v>32.299999999999997</v>
      </c>
      <c r="I29" s="542">
        <v>29.7</v>
      </c>
      <c r="J29" s="544">
        <v>27</v>
      </c>
      <c r="K29" s="543" t="s">
        <v>349</v>
      </c>
      <c r="L29" s="364">
        <v>1.3999999999999986</v>
      </c>
    </row>
    <row r="30" spans="1:12" s="110" customFormat="1" ht="15" customHeight="1" x14ac:dyDescent="0.2">
      <c r="A30" s="365"/>
      <c r="B30" s="366" t="s">
        <v>110</v>
      </c>
      <c r="C30" s="362"/>
      <c r="D30" s="362"/>
      <c r="E30" s="363"/>
      <c r="F30" s="542">
        <v>28</v>
      </c>
      <c r="G30" s="542">
        <v>32.799999999999997</v>
      </c>
      <c r="H30" s="542">
        <v>37.299999999999997</v>
      </c>
      <c r="I30" s="542">
        <v>35.799999999999997</v>
      </c>
      <c r="J30" s="542">
        <v>29.9</v>
      </c>
      <c r="K30" s="543" t="s">
        <v>349</v>
      </c>
      <c r="L30" s="364">
        <v>-1.8999999999999986</v>
      </c>
    </row>
    <row r="31" spans="1:12" s="110" customFormat="1" ht="15" customHeight="1" x14ac:dyDescent="0.2">
      <c r="A31" s="365"/>
      <c r="B31" s="366" t="s">
        <v>111</v>
      </c>
      <c r="C31" s="362"/>
      <c r="D31" s="362"/>
      <c r="E31" s="363"/>
      <c r="F31" s="542">
        <v>48.6</v>
      </c>
      <c r="G31" s="542">
        <v>36.1</v>
      </c>
      <c r="H31" s="542">
        <v>45.7</v>
      </c>
      <c r="I31" s="542">
        <v>28.6</v>
      </c>
      <c r="J31" s="542">
        <v>31.4</v>
      </c>
      <c r="K31" s="543" t="s">
        <v>349</v>
      </c>
      <c r="L31" s="364">
        <v>17.200000000000003</v>
      </c>
    </row>
    <row r="32" spans="1:12" s="110" customFormat="1" ht="15" customHeight="1" x14ac:dyDescent="0.2">
      <c r="A32" s="367" t="s">
        <v>113</v>
      </c>
      <c r="B32" s="368" t="s">
        <v>181</v>
      </c>
      <c r="C32" s="362"/>
      <c r="D32" s="362"/>
      <c r="E32" s="363"/>
      <c r="F32" s="542">
        <v>29.6</v>
      </c>
      <c r="G32" s="542">
        <v>27.5</v>
      </c>
      <c r="H32" s="542">
        <v>33.5</v>
      </c>
      <c r="I32" s="542">
        <v>32.200000000000003</v>
      </c>
      <c r="J32" s="544">
        <v>27.4</v>
      </c>
      <c r="K32" s="543" t="s">
        <v>349</v>
      </c>
      <c r="L32" s="364">
        <v>2.2000000000000028</v>
      </c>
    </row>
    <row r="33" spans="1:12" s="110" customFormat="1" ht="15" customHeight="1" x14ac:dyDescent="0.2">
      <c r="A33" s="367"/>
      <c r="B33" s="368" t="s">
        <v>182</v>
      </c>
      <c r="C33" s="362"/>
      <c r="D33" s="362"/>
      <c r="E33" s="363"/>
      <c r="F33" s="542">
        <v>36.799999999999997</v>
      </c>
      <c r="G33" s="542">
        <v>39.200000000000003</v>
      </c>
      <c r="H33" s="542">
        <v>42.1</v>
      </c>
      <c r="I33" s="542">
        <v>40.299999999999997</v>
      </c>
      <c r="J33" s="542">
        <v>39.1</v>
      </c>
      <c r="K33" s="543" t="s">
        <v>349</v>
      </c>
      <c r="L33" s="364">
        <v>-2.3000000000000043</v>
      </c>
    </row>
    <row r="34" spans="1:12" s="369" customFormat="1" ht="15" customHeight="1" x14ac:dyDescent="0.2">
      <c r="A34" s="367" t="s">
        <v>113</v>
      </c>
      <c r="B34" s="368" t="s">
        <v>116</v>
      </c>
      <c r="C34" s="362"/>
      <c r="D34" s="362"/>
      <c r="E34" s="363"/>
      <c r="F34" s="542">
        <v>32.9</v>
      </c>
      <c r="G34" s="542">
        <v>33.799999999999997</v>
      </c>
      <c r="H34" s="542">
        <v>37</v>
      </c>
      <c r="I34" s="542">
        <v>34.6</v>
      </c>
      <c r="J34" s="542">
        <v>32.6</v>
      </c>
      <c r="K34" s="543" t="s">
        <v>349</v>
      </c>
      <c r="L34" s="364">
        <v>0.29999999999999716</v>
      </c>
    </row>
    <row r="35" spans="1:12" s="369" customFormat="1" ht="11.25" x14ac:dyDescent="0.2">
      <c r="A35" s="370"/>
      <c r="B35" s="371" t="s">
        <v>117</v>
      </c>
      <c r="C35" s="372"/>
      <c r="D35" s="372"/>
      <c r="E35" s="373"/>
      <c r="F35" s="545">
        <v>30.6</v>
      </c>
      <c r="G35" s="545">
        <v>29</v>
      </c>
      <c r="H35" s="545">
        <v>38.4</v>
      </c>
      <c r="I35" s="545">
        <v>38.5</v>
      </c>
      <c r="J35" s="546">
        <v>28</v>
      </c>
      <c r="K35" s="547" t="s">
        <v>349</v>
      </c>
      <c r="L35" s="374">
        <v>2.6000000000000014</v>
      </c>
    </row>
    <row r="36" spans="1:12" s="369" customFormat="1" ht="15.95" customHeight="1" x14ac:dyDescent="0.2">
      <c r="A36" s="375" t="s">
        <v>350</v>
      </c>
      <c r="B36" s="376"/>
      <c r="C36" s="377"/>
      <c r="D36" s="376"/>
      <c r="E36" s="378"/>
      <c r="F36" s="548">
        <v>2752</v>
      </c>
      <c r="G36" s="548">
        <v>2026</v>
      </c>
      <c r="H36" s="548">
        <v>2861</v>
      </c>
      <c r="I36" s="548">
        <v>2700</v>
      </c>
      <c r="J36" s="548">
        <v>2976</v>
      </c>
      <c r="K36" s="549">
        <v>-224</v>
      </c>
      <c r="L36" s="380">
        <v>-7.5268817204301079</v>
      </c>
    </row>
    <row r="37" spans="1:12" s="369" customFormat="1" ht="15.95" customHeight="1" x14ac:dyDescent="0.2">
      <c r="A37" s="381"/>
      <c r="B37" s="382" t="s">
        <v>113</v>
      </c>
      <c r="C37" s="382" t="s">
        <v>351</v>
      </c>
      <c r="D37" s="382"/>
      <c r="E37" s="383"/>
      <c r="F37" s="548">
        <v>894</v>
      </c>
      <c r="G37" s="548">
        <v>665</v>
      </c>
      <c r="H37" s="548">
        <v>1065</v>
      </c>
      <c r="I37" s="548">
        <v>954</v>
      </c>
      <c r="J37" s="548">
        <v>946</v>
      </c>
      <c r="K37" s="549">
        <v>-52</v>
      </c>
      <c r="L37" s="380">
        <v>-5.4968287526427062</v>
      </c>
    </row>
    <row r="38" spans="1:12" s="369" customFormat="1" ht="15.95" customHeight="1" x14ac:dyDescent="0.2">
      <c r="A38" s="381"/>
      <c r="B38" s="384" t="s">
        <v>105</v>
      </c>
      <c r="C38" s="384" t="s">
        <v>106</v>
      </c>
      <c r="D38" s="385"/>
      <c r="E38" s="383"/>
      <c r="F38" s="548">
        <v>1514</v>
      </c>
      <c r="G38" s="548">
        <v>1063</v>
      </c>
      <c r="H38" s="548">
        <v>1492</v>
      </c>
      <c r="I38" s="548">
        <v>1548</v>
      </c>
      <c r="J38" s="550">
        <v>1709</v>
      </c>
      <c r="K38" s="549">
        <v>-195</v>
      </c>
      <c r="L38" s="380">
        <v>-11.410181392627267</v>
      </c>
    </row>
    <row r="39" spans="1:12" s="369" customFormat="1" ht="15.95" customHeight="1" x14ac:dyDescent="0.2">
      <c r="A39" s="381"/>
      <c r="B39" s="385"/>
      <c r="C39" s="382" t="s">
        <v>352</v>
      </c>
      <c r="D39" s="385"/>
      <c r="E39" s="383"/>
      <c r="F39" s="548">
        <v>467</v>
      </c>
      <c r="G39" s="548">
        <v>320</v>
      </c>
      <c r="H39" s="548">
        <v>538</v>
      </c>
      <c r="I39" s="548">
        <v>535</v>
      </c>
      <c r="J39" s="548">
        <v>500</v>
      </c>
      <c r="K39" s="549">
        <v>-33</v>
      </c>
      <c r="L39" s="380">
        <v>-6.6</v>
      </c>
    </row>
    <row r="40" spans="1:12" s="369" customFormat="1" ht="15.95" customHeight="1" x14ac:dyDescent="0.2">
      <c r="A40" s="381"/>
      <c r="B40" s="384"/>
      <c r="C40" s="384" t="s">
        <v>107</v>
      </c>
      <c r="D40" s="385"/>
      <c r="E40" s="383"/>
      <c r="F40" s="548">
        <v>1238</v>
      </c>
      <c r="G40" s="548">
        <v>963</v>
      </c>
      <c r="H40" s="548">
        <v>1369</v>
      </c>
      <c r="I40" s="548">
        <v>1152</v>
      </c>
      <c r="J40" s="548">
        <v>1267</v>
      </c>
      <c r="K40" s="549">
        <v>-29</v>
      </c>
      <c r="L40" s="380">
        <v>-2.2888713496448303</v>
      </c>
    </row>
    <row r="41" spans="1:12" s="369" customFormat="1" ht="24" customHeight="1" x14ac:dyDescent="0.2">
      <c r="A41" s="381"/>
      <c r="B41" s="385"/>
      <c r="C41" s="382" t="s">
        <v>352</v>
      </c>
      <c r="D41" s="385"/>
      <c r="E41" s="383"/>
      <c r="F41" s="548">
        <v>427</v>
      </c>
      <c r="G41" s="548">
        <v>345</v>
      </c>
      <c r="H41" s="548">
        <v>527</v>
      </c>
      <c r="I41" s="548">
        <v>419</v>
      </c>
      <c r="J41" s="550">
        <v>446</v>
      </c>
      <c r="K41" s="549">
        <v>-19</v>
      </c>
      <c r="L41" s="380">
        <v>-4.260089686098655</v>
      </c>
    </row>
    <row r="42" spans="1:12" s="110" customFormat="1" ht="15" customHeight="1" x14ac:dyDescent="0.2">
      <c r="A42" s="381"/>
      <c r="B42" s="384" t="s">
        <v>113</v>
      </c>
      <c r="C42" s="384" t="s">
        <v>353</v>
      </c>
      <c r="D42" s="385"/>
      <c r="E42" s="383"/>
      <c r="F42" s="548">
        <v>568</v>
      </c>
      <c r="G42" s="548">
        <v>362</v>
      </c>
      <c r="H42" s="548">
        <v>775</v>
      </c>
      <c r="I42" s="548">
        <v>594</v>
      </c>
      <c r="J42" s="548">
        <v>609</v>
      </c>
      <c r="K42" s="549">
        <v>-41</v>
      </c>
      <c r="L42" s="380">
        <v>-6.7323481116584567</v>
      </c>
    </row>
    <row r="43" spans="1:12" s="110" customFormat="1" ht="15" customHeight="1" x14ac:dyDescent="0.2">
      <c r="A43" s="381"/>
      <c r="B43" s="385"/>
      <c r="C43" s="382" t="s">
        <v>352</v>
      </c>
      <c r="D43" s="385"/>
      <c r="E43" s="383"/>
      <c r="F43" s="548">
        <v>268</v>
      </c>
      <c r="G43" s="548">
        <v>166</v>
      </c>
      <c r="H43" s="548">
        <v>375</v>
      </c>
      <c r="I43" s="548">
        <v>315</v>
      </c>
      <c r="J43" s="548">
        <v>297</v>
      </c>
      <c r="K43" s="549">
        <v>-29</v>
      </c>
      <c r="L43" s="380">
        <v>-9.7643097643097647</v>
      </c>
    </row>
    <row r="44" spans="1:12" s="110" customFormat="1" ht="15" customHeight="1" x14ac:dyDescent="0.2">
      <c r="A44" s="381"/>
      <c r="B44" s="384"/>
      <c r="C44" s="366" t="s">
        <v>109</v>
      </c>
      <c r="D44" s="385"/>
      <c r="E44" s="383"/>
      <c r="F44" s="548">
        <v>1885</v>
      </c>
      <c r="G44" s="548">
        <v>1448</v>
      </c>
      <c r="H44" s="548">
        <v>1836</v>
      </c>
      <c r="I44" s="548">
        <v>1866</v>
      </c>
      <c r="J44" s="550">
        <v>2064</v>
      </c>
      <c r="K44" s="549">
        <v>-179</v>
      </c>
      <c r="L44" s="380">
        <v>-8.6724806201550386</v>
      </c>
    </row>
    <row r="45" spans="1:12" s="110" customFormat="1" ht="15" customHeight="1" x14ac:dyDescent="0.2">
      <c r="A45" s="381"/>
      <c r="B45" s="385"/>
      <c r="C45" s="382" t="s">
        <v>352</v>
      </c>
      <c r="D45" s="385"/>
      <c r="E45" s="383"/>
      <c r="F45" s="548">
        <v>535</v>
      </c>
      <c r="G45" s="548">
        <v>427</v>
      </c>
      <c r="H45" s="548">
        <v>593</v>
      </c>
      <c r="I45" s="548">
        <v>555</v>
      </c>
      <c r="J45" s="548">
        <v>558</v>
      </c>
      <c r="K45" s="549">
        <v>-23</v>
      </c>
      <c r="L45" s="380">
        <v>-4.1218637992831537</v>
      </c>
    </row>
    <row r="46" spans="1:12" s="110" customFormat="1" ht="15" customHeight="1" x14ac:dyDescent="0.2">
      <c r="A46" s="381"/>
      <c r="B46" s="384"/>
      <c r="C46" s="366" t="s">
        <v>110</v>
      </c>
      <c r="D46" s="385"/>
      <c r="E46" s="383"/>
      <c r="F46" s="548">
        <v>264</v>
      </c>
      <c r="G46" s="548">
        <v>180</v>
      </c>
      <c r="H46" s="548">
        <v>204</v>
      </c>
      <c r="I46" s="548">
        <v>212</v>
      </c>
      <c r="J46" s="548">
        <v>268</v>
      </c>
      <c r="K46" s="549">
        <v>-4</v>
      </c>
      <c r="L46" s="380">
        <v>-1.4925373134328359</v>
      </c>
    </row>
    <row r="47" spans="1:12" s="110" customFormat="1" ht="15" customHeight="1" x14ac:dyDescent="0.2">
      <c r="A47" s="381"/>
      <c r="B47" s="385"/>
      <c r="C47" s="382" t="s">
        <v>352</v>
      </c>
      <c r="D47" s="385"/>
      <c r="E47" s="383"/>
      <c r="F47" s="548">
        <v>74</v>
      </c>
      <c r="G47" s="548">
        <v>59</v>
      </c>
      <c r="H47" s="548">
        <v>76</v>
      </c>
      <c r="I47" s="548">
        <v>76</v>
      </c>
      <c r="J47" s="550">
        <v>80</v>
      </c>
      <c r="K47" s="549">
        <v>-6</v>
      </c>
      <c r="L47" s="380">
        <v>-7.5</v>
      </c>
    </row>
    <row r="48" spans="1:12" s="110" customFormat="1" ht="15" customHeight="1" x14ac:dyDescent="0.2">
      <c r="A48" s="381"/>
      <c r="B48" s="385"/>
      <c r="C48" s="366" t="s">
        <v>111</v>
      </c>
      <c r="D48" s="386"/>
      <c r="E48" s="387"/>
      <c r="F48" s="548">
        <v>35</v>
      </c>
      <c r="G48" s="548">
        <v>36</v>
      </c>
      <c r="H48" s="548">
        <v>46</v>
      </c>
      <c r="I48" s="548">
        <v>28</v>
      </c>
      <c r="J48" s="548">
        <v>35</v>
      </c>
      <c r="K48" s="549">
        <v>0</v>
      </c>
      <c r="L48" s="380">
        <v>0</v>
      </c>
    </row>
    <row r="49" spans="1:12" s="110" customFormat="1" ht="15" customHeight="1" x14ac:dyDescent="0.2">
      <c r="A49" s="381"/>
      <c r="B49" s="385"/>
      <c r="C49" s="382" t="s">
        <v>352</v>
      </c>
      <c r="D49" s="385"/>
      <c r="E49" s="383"/>
      <c r="F49" s="548">
        <v>17</v>
      </c>
      <c r="G49" s="548">
        <v>13</v>
      </c>
      <c r="H49" s="548">
        <v>21</v>
      </c>
      <c r="I49" s="548">
        <v>8</v>
      </c>
      <c r="J49" s="548">
        <v>11</v>
      </c>
      <c r="K49" s="549">
        <v>6</v>
      </c>
      <c r="L49" s="380">
        <v>54.545454545454547</v>
      </c>
    </row>
    <row r="50" spans="1:12" s="110" customFormat="1" ht="15" customHeight="1" x14ac:dyDescent="0.2">
      <c r="A50" s="381"/>
      <c r="B50" s="384" t="s">
        <v>113</v>
      </c>
      <c r="C50" s="382" t="s">
        <v>181</v>
      </c>
      <c r="D50" s="385"/>
      <c r="E50" s="383"/>
      <c r="F50" s="548">
        <v>1653</v>
      </c>
      <c r="G50" s="548">
        <v>1100</v>
      </c>
      <c r="H50" s="548">
        <v>1629</v>
      </c>
      <c r="I50" s="548">
        <v>1651</v>
      </c>
      <c r="J50" s="550">
        <v>1869</v>
      </c>
      <c r="K50" s="549">
        <v>-216</v>
      </c>
      <c r="L50" s="380">
        <v>-11.556982343499197</v>
      </c>
    </row>
    <row r="51" spans="1:12" s="110" customFormat="1" ht="15" customHeight="1" x14ac:dyDescent="0.2">
      <c r="A51" s="381"/>
      <c r="B51" s="385"/>
      <c r="C51" s="382" t="s">
        <v>352</v>
      </c>
      <c r="D51" s="385"/>
      <c r="E51" s="383"/>
      <c r="F51" s="548">
        <v>490</v>
      </c>
      <c r="G51" s="548">
        <v>302</v>
      </c>
      <c r="H51" s="548">
        <v>546</v>
      </c>
      <c r="I51" s="548">
        <v>531</v>
      </c>
      <c r="J51" s="548">
        <v>513</v>
      </c>
      <c r="K51" s="549">
        <v>-23</v>
      </c>
      <c r="L51" s="380">
        <v>-4.4834307992202733</v>
      </c>
    </row>
    <row r="52" spans="1:12" s="110" customFormat="1" ht="15" customHeight="1" x14ac:dyDescent="0.2">
      <c r="A52" s="381"/>
      <c r="B52" s="384"/>
      <c r="C52" s="382" t="s">
        <v>182</v>
      </c>
      <c r="D52" s="385"/>
      <c r="E52" s="383"/>
      <c r="F52" s="548">
        <v>1099</v>
      </c>
      <c r="G52" s="548">
        <v>926</v>
      </c>
      <c r="H52" s="548">
        <v>1232</v>
      </c>
      <c r="I52" s="548">
        <v>1049</v>
      </c>
      <c r="J52" s="548">
        <v>1107</v>
      </c>
      <c r="K52" s="549">
        <v>-8</v>
      </c>
      <c r="L52" s="380">
        <v>-0.72267389340560073</v>
      </c>
    </row>
    <row r="53" spans="1:12" s="269" customFormat="1" ht="11.25" customHeight="1" x14ac:dyDescent="0.2">
      <c r="A53" s="381"/>
      <c r="B53" s="385"/>
      <c r="C53" s="382" t="s">
        <v>352</v>
      </c>
      <c r="D53" s="385"/>
      <c r="E53" s="383"/>
      <c r="F53" s="548">
        <v>404</v>
      </c>
      <c r="G53" s="548">
        <v>363</v>
      </c>
      <c r="H53" s="548">
        <v>519</v>
      </c>
      <c r="I53" s="548">
        <v>423</v>
      </c>
      <c r="J53" s="550">
        <v>433</v>
      </c>
      <c r="K53" s="549">
        <v>-29</v>
      </c>
      <c r="L53" s="380">
        <v>-6.6974595842956122</v>
      </c>
    </row>
    <row r="54" spans="1:12" s="151" customFormat="1" ht="12.75" customHeight="1" x14ac:dyDescent="0.2">
      <c r="A54" s="381"/>
      <c r="B54" s="384" t="s">
        <v>113</v>
      </c>
      <c r="C54" s="384" t="s">
        <v>116</v>
      </c>
      <c r="D54" s="385"/>
      <c r="E54" s="383"/>
      <c r="F54" s="548">
        <v>2239</v>
      </c>
      <c r="G54" s="548">
        <v>1618</v>
      </c>
      <c r="H54" s="548">
        <v>2363</v>
      </c>
      <c r="I54" s="548">
        <v>2193</v>
      </c>
      <c r="J54" s="548">
        <v>2464</v>
      </c>
      <c r="K54" s="549">
        <v>-225</v>
      </c>
      <c r="L54" s="380">
        <v>-9.1314935064935057</v>
      </c>
    </row>
    <row r="55" spans="1:12" ht="11.25" x14ac:dyDescent="0.2">
      <c r="A55" s="381"/>
      <c r="B55" s="385"/>
      <c r="C55" s="382" t="s">
        <v>352</v>
      </c>
      <c r="D55" s="385"/>
      <c r="E55" s="383"/>
      <c r="F55" s="548">
        <v>737</v>
      </c>
      <c r="G55" s="548">
        <v>547</v>
      </c>
      <c r="H55" s="548">
        <v>874</v>
      </c>
      <c r="I55" s="548">
        <v>758</v>
      </c>
      <c r="J55" s="548">
        <v>803</v>
      </c>
      <c r="K55" s="549">
        <v>-66</v>
      </c>
      <c r="L55" s="380">
        <v>-8.2191780821917817</v>
      </c>
    </row>
    <row r="56" spans="1:12" ht="14.25" customHeight="1" x14ac:dyDescent="0.2">
      <c r="A56" s="381"/>
      <c r="B56" s="385"/>
      <c r="C56" s="384" t="s">
        <v>117</v>
      </c>
      <c r="D56" s="385"/>
      <c r="E56" s="383"/>
      <c r="F56" s="548">
        <v>510</v>
      </c>
      <c r="G56" s="548">
        <v>407</v>
      </c>
      <c r="H56" s="548">
        <v>498</v>
      </c>
      <c r="I56" s="548">
        <v>506</v>
      </c>
      <c r="J56" s="548">
        <v>511</v>
      </c>
      <c r="K56" s="549">
        <v>-1</v>
      </c>
      <c r="L56" s="380">
        <v>-0.19569471624266144</v>
      </c>
    </row>
    <row r="57" spans="1:12" ht="18.75" customHeight="1" x14ac:dyDescent="0.2">
      <c r="A57" s="388"/>
      <c r="B57" s="389"/>
      <c r="C57" s="390" t="s">
        <v>352</v>
      </c>
      <c r="D57" s="389"/>
      <c r="E57" s="391"/>
      <c r="F57" s="551">
        <v>156</v>
      </c>
      <c r="G57" s="552">
        <v>118</v>
      </c>
      <c r="H57" s="552">
        <v>191</v>
      </c>
      <c r="I57" s="552">
        <v>195</v>
      </c>
      <c r="J57" s="552">
        <v>143</v>
      </c>
      <c r="K57" s="553">
        <f t="shared" ref="K57" si="0">IF(OR(F57=".",J57=".")=TRUE,".",IF(OR(F57="*",J57="*")=TRUE,"*",IF(AND(F57="-",J57="-")=TRUE,"-",IF(AND(ISNUMBER(J57),ISNUMBER(F57))=TRUE,IF(F57-J57=0,0,F57-J57),IF(ISNUMBER(F57)=TRUE,F57,-J57)))))</f>
        <v>13</v>
      </c>
      <c r="L57" s="392">
        <f t="shared" ref="L57" si="1">IF(K57 =".",".",IF(K57 ="*","*",IF(K57="-","-",IF(K57=0,0,IF(OR(J57="-",J57=".",F57="-",F57=".")=TRUE,"X",IF(J57=0,"0,0",IF(ABS(K57*100/J57)&gt;250,".X",(K57*100/J57))))))))</f>
        <v>9.0909090909090917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2854</v>
      </c>
      <c r="E11" s="114">
        <v>2132</v>
      </c>
      <c r="F11" s="114">
        <v>3960</v>
      </c>
      <c r="G11" s="114">
        <v>2770</v>
      </c>
      <c r="H11" s="140">
        <v>3081</v>
      </c>
      <c r="I11" s="115">
        <v>-227</v>
      </c>
      <c r="J11" s="116">
        <v>-7.3677377474845827</v>
      </c>
    </row>
    <row r="12" spans="1:15" s="110" customFormat="1" ht="24.95" customHeight="1" x14ac:dyDescent="0.2">
      <c r="A12" s="193" t="s">
        <v>132</v>
      </c>
      <c r="B12" s="194" t="s">
        <v>133</v>
      </c>
      <c r="C12" s="113">
        <v>3.5388927820602665</v>
      </c>
      <c r="D12" s="115">
        <v>101</v>
      </c>
      <c r="E12" s="114">
        <v>34</v>
      </c>
      <c r="F12" s="114">
        <v>147</v>
      </c>
      <c r="G12" s="114">
        <v>101</v>
      </c>
      <c r="H12" s="140">
        <v>93</v>
      </c>
      <c r="I12" s="115">
        <v>8</v>
      </c>
      <c r="J12" s="116">
        <v>8.6021505376344081</v>
      </c>
    </row>
    <row r="13" spans="1:15" s="110" customFormat="1" ht="24.95" customHeight="1" x14ac:dyDescent="0.2">
      <c r="A13" s="193" t="s">
        <v>134</v>
      </c>
      <c r="B13" s="199" t="s">
        <v>214</v>
      </c>
      <c r="C13" s="113">
        <v>0.87596355991590746</v>
      </c>
      <c r="D13" s="115">
        <v>25</v>
      </c>
      <c r="E13" s="114">
        <v>14</v>
      </c>
      <c r="F13" s="114">
        <v>39</v>
      </c>
      <c r="G13" s="114">
        <v>11</v>
      </c>
      <c r="H13" s="140">
        <v>34</v>
      </c>
      <c r="I13" s="115">
        <v>-9</v>
      </c>
      <c r="J13" s="116">
        <v>-26.470588235294116</v>
      </c>
    </row>
    <row r="14" spans="1:15" s="287" customFormat="1" ht="24.95" customHeight="1" x14ac:dyDescent="0.2">
      <c r="A14" s="193" t="s">
        <v>215</v>
      </c>
      <c r="B14" s="199" t="s">
        <v>137</v>
      </c>
      <c r="C14" s="113">
        <v>8.7946741415557117</v>
      </c>
      <c r="D14" s="115">
        <v>251</v>
      </c>
      <c r="E14" s="114">
        <v>203</v>
      </c>
      <c r="F14" s="114">
        <v>418</v>
      </c>
      <c r="G14" s="114">
        <v>264</v>
      </c>
      <c r="H14" s="140">
        <v>302</v>
      </c>
      <c r="I14" s="115">
        <v>-51</v>
      </c>
      <c r="J14" s="116">
        <v>-16.887417218543046</v>
      </c>
      <c r="K14" s="110"/>
      <c r="L14" s="110"/>
      <c r="M14" s="110"/>
      <c r="N14" s="110"/>
      <c r="O14" s="110"/>
    </row>
    <row r="15" spans="1:15" s="110" customFormat="1" ht="24.95" customHeight="1" x14ac:dyDescent="0.2">
      <c r="A15" s="193" t="s">
        <v>216</v>
      </c>
      <c r="B15" s="199" t="s">
        <v>217</v>
      </c>
      <c r="C15" s="113">
        <v>3.6790469516468116</v>
      </c>
      <c r="D15" s="115">
        <v>105</v>
      </c>
      <c r="E15" s="114">
        <v>100</v>
      </c>
      <c r="F15" s="114">
        <v>172</v>
      </c>
      <c r="G15" s="114">
        <v>118</v>
      </c>
      <c r="H15" s="140">
        <v>121</v>
      </c>
      <c r="I15" s="115">
        <v>-16</v>
      </c>
      <c r="J15" s="116">
        <v>-13.223140495867769</v>
      </c>
    </row>
    <row r="16" spans="1:15" s="287" customFormat="1" ht="24.95" customHeight="1" x14ac:dyDescent="0.2">
      <c r="A16" s="193" t="s">
        <v>218</v>
      </c>
      <c r="B16" s="199" t="s">
        <v>141</v>
      </c>
      <c r="C16" s="113">
        <v>4.0995094604064475</v>
      </c>
      <c r="D16" s="115">
        <v>117</v>
      </c>
      <c r="E16" s="114">
        <v>76</v>
      </c>
      <c r="F16" s="114">
        <v>203</v>
      </c>
      <c r="G16" s="114">
        <v>122</v>
      </c>
      <c r="H16" s="140">
        <v>154</v>
      </c>
      <c r="I16" s="115">
        <v>-37</v>
      </c>
      <c r="J16" s="116">
        <v>-24.025974025974026</v>
      </c>
      <c r="K16" s="110"/>
      <c r="L16" s="110"/>
      <c r="M16" s="110"/>
      <c r="N16" s="110"/>
      <c r="O16" s="110"/>
    </row>
    <row r="17" spans="1:15" s="110" customFormat="1" ht="24.95" customHeight="1" x14ac:dyDescent="0.2">
      <c r="A17" s="193" t="s">
        <v>142</v>
      </c>
      <c r="B17" s="199" t="s">
        <v>220</v>
      </c>
      <c r="C17" s="113">
        <v>1.0161177295024526</v>
      </c>
      <c r="D17" s="115">
        <v>29</v>
      </c>
      <c r="E17" s="114">
        <v>27</v>
      </c>
      <c r="F17" s="114">
        <v>43</v>
      </c>
      <c r="G17" s="114">
        <v>24</v>
      </c>
      <c r="H17" s="140">
        <v>27</v>
      </c>
      <c r="I17" s="115">
        <v>2</v>
      </c>
      <c r="J17" s="116">
        <v>7.4074074074074074</v>
      </c>
    </row>
    <row r="18" spans="1:15" s="287" customFormat="1" ht="24.95" customHeight="1" x14ac:dyDescent="0.2">
      <c r="A18" s="201" t="s">
        <v>144</v>
      </c>
      <c r="B18" s="202" t="s">
        <v>145</v>
      </c>
      <c r="C18" s="113">
        <v>12.123335669236159</v>
      </c>
      <c r="D18" s="115">
        <v>346</v>
      </c>
      <c r="E18" s="114">
        <v>231</v>
      </c>
      <c r="F18" s="114">
        <v>418</v>
      </c>
      <c r="G18" s="114">
        <v>351</v>
      </c>
      <c r="H18" s="140">
        <v>360</v>
      </c>
      <c r="I18" s="115">
        <v>-14</v>
      </c>
      <c r="J18" s="116">
        <v>-3.8888888888888888</v>
      </c>
      <c r="K18" s="110"/>
      <c r="L18" s="110"/>
      <c r="M18" s="110"/>
      <c r="N18" s="110"/>
      <c r="O18" s="110"/>
    </row>
    <row r="19" spans="1:15" s="110" customFormat="1" ht="24.95" customHeight="1" x14ac:dyDescent="0.2">
      <c r="A19" s="193" t="s">
        <v>146</v>
      </c>
      <c r="B19" s="199" t="s">
        <v>147</v>
      </c>
      <c r="C19" s="113">
        <v>15.101611772950246</v>
      </c>
      <c r="D19" s="115">
        <v>431</v>
      </c>
      <c r="E19" s="114">
        <v>317</v>
      </c>
      <c r="F19" s="114">
        <v>593</v>
      </c>
      <c r="G19" s="114">
        <v>411</v>
      </c>
      <c r="H19" s="140">
        <v>400</v>
      </c>
      <c r="I19" s="115">
        <v>31</v>
      </c>
      <c r="J19" s="116">
        <v>7.75</v>
      </c>
    </row>
    <row r="20" spans="1:15" s="287" customFormat="1" ht="24.95" customHeight="1" x14ac:dyDescent="0.2">
      <c r="A20" s="193" t="s">
        <v>148</v>
      </c>
      <c r="B20" s="199" t="s">
        <v>149</v>
      </c>
      <c r="C20" s="113">
        <v>4.660126138752628</v>
      </c>
      <c r="D20" s="115">
        <v>133</v>
      </c>
      <c r="E20" s="114">
        <v>145</v>
      </c>
      <c r="F20" s="114">
        <v>175</v>
      </c>
      <c r="G20" s="114">
        <v>129</v>
      </c>
      <c r="H20" s="140">
        <v>136</v>
      </c>
      <c r="I20" s="115">
        <v>-3</v>
      </c>
      <c r="J20" s="116">
        <v>-2.2058823529411766</v>
      </c>
      <c r="K20" s="110"/>
      <c r="L20" s="110"/>
      <c r="M20" s="110"/>
      <c r="N20" s="110"/>
      <c r="O20" s="110"/>
    </row>
    <row r="21" spans="1:15" s="110" customFormat="1" ht="24.95" customHeight="1" x14ac:dyDescent="0.2">
      <c r="A21" s="201" t="s">
        <v>150</v>
      </c>
      <c r="B21" s="202" t="s">
        <v>151</v>
      </c>
      <c r="C21" s="113">
        <v>7.28801681850035</v>
      </c>
      <c r="D21" s="115">
        <v>208</v>
      </c>
      <c r="E21" s="114">
        <v>90</v>
      </c>
      <c r="F21" s="114">
        <v>142</v>
      </c>
      <c r="G21" s="114">
        <v>184</v>
      </c>
      <c r="H21" s="140">
        <v>211</v>
      </c>
      <c r="I21" s="115">
        <v>-3</v>
      </c>
      <c r="J21" s="116">
        <v>-1.4218009478672986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1.0861948142957254</v>
      </c>
      <c r="D23" s="115">
        <v>31</v>
      </c>
      <c r="E23" s="114">
        <v>13</v>
      </c>
      <c r="F23" s="114">
        <v>35</v>
      </c>
      <c r="G23" s="114">
        <v>15</v>
      </c>
      <c r="H23" s="140">
        <v>39</v>
      </c>
      <c r="I23" s="115">
        <v>-8</v>
      </c>
      <c r="J23" s="116">
        <v>-20.512820512820515</v>
      </c>
    </row>
    <row r="24" spans="1:15" s="110" customFormat="1" ht="24.95" customHeight="1" x14ac:dyDescent="0.2">
      <c r="A24" s="193" t="s">
        <v>156</v>
      </c>
      <c r="B24" s="199" t="s">
        <v>221</v>
      </c>
      <c r="C24" s="113">
        <v>15.206727400140155</v>
      </c>
      <c r="D24" s="115">
        <v>434</v>
      </c>
      <c r="E24" s="114">
        <v>334</v>
      </c>
      <c r="F24" s="114">
        <v>496</v>
      </c>
      <c r="G24" s="114">
        <v>487</v>
      </c>
      <c r="H24" s="140">
        <v>553</v>
      </c>
      <c r="I24" s="115">
        <v>-119</v>
      </c>
      <c r="J24" s="116">
        <v>-21.518987341772153</v>
      </c>
    </row>
    <row r="25" spans="1:15" s="110" customFormat="1" ht="24.95" customHeight="1" x14ac:dyDescent="0.2">
      <c r="A25" s="193" t="s">
        <v>222</v>
      </c>
      <c r="B25" s="204" t="s">
        <v>159</v>
      </c>
      <c r="C25" s="113">
        <v>3.6089698668535388</v>
      </c>
      <c r="D25" s="115">
        <v>103</v>
      </c>
      <c r="E25" s="114">
        <v>67</v>
      </c>
      <c r="F25" s="114">
        <v>102</v>
      </c>
      <c r="G25" s="114">
        <v>106</v>
      </c>
      <c r="H25" s="140">
        <v>146</v>
      </c>
      <c r="I25" s="115">
        <v>-43</v>
      </c>
      <c r="J25" s="116">
        <v>-29.452054794520549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3.0483531885073583</v>
      </c>
      <c r="D27" s="115">
        <v>87</v>
      </c>
      <c r="E27" s="114">
        <v>75</v>
      </c>
      <c r="F27" s="114">
        <v>166</v>
      </c>
      <c r="G27" s="114">
        <v>119</v>
      </c>
      <c r="H27" s="140">
        <v>82</v>
      </c>
      <c r="I27" s="115">
        <v>5</v>
      </c>
      <c r="J27" s="116">
        <v>6.0975609756097562</v>
      </c>
    </row>
    <row r="28" spans="1:15" s="110" customFormat="1" ht="24.95" customHeight="1" x14ac:dyDescent="0.2">
      <c r="A28" s="193" t="s">
        <v>163</v>
      </c>
      <c r="B28" s="199" t="s">
        <v>164</v>
      </c>
      <c r="C28" s="113">
        <v>3.749124036440084</v>
      </c>
      <c r="D28" s="115">
        <v>107</v>
      </c>
      <c r="E28" s="114">
        <v>76</v>
      </c>
      <c r="F28" s="114">
        <v>205</v>
      </c>
      <c r="G28" s="114">
        <v>74</v>
      </c>
      <c r="H28" s="140">
        <v>116</v>
      </c>
      <c r="I28" s="115">
        <v>-9</v>
      </c>
      <c r="J28" s="116">
        <v>-7.7586206896551726</v>
      </c>
    </row>
    <row r="29" spans="1:15" s="110" customFormat="1" ht="24.95" customHeight="1" x14ac:dyDescent="0.2">
      <c r="A29" s="193">
        <v>86</v>
      </c>
      <c r="B29" s="199" t="s">
        <v>165</v>
      </c>
      <c r="C29" s="113">
        <v>6.7974772249474418</v>
      </c>
      <c r="D29" s="115">
        <v>194</v>
      </c>
      <c r="E29" s="114">
        <v>166</v>
      </c>
      <c r="F29" s="114">
        <v>369</v>
      </c>
      <c r="G29" s="114">
        <v>190</v>
      </c>
      <c r="H29" s="140">
        <v>234</v>
      </c>
      <c r="I29" s="115">
        <v>-40</v>
      </c>
      <c r="J29" s="116">
        <v>-17.094017094017094</v>
      </c>
    </row>
    <row r="30" spans="1:15" s="110" customFormat="1" ht="24.95" customHeight="1" x14ac:dyDescent="0.2">
      <c r="A30" s="193">
        <v>87.88</v>
      </c>
      <c r="B30" s="204" t="s">
        <v>166</v>
      </c>
      <c r="C30" s="113">
        <v>8.6895585143658032</v>
      </c>
      <c r="D30" s="115">
        <v>248</v>
      </c>
      <c r="E30" s="114">
        <v>241</v>
      </c>
      <c r="F30" s="114">
        <v>446</v>
      </c>
      <c r="G30" s="114">
        <v>201</v>
      </c>
      <c r="H30" s="140">
        <v>204</v>
      </c>
      <c r="I30" s="115">
        <v>44</v>
      </c>
      <c r="J30" s="116">
        <v>21.568627450980394</v>
      </c>
    </row>
    <row r="31" spans="1:15" s="110" customFormat="1" ht="24.95" customHeight="1" x14ac:dyDescent="0.2">
      <c r="A31" s="193" t="s">
        <v>167</v>
      </c>
      <c r="B31" s="199" t="s">
        <v>168</v>
      </c>
      <c r="C31" s="113">
        <v>3.9593552908199019</v>
      </c>
      <c r="D31" s="115">
        <v>113</v>
      </c>
      <c r="E31" s="114">
        <v>92</v>
      </c>
      <c r="F31" s="114">
        <v>163</v>
      </c>
      <c r="G31" s="114">
        <v>85</v>
      </c>
      <c r="H31" s="140">
        <v>119</v>
      </c>
      <c r="I31" s="115">
        <v>-6</v>
      </c>
      <c r="J31" s="116">
        <v>-5.0420168067226889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3.5388927820602665</v>
      </c>
      <c r="D34" s="115">
        <v>101</v>
      </c>
      <c r="E34" s="114">
        <v>34</v>
      </c>
      <c r="F34" s="114">
        <v>147</v>
      </c>
      <c r="G34" s="114">
        <v>101</v>
      </c>
      <c r="H34" s="140">
        <v>93</v>
      </c>
      <c r="I34" s="115">
        <v>8</v>
      </c>
      <c r="J34" s="116">
        <v>8.6021505376344081</v>
      </c>
    </row>
    <row r="35" spans="1:10" s="110" customFormat="1" ht="24.95" customHeight="1" x14ac:dyDescent="0.2">
      <c r="A35" s="292" t="s">
        <v>171</v>
      </c>
      <c r="B35" s="293" t="s">
        <v>172</v>
      </c>
      <c r="C35" s="113">
        <v>21.793973370707779</v>
      </c>
      <c r="D35" s="115">
        <v>622</v>
      </c>
      <c r="E35" s="114">
        <v>448</v>
      </c>
      <c r="F35" s="114">
        <v>875</v>
      </c>
      <c r="G35" s="114">
        <v>626</v>
      </c>
      <c r="H35" s="140">
        <v>696</v>
      </c>
      <c r="I35" s="115">
        <v>-74</v>
      </c>
      <c r="J35" s="116">
        <v>-10.632183908045977</v>
      </c>
    </row>
    <row r="36" spans="1:10" s="110" customFormat="1" ht="24.95" customHeight="1" x14ac:dyDescent="0.2">
      <c r="A36" s="294" t="s">
        <v>173</v>
      </c>
      <c r="B36" s="295" t="s">
        <v>174</v>
      </c>
      <c r="C36" s="125">
        <v>74.667133847231952</v>
      </c>
      <c r="D36" s="143">
        <v>2131</v>
      </c>
      <c r="E36" s="144">
        <v>1650</v>
      </c>
      <c r="F36" s="144">
        <v>2938</v>
      </c>
      <c r="G36" s="144">
        <v>2043</v>
      </c>
      <c r="H36" s="145">
        <v>2292</v>
      </c>
      <c r="I36" s="143">
        <v>-161</v>
      </c>
      <c r="J36" s="146">
        <v>-7.0244328097731241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2854</v>
      </c>
      <c r="F11" s="264">
        <v>2132</v>
      </c>
      <c r="G11" s="264">
        <v>3960</v>
      </c>
      <c r="H11" s="264">
        <v>2770</v>
      </c>
      <c r="I11" s="265">
        <v>3081</v>
      </c>
      <c r="J11" s="263">
        <v>-227</v>
      </c>
      <c r="K11" s="266">
        <v>-7.3677377474845827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23.791170287316049</v>
      </c>
      <c r="E13" s="115">
        <v>679</v>
      </c>
      <c r="F13" s="114">
        <v>537</v>
      </c>
      <c r="G13" s="114">
        <v>861</v>
      </c>
      <c r="H13" s="114">
        <v>714</v>
      </c>
      <c r="I13" s="140">
        <v>749</v>
      </c>
      <c r="J13" s="115">
        <v>-70</v>
      </c>
      <c r="K13" s="116">
        <v>-9.3457943925233646</v>
      </c>
    </row>
    <row r="14" spans="1:15" ht="15.95" customHeight="1" x14ac:dyDescent="0.2">
      <c r="A14" s="306" t="s">
        <v>230</v>
      </c>
      <c r="B14" s="307"/>
      <c r="C14" s="308"/>
      <c r="D14" s="113">
        <v>55.676243868255078</v>
      </c>
      <c r="E14" s="115">
        <v>1589</v>
      </c>
      <c r="F14" s="114">
        <v>1095</v>
      </c>
      <c r="G14" s="114">
        <v>2420</v>
      </c>
      <c r="H14" s="114">
        <v>1436</v>
      </c>
      <c r="I14" s="140">
        <v>1674</v>
      </c>
      <c r="J14" s="115">
        <v>-85</v>
      </c>
      <c r="K14" s="116">
        <v>-5.0776583034647551</v>
      </c>
    </row>
    <row r="15" spans="1:15" ht="15.95" customHeight="1" x14ac:dyDescent="0.2">
      <c r="A15" s="306" t="s">
        <v>231</v>
      </c>
      <c r="B15" s="307"/>
      <c r="C15" s="308"/>
      <c r="D15" s="113">
        <v>6.9376313945339874</v>
      </c>
      <c r="E15" s="115">
        <v>198</v>
      </c>
      <c r="F15" s="114">
        <v>168</v>
      </c>
      <c r="G15" s="114">
        <v>239</v>
      </c>
      <c r="H15" s="114">
        <v>193</v>
      </c>
      <c r="I15" s="140">
        <v>226</v>
      </c>
      <c r="J15" s="115">
        <v>-28</v>
      </c>
      <c r="K15" s="116">
        <v>-12.389380530973451</v>
      </c>
    </row>
    <row r="16" spans="1:15" ht="15.95" customHeight="1" x14ac:dyDescent="0.2">
      <c r="A16" s="306" t="s">
        <v>232</v>
      </c>
      <c r="B16" s="307"/>
      <c r="C16" s="308"/>
      <c r="D16" s="113">
        <v>13.524877365101611</v>
      </c>
      <c r="E16" s="115">
        <v>386</v>
      </c>
      <c r="F16" s="114">
        <v>323</v>
      </c>
      <c r="G16" s="114">
        <v>423</v>
      </c>
      <c r="H16" s="114">
        <v>425</v>
      </c>
      <c r="I16" s="140">
        <v>427</v>
      </c>
      <c r="J16" s="115">
        <v>-41</v>
      </c>
      <c r="K16" s="116">
        <v>-9.6018735362997649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2.662929222144359</v>
      </c>
      <c r="E18" s="115">
        <v>76</v>
      </c>
      <c r="F18" s="114">
        <v>35</v>
      </c>
      <c r="G18" s="114">
        <v>150</v>
      </c>
      <c r="H18" s="114">
        <v>77</v>
      </c>
      <c r="I18" s="140">
        <v>66</v>
      </c>
      <c r="J18" s="115">
        <v>10</v>
      </c>
      <c r="K18" s="116">
        <v>15.151515151515152</v>
      </c>
    </row>
    <row r="19" spans="1:11" ht="14.1" customHeight="1" x14ac:dyDescent="0.2">
      <c r="A19" s="306" t="s">
        <v>235</v>
      </c>
      <c r="B19" s="307" t="s">
        <v>236</v>
      </c>
      <c r="C19" s="308"/>
      <c r="D19" s="113">
        <v>2.2424667133847231</v>
      </c>
      <c r="E19" s="115">
        <v>64</v>
      </c>
      <c r="F19" s="114">
        <v>20</v>
      </c>
      <c r="G19" s="114">
        <v>119</v>
      </c>
      <c r="H19" s="114">
        <v>70</v>
      </c>
      <c r="I19" s="140">
        <v>52</v>
      </c>
      <c r="J19" s="115">
        <v>12</v>
      </c>
      <c r="K19" s="116">
        <v>23.076923076923077</v>
      </c>
    </row>
    <row r="20" spans="1:11" ht="14.1" customHeight="1" x14ac:dyDescent="0.2">
      <c r="A20" s="306">
        <v>12</v>
      </c>
      <c r="B20" s="307" t="s">
        <v>237</v>
      </c>
      <c r="C20" s="308"/>
      <c r="D20" s="113">
        <v>2.5928521373510862</v>
      </c>
      <c r="E20" s="115">
        <v>74</v>
      </c>
      <c r="F20" s="114">
        <v>30</v>
      </c>
      <c r="G20" s="114">
        <v>72</v>
      </c>
      <c r="H20" s="114">
        <v>86</v>
      </c>
      <c r="I20" s="140">
        <v>81</v>
      </c>
      <c r="J20" s="115">
        <v>-7</v>
      </c>
      <c r="K20" s="116">
        <v>-8.6419753086419746</v>
      </c>
    </row>
    <row r="21" spans="1:11" ht="14.1" customHeight="1" x14ac:dyDescent="0.2">
      <c r="A21" s="306">
        <v>21</v>
      </c>
      <c r="B21" s="307" t="s">
        <v>238</v>
      </c>
      <c r="C21" s="308"/>
      <c r="D21" s="113">
        <v>0.59565522074281707</v>
      </c>
      <c r="E21" s="115">
        <v>17</v>
      </c>
      <c r="F21" s="114" t="s">
        <v>513</v>
      </c>
      <c r="G21" s="114">
        <v>5</v>
      </c>
      <c r="H21" s="114">
        <v>4</v>
      </c>
      <c r="I21" s="140">
        <v>16</v>
      </c>
      <c r="J21" s="115">
        <v>1</v>
      </c>
      <c r="K21" s="116">
        <v>6.25</v>
      </c>
    </row>
    <row r="22" spans="1:11" ht="14.1" customHeight="1" x14ac:dyDescent="0.2">
      <c r="A22" s="306">
        <v>22</v>
      </c>
      <c r="B22" s="307" t="s">
        <v>239</v>
      </c>
      <c r="C22" s="308"/>
      <c r="D22" s="113">
        <v>1.2964260686755431</v>
      </c>
      <c r="E22" s="115">
        <v>37</v>
      </c>
      <c r="F22" s="114">
        <v>19</v>
      </c>
      <c r="G22" s="114">
        <v>43</v>
      </c>
      <c r="H22" s="114">
        <v>17</v>
      </c>
      <c r="I22" s="140">
        <v>36</v>
      </c>
      <c r="J22" s="115">
        <v>1</v>
      </c>
      <c r="K22" s="116">
        <v>2.7777777777777777</v>
      </c>
    </row>
    <row r="23" spans="1:11" ht="14.1" customHeight="1" x14ac:dyDescent="0.2">
      <c r="A23" s="306">
        <v>23</v>
      </c>
      <c r="B23" s="307" t="s">
        <v>240</v>
      </c>
      <c r="C23" s="308"/>
      <c r="D23" s="113">
        <v>0.42046250875963559</v>
      </c>
      <c r="E23" s="115">
        <v>12</v>
      </c>
      <c r="F23" s="114">
        <v>7</v>
      </c>
      <c r="G23" s="114">
        <v>23</v>
      </c>
      <c r="H23" s="114">
        <v>15</v>
      </c>
      <c r="I23" s="140">
        <v>8</v>
      </c>
      <c r="J23" s="115">
        <v>4</v>
      </c>
      <c r="K23" s="116">
        <v>50</v>
      </c>
    </row>
    <row r="24" spans="1:11" ht="14.1" customHeight="1" x14ac:dyDescent="0.2">
      <c r="A24" s="306">
        <v>24</v>
      </c>
      <c r="B24" s="307" t="s">
        <v>241</v>
      </c>
      <c r="C24" s="308"/>
      <c r="D24" s="113">
        <v>1.5767344078486334</v>
      </c>
      <c r="E24" s="115">
        <v>45</v>
      </c>
      <c r="F24" s="114">
        <v>34</v>
      </c>
      <c r="G24" s="114">
        <v>95</v>
      </c>
      <c r="H24" s="114">
        <v>41</v>
      </c>
      <c r="I24" s="140">
        <v>85</v>
      </c>
      <c r="J24" s="115">
        <v>-40</v>
      </c>
      <c r="K24" s="116">
        <v>-47.058823529411768</v>
      </c>
    </row>
    <row r="25" spans="1:11" ht="14.1" customHeight="1" x14ac:dyDescent="0.2">
      <c r="A25" s="306">
        <v>25</v>
      </c>
      <c r="B25" s="307" t="s">
        <v>242</v>
      </c>
      <c r="C25" s="308"/>
      <c r="D25" s="113">
        <v>4.9404344779257183</v>
      </c>
      <c r="E25" s="115">
        <v>141</v>
      </c>
      <c r="F25" s="114">
        <v>95</v>
      </c>
      <c r="G25" s="114">
        <v>188</v>
      </c>
      <c r="H25" s="114">
        <v>114</v>
      </c>
      <c r="I25" s="140">
        <v>154</v>
      </c>
      <c r="J25" s="115">
        <v>-13</v>
      </c>
      <c r="K25" s="116">
        <v>-8.4415584415584419</v>
      </c>
    </row>
    <row r="26" spans="1:11" ht="14.1" customHeight="1" x14ac:dyDescent="0.2">
      <c r="A26" s="306">
        <v>26</v>
      </c>
      <c r="B26" s="307" t="s">
        <v>243</v>
      </c>
      <c r="C26" s="308"/>
      <c r="D26" s="113">
        <v>2.2775052557813593</v>
      </c>
      <c r="E26" s="115">
        <v>65</v>
      </c>
      <c r="F26" s="114">
        <v>35</v>
      </c>
      <c r="G26" s="114">
        <v>110</v>
      </c>
      <c r="H26" s="114">
        <v>68</v>
      </c>
      <c r="I26" s="140">
        <v>61</v>
      </c>
      <c r="J26" s="115">
        <v>4</v>
      </c>
      <c r="K26" s="116">
        <v>6.557377049180328</v>
      </c>
    </row>
    <row r="27" spans="1:11" ht="14.1" customHeight="1" x14ac:dyDescent="0.2">
      <c r="A27" s="306">
        <v>27</v>
      </c>
      <c r="B27" s="307" t="s">
        <v>244</v>
      </c>
      <c r="C27" s="308"/>
      <c r="D27" s="113">
        <v>7.6384022424667135</v>
      </c>
      <c r="E27" s="115">
        <v>218</v>
      </c>
      <c r="F27" s="114">
        <v>182</v>
      </c>
      <c r="G27" s="114">
        <v>267</v>
      </c>
      <c r="H27" s="114">
        <v>291</v>
      </c>
      <c r="I27" s="140">
        <v>305</v>
      </c>
      <c r="J27" s="115">
        <v>-87</v>
      </c>
      <c r="K27" s="116">
        <v>-28.524590163934427</v>
      </c>
    </row>
    <row r="28" spans="1:11" ht="14.1" customHeight="1" x14ac:dyDescent="0.2">
      <c r="A28" s="306">
        <v>28</v>
      </c>
      <c r="B28" s="307" t="s">
        <v>245</v>
      </c>
      <c r="C28" s="308"/>
      <c r="D28" s="113" t="s">
        <v>513</v>
      </c>
      <c r="E28" s="115" t="s">
        <v>513</v>
      </c>
      <c r="F28" s="114" t="s">
        <v>513</v>
      </c>
      <c r="G28" s="114" t="s">
        <v>513</v>
      </c>
      <c r="H28" s="114">
        <v>4</v>
      </c>
      <c r="I28" s="140">
        <v>4</v>
      </c>
      <c r="J28" s="115" t="s">
        <v>513</v>
      </c>
      <c r="K28" s="116" t="s">
        <v>513</v>
      </c>
    </row>
    <row r="29" spans="1:11" ht="14.1" customHeight="1" x14ac:dyDescent="0.2">
      <c r="A29" s="306">
        <v>29</v>
      </c>
      <c r="B29" s="307" t="s">
        <v>246</v>
      </c>
      <c r="C29" s="308"/>
      <c r="D29" s="113">
        <v>3.5388927820602665</v>
      </c>
      <c r="E29" s="115">
        <v>101</v>
      </c>
      <c r="F29" s="114">
        <v>64</v>
      </c>
      <c r="G29" s="114">
        <v>101</v>
      </c>
      <c r="H29" s="114">
        <v>109</v>
      </c>
      <c r="I29" s="140">
        <v>134</v>
      </c>
      <c r="J29" s="115">
        <v>-33</v>
      </c>
      <c r="K29" s="116">
        <v>-24.626865671641792</v>
      </c>
    </row>
    <row r="30" spans="1:11" ht="14.1" customHeight="1" x14ac:dyDescent="0.2">
      <c r="A30" s="306" t="s">
        <v>247</v>
      </c>
      <c r="B30" s="307" t="s">
        <v>248</v>
      </c>
      <c r="C30" s="308"/>
      <c r="D30" s="113">
        <v>0.87596355991590746</v>
      </c>
      <c r="E30" s="115">
        <v>25</v>
      </c>
      <c r="F30" s="114" t="s">
        <v>513</v>
      </c>
      <c r="G30" s="114" t="s">
        <v>513</v>
      </c>
      <c r="H30" s="114" t="s">
        <v>513</v>
      </c>
      <c r="I30" s="140">
        <v>26</v>
      </c>
      <c r="J30" s="115">
        <v>-1</v>
      </c>
      <c r="K30" s="116">
        <v>-3.8461538461538463</v>
      </c>
    </row>
    <row r="31" spans="1:11" ht="14.1" customHeight="1" x14ac:dyDescent="0.2">
      <c r="A31" s="306" t="s">
        <v>249</v>
      </c>
      <c r="B31" s="307" t="s">
        <v>250</v>
      </c>
      <c r="C31" s="308"/>
      <c r="D31" s="113">
        <v>2.662929222144359</v>
      </c>
      <c r="E31" s="115">
        <v>76</v>
      </c>
      <c r="F31" s="114">
        <v>49</v>
      </c>
      <c r="G31" s="114">
        <v>58</v>
      </c>
      <c r="H31" s="114">
        <v>86</v>
      </c>
      <c r="I31" s="140">
        <v>108</v>
      </c>
      <c r="J31" s="115">
        <v>-32</v>
      </c>
      <c r="K31" s="116">
        <v>-29.62962962962963</v>
      </c>
    </row>
    <row r="32" spans="1:11" ht="14.1" customHeight="1" x14ac:dyDescent="0.2">
      <c r="A32" s="306">
        <v>31</v>
      </c>
      <c r="B32" s="307" t="s">
        <v>251</v>
      </c>
      <c r="C32" s="308"/>
      <c r="D32" s="113">
        <v>0.45550105115627187</v>
      </c>
      <c r="E32" s="115">
        <v>13</v>
      </c>
      <c r="F32" s="114">
        <v>7</v>
      </c>
      <c r="G32" s="114">
        <v>16</v>
      </c>
      <c r="H32" s="114">
        <v>13</v>
      </c>
      <c r="I32" s="140">
        <v>20</v>
      </c>
      <c r="J32" s="115">
        <v>-7</v>
      </c>
      <c r="K32" s="116">
        <v>-35</v>
      </c>
    </row>
    <row r="33" spans="1:11" ht="14.1" customHeight="1" x14ac:dyDescent="0.2">
      <c r="A33" s="306">
        <v>32</v>
      </c>
      <c r="B33" s="307" t="s">
        <v>252</v>
      </c>
      <c r="C33" s="308"/>
      <c r="D33" s="113">
        <v>5.8163980378416253</v>
      </c>
      <c r="E33" s="115">
        <v>166</v>
      </c>
      <c r="F33" s="114">
        <v>128</v>
      </c>
      <c r="G33" s="114">
        <v>203</v>
      </c>
      <c r="H33" s="114">
        <v>229</v>
      </c>
      <c r="I33" s="140">
        <v>234</v>
      </c>
      <c r="J33" s="115">
        <v>-68</v>
      </c>
      <c r="K33" s="116">
        <v>-29.05982905982906</v>
      </c>
    </row>
    <row r="34" spans="1:11" ht="14.1" customHeight="1" x14ac:dyDescent="0.2">
      <c r="A34" s="306">
        <v>33</v>
      </c>
      <c r="B34" s="307" t="s">
        <v>253</v>
      </c>
      <c r="C34" s="308"/>
      <c r="D34" s="113">
        <v>2.6979677645409952</v>
      </c>
      <c r="E34" s="115">
        <v>77</v>
      </c>
      <c r="F34" s="114">
        <v>38</v>
      </c>
      <c r="G34" s="114">
        <v>82</v>
      </c>
      <c r="H34" s="114">
        <v>44</v>
      </c>
      <c r="I34" s="140">
        <v>49</v>
      </c>
      <c r="J34" s="115">
        <v>28</v>
      </c>
      <c r="K34" s="116">
        <v>57.142857142857146</v>
      </c>
    </row>
    <row r="35" spans="1:11" ht="14.1" customHeight="1" x14ac:dyDescent="0.2">
      <c r="A35" s="306">
        <v>34</v>
      </c>
      <c r="B35" s="307" t="s">
        <v>254</v>
      </c>
      <c r="C35" s="308"/>
      <c r="D35" s="113">
        <v>3.5739313244569026</v>
      </c>
      <c r="E35" s="115">
        <v>102</v>
      </c>
      <c r="F35" s="114">
        <v>67</v>
      </c>
      <c r="G35" s="114">
        <v>94</v>
      </c>
      <c r="H35" s="114">
        <v>56</v>
      </c>
      <c r="I35" s="140">
        <v>65</v>
      </c>
      <c r="J35" s="115">
        <v>37</v>
      </c>
      <c r="K35" s="116">
        <v>56.92307692307692</v>
      </c>
    </row>
    <row r="36" spans="1:11" ht="14.1" customHeight="1" x14ac:dyDescent="0.2">
      <c r="A36" s="306">
        <v>41</v>
      </c>
      <c r="B36" s="307" t="s">
        <v>255</v>
      </c>
      <c r="C36" s="308"/>
      <c r="D36" s="113">
        <v>0.1051156271899089</v>
      </c>
      <c r="E36" s="115">
        <v>3</v>
      </c>
      <c r="F36" s="114">
        <v>0</v>
      </c>
      <c r="G36" s="114">
        <v>9</v>
      </c>
      <c r="H36" s="114" t="s">
        <v>513</v>
      </c>
      <c r="I36" s="140">
        <v>3</v>
      </c>
      <c r="J36" s="115">
        <v>0</v>
      </c>
      <c r="K36" s="116">
        <v>0</v>
      </c>
    </row>
    <row r="37" spans="1:11" ht="14.1" customHeight="1" x14ac:dyDescent="0.2">
      <c r="A37" s="306">
        <v>42</v>
      </c>
      <c r="B37" s="307" t="s">
        <v>256</v>
      </c>
      <c r="C37" s="308"/>
      <c r="D37" s="113" t="s">
        <v>513</v>
      </c>
      <c r="E37" s="115" t="s">
        <v>513</v>
      </c>
      <c r="F37" s="114">
        <v>0</v>
      </c>
      <c r="G37" s="114">
        <v>3</v>
      </c>
      <c r="H37" s="114">
        <v>0</v>
      </c>
      <c r="I37" s="140">
        <v>3</v>
      </c>
      <c r="J37" s="115" t="s">
        <v>513</v>
      </c>
      <c r="K37" s="116" t="s">
        <v>513</v>
      </c>
    </row>
    <row r="38" spans="1:11" ht="14.1" customHeight="1" x14ac:dyDescent="0.2">
      <c r="A38" s="306">
        <v>43</v>
      </c>
      <c r="B38" s="307" t="s">
        <v>257</v>
      </c>
      <c r="C38" s="308"/>
      <c r="D38" s="113">
        <v>0.98107918710581643</v>
      </c>
      <c r="E38" s="115">
        <v>28</v>
      </c>
      <c r="F38" s="114">
        <v>17</v>
      </c>
      <c r="G38" s="114">
        <v>33</v>
      </c>
      <c r="H38" s="114">
        <v>30</v>
      </c>
      <c r="I38" s="140">
        <v>23</v>
      </c>
      <c r="J38" s="115">
        <v>5</v>
      </c>
      <c r="K38" s="116">
        <v>21.739130434782609</v>
      </c>
    </row>
    <row r="39" spans="1:11" ht="14.1" customHeight="1" x14ac:dyDescent="0.2">
      <c r="A39" s="306">
        <v>51</v>
      </c>
      <c r="B39" s="307" t="s">
        <v>258</v>
      </c>
      <c r="C39" s="308"/>
      <c r="D39" s="113">
        <v>4.6250875963559919</v>
      </c>
      <c r="E39" s="115">
        <v>132</v>
      </c>
      <c r="F39" s="114">
        <v>116</v>
      </c>
      <c r="G39" s="114">
        <v>200</v>
      </c>
      <c r="H39" s="114">
        <v>132</v>
      </c>
      <c r="I39" s="140">
        <v>125</v>
      </c>
      <c r="J39" s="115">
        <v>7</v>
      </c>
      <c r="K39" s="116">
        <v>5.6</v>
      </c>
    </row>
    <row r="40" spans="1:11" ht="14.1" customHeight="1" x14ac:dyDescent="0.2">
      <c r="A40" s="306" t="s">
        <v>259</v>
      </c>
      <c r="B40" s="307" t="s">
        <v>260</v>
      </c>
      <c r="C40" s="308"/>
      <c r="D40" s="113">
        <v>4.3097407147862645</v>
      </c>
      <c r="E40" s="115">
        <v>123</v>
      </c>
      <c r="F40" s="114">
        <v>109</v>
      </c>
      <c r="G40" s="114">
        <v>188</v>
      </c>
      <c r="H40" s="114">
        <v>124</v>
      </c>
      <c r="I40" s="140">
        <v>113</v>
      </c>
      <c r="J40" s="115">
        <v>10</v>
      </c>
      <c r="K40" s="116">
        <v>8.8495575221238933</v>
      </c>
    </row>
    <row r="41" spans="1:11" ht="14.1" customHeight="1" x14ac:dyDescent="0.2">
      <c r="A41" s="306"/>
      <c r="B41" s="307" t="s">
        <v>261</v>
      </c>
      <c r="C41" s="308"/>
      <c r="D41" s="113">
        <v>3.0133146461107216</v>
      </c>
      <c r="E41" s="115">
        <v>86</v>
      </c>
      <c r="F41" s="114">
        <v>81</v>
      </c>
      <c r="G41" s="114">
        <v>143</v>
      </c>
      <c r="H41" s="114">
        <v>88</v>
      </c>
      <c r="I41" s="140">
        <v>85</v>
      </c>
      <c r="J41" s="115">
        <v>1</v>
      </c>
      <c r="K41" s="116">
        <v>1.1764705882352942</v>
      </c>
    </row>
    <row r="42" spans="1:11" ht="14.1" customHeight="1" x14ac:dyDescent="0.2">
      <c r="A42" s="306">
        <v>52</v>
      </c>
      <c r="B42" s="307" t="s">
        <v>262</v>
      </c>
      <c r="C42" s="308"/>
      <c r="D42" s="113">
        <v>3.9593552908199019</v>
      </c>
      <c r="E42" s="115">
        <v>113</v>
      </c>
      <c r="F42" s="114">
        <v>129</v>
      </c>
      <c r="G42" s="114">
        <v>127</v>
      </c>
      <c r="H42" s="114">
        <v>120</v>
      </c>
      <c r="I42" s="140">
        <v>109</v>
      </c>
      <c r="J42" s="115">
        <v>4</v>
      </c>
      <c r="K42" s="116">
        <v>3.669724770642202</v>
      </c>
    </row>
    <row r="43" spans="1:11" ht="14.1" customHeight="1" x14ac:dyDescent="0.2">
      <c r="A43" s="306" t="s">
        <v>263</v>
      </c>
      <c r="B43" s="307" t="s">
        <v>264</v>
      </c>
      <c r="C43" s="308"/>
      <c r="D43" s="113">
        <v>3.6790469516468116</v>
      </c>
      <c r="E43" s="115">
        <v>105</v>
      </c>
      <c r="F43" s="114">
        <v>127</v>
      </c>
      <c r="G43" s="114">
        <v>122</v>
      </c>
      <c r="H43" s="114">
        <v>109</v>
      </c>
      <c r="I43" s="140">
        <v>101</v>
      </c>
      <c r="J43" s="115">
        <v>4</v>
      </c>
      <c r="K43" s="116">
        <v>3.9603960396039604</v>
      </c>
    </row>
    <row r="44" spans="1:11" ht="14.1" customHeight="1" x14ac:dyDescent="0.2">
      <c r="A44" s="306">
        <v>53</v>
      </c>
      <c r="B44" s="307" t="s">
        <v>265</v>
      </c>
      <c r="C44" s="308"/>
      <c r="D44" s="113">
        <v>0.49053959355290822</v>
      </c>
      <c r="E44" s="115">
        <v>14</v>
      </c>
      <c r="F44" s="114">
        <v>6</v>
      </c>
      <c r="G44" s="114">
        <v>23</v>
      </c>
      <c r="H44" s="114">
        <v>12</v>
      </c>
      <c r="I44" s="140">
        <v>18</v>
      </c>
      <c r="J44" s="115">
        <v>-4</v>
      </c>
      <c r="K44" s="116">
        <v>-22.222222222222221</v>
      </c>
    </row>
    <row r="45" spans="1:11" ht="14.1" customHeight="1" x14ac:dyDescent="0.2">
      <c r="A45" s="306" t="s">
        <v>266</v>
      </c>
      <c r="B45" s="307" t="s">
        <v>267</v>
      </c>
      <c r="C45" s="308"/>
      <c r="D45" s="113">
        <v>0.49053959355290822</v>
      </c>
      <c r="E45" s="115">
        <v>14</v>
      </c>
      <c r="F45" s="114">
        <v>4</v>
      </c>
      <c r="G45" s="114">
        <v>21</v>
      </c>
      <c r="H45" s="114">
        <v>11</v>
      </c>
      <c r="I45" s="140">
        <v>18</v>
      </c>
      <c r="J45" s="115">
        <v>-4</v>
      </c>
      <c r="K45" s="116">
        <v>-22.222222222222221</v>
      </c>
    </row>
    <row r="46" spans="1:11" ht="14.1" customHeight="1" x14ac:dyDescent="0.2">
      <c r="A46" s="306">
        <v>54</v>
      </c>
      <c r="B46" s="307" t="s">
        <v>268</v>
      </c>
      <c r="C46" s="308"/>
      <c r="D46" s="113">
        <v>2.5227750525578134</v>
      </c>
      <c r="E46" s="115">
        <v>72</v>
      </c>
      <c r="F46" s="114">
        <v>79</v>
      </c>
      <c r="G46" s="114">
        <v>75</v>
      </c>
      <c r="H46" s="114">
        <v>103</v>
      </c>
      <c r="I46" s="140">
        <v>102</v>
      </c>
      <c r="J46" s="115">
        <v>-30</v>
      </c>
      <c r="K46" s="116">
        <v>-29.411764705882351</v>
      </c>
    </row>
    <row r="47" spans="1:11" ht="14.1" customHeight="1" x14ac:dyDescent="0.2">
      <c r="A47" s="306">
        <v>61</v>
      </c>
      <c r="B47" s="307" t="s">
        <v>269</v>
      </c>
      <c r="C47" s="308"/>
      <c r="D47" s="113">
        <v>1.2263489838822705</v>
      </c>
      <c r="E47" s="115">
        <v>35</v>
      </c>
      <c r="F47" s="114">
        <v>24</v>
      </c>
      <c r="G47" s="114">
        <v>43</v>
      </c>
      <c r="H47" s="114">
        <v>50</v>
      </c>
      <c r="I47" s="140">
        <v>26</v>
      </c>
      <c r="J47" s="115">
        <v>9</v>
      </c>
      <c r="K47" s="116">
        <v>34.615384615384613</v>
      </c>
    </row>
    <row r="48" spans="1:11" ht="14.1" customHeight="1" x14ac:dyDescent="0.2">
      <c r="A48" s="306">
        <v>62</v>
      </c>
      <c r="B48" s="307" t="s">
        <v>270</v>
      </c>
      <c r="C48" s="308"/>
      <c r="D48" s="113">
        <v>9.6005606166783455</v>
      </c>
      <c r="E48" s="115">
        <v>274</v>
      </c>
      <c r="F48" s="114">
        <v>235</v>
      </c>
      <c r="G48" s="114">
        <v>399</v>
      </c>
      <c r="H48" s="114">
        <v>270</v>
      </c>
      <c r="I48" s="140">
        <v>263</v>
      </c>
      <c r="J48" s="115">
        <v>11</v>
      </c>
      <c r="K48" s="116">
        <v>4.1825095057034218</v>
      </c>
    </row>
    <row r="49" spans="1:11" ht="14.1" customHeight="1" x14ac:dyDescent="0.2">
      <c r="A49" s="306">
        <v>63</v>
      </c>
      <c r="B49" s="307" t="s">
        <v>271</v>
      </c>
      <c r="C49" s="308"/>
      <c r="D49" s="113">
        <v>4.4148563419761739</v>
      </c>
      <c r="E49" s="115">
        <v>126</v>
      </c>
      <c r="F49" s="114">
        <v>55</v>
      </c>
      <c r="G49" s="114">
        <v>133</v>
      </c>
      <c r="H49" s="114">
        <v>115</v>
      </c>
      <c r="I49" s="140">
        <v>105</v>
      </c>
      <c r="J49" s="115">
        <v>21</v>
      </c>
      <c r="K49" s="116">
        <v>20</v>
      </c>
    </row>
    <row r="50" spans="1:11" ht="14.1" customHeight="1" x14ac:dyDescent="0.2">
      <c r="A50" s="306" t="s">
        <v>272</v>
      </c>
      <c r="B50" s="307" t="s">
        <v>273</v>
      </c>
      <c r="C50" s="308"/>
      <c r="D50" s="113">
        <v>1.0161177295024526</v>
      </c>
      <c r="E50" s="115">
        <v>29</v>
      </c>
      <c r="F50" s="114">
        <v>10</v>
      </c>
      <c r="G50" s="114">
        <v>28</v>
      </c>
      <c r="H50" s="114">
        <v>25</v>
      </c>
      <c r="I50" s="140">
        <v>21</v>
      </c>
      <c r="J50" s="115">
        <v>8</v>
      </c>
      <c r="K50" s="116">
        <v>38.095238095238095</v>
      </c>
    </row>
    <row r="51" spans="1:11" ht="14.1" customHeight="1" x14ac:dyDescent="0.2">
      <c r="A51" s="306" t="s">
        <v>274</v>
      </c>
      <c r="B51" s="307" t="s">
        <v>275</v>
      </c>
      <c r="C51" s="308"/>
      <c r="D51" s="113">
        <v>3.0833917309039944</v>
      </c>
      <c r="E51" s="115">
        <v>88</v>
      </c>
      <c r="F51" s="114">
        <v>41</v>
      </c>
      <c r="G51" s="114">
        <v>93</v>
      </c>
      <c r="H51" s="114">
        <v>85</v>
      </c>
      <c r="I51" s="140">
        <v>75</v>
      </c>
      <c r="J51" s="115">
        <v>13</v>
      </c>
      <c r="K51" s="116">
        <v>17.333333333333332</v>
      </c>
    </row>
    <row r="52" spans="1:11" ht="14.1" customHeight="1" x14ac:dyDescent="0.2">
      <c r="A52" s="306">
        <v>71</v>
      </c>
      <c r="B52" s="307" t="s">
        <v>276</v>
      </c>
      <c r="C52" s="308"/>
      <c r="D52" s="113">
        <v>7.7084793272599859</v>
      </c>
      <c r="E52" s="115">
        <v>220</v>
      </c>
      <c r="F52" s="114">
        <v>145</v>
      </c>
      <c r="G52" s="114">
        <v>266</v>
      </c>
      <c r="H52" s="114">
        <v>217</v>
      </c>
      <c r="I52" s="140">
        <v>291</v>
      </c>
      <c r="J52" s="115">
        <v>-71</v>
      </c>
      <c r="K52" s="116">
        <v>-24.398625429553263</v>
      </c>
    </row>
    <row r="53" spans="1:11" ht="14.1" customHeight="1" x14ac:dyDescent="0.2">
      <c r="A53" s="306" t="s">
        <v>277</v>
      </c>
      <c r="B53" s="307" t="s">
        <v>278</v>
      </c>
      <c r="C53" s="308"/>
      <c r="D53" s="113">
        <v>2.9432375613174493</v>
      </c>
      <c r="E53" s="115">
        <v>84</v>
      </c>
      <c r="F53" s="114">
        <v>62</v>
      </c>
      <c r="G53" s="114">
        <v>112</v>
      </c>
      <c r="H53" s="114">
        <v>105</v>
      </c>
      <c r="I53" s="140">
        <v>149</v>
      </c>
      <c r="J53" s="115">
        <v>-65</v>
      </c>
      <c r="K53" s="116">
        <v>-43.624161073825505</v>
      </c>
    </row>
    <row r="54" spans="1:11" ht="14.1" customHeight="1" x14ac:dyDescent="0.2">
      <c r="A54" s="306" t="s">
        <v>279</v>
      </c>
      <c r="B54" s="307" t="s">
        <v>280</v>
      </c>
      <c r="C54" s="308"/>
      <c r="D54" s="113">
        <v>4.0995094604064475</v>
      </c>
      <c r="E54" s="115">
        <v>117</v>
      </c>
      <c r="F54" s="114">
        <v>72</v>
      </c>
      <c r="G54" s="114">
        <v>137</v>
      </c>
      <c r="H54" s="114">
        <v>102</v>
      </c>
      <c r="I54" s="140">
        <v>119</v>
      </c>
      <c r="J54" s="115">
        <v>-2</v>
      </c>
      <c r="K54" s="116">
        <v>-1.680672268907563</v>
      </c>
    </row>
    <row r="55" spans="1:11" ht="14.1" customHeight="1" x14ac:dyDescent="0.2">
      <c r="A55" s="306">
        <v>72</v>
      </c>
      <c r="B55" s="307" t="s">
        <v>281</v>
      </c>
      <c r="C55" s="308"/>
      <c r="D55" s="113">
        <v>2.3125437981779959</v>
      </c>
      <c r="E55" s="115">
        <v>66</v>
      </c>
      <c r="F55" s="114">
        <v>25</v>
      </c>
      <c r="G55" s="114">
        <v>73</v>
      </c>
      <c r="H55" s="114">
        <v>38</v>
      </c>
      <c r="I55" s="140">
        <v>70</v>
      </c>
      <c r="J55" s="115">
        <v>-4</v>
      </c>
      <c r="K55" s="116">
        <v>-5.7142857142857144</v>
      </c>
    </row>
    <row r="56" spans="1:11" ht="14.1" customHeight="1" x14ac:dyDescent="0.2">
      <c r="A56" s="306" t="s">
        <v>282</v>
      </c>
      <c r="B56" s="307" t="s">
        <v>283</v>
      </c>
      <c r="C56" s="308"/>
      <c r="D56" s="113">
        <v>0.84092501751927118</v>
      </c>
      <c r="E56" s="115">
        <v>24</v>
      </c>
      <c r="F56" s="114">
        <v>8</v>
      </c>
      <c r="G56" s="114">
        <v>32</v>
      </c>
      <c r="H56" s="114">
        <v>8</v>
      </c>
      <c r="I56" s="140">
        <v>30</v>
      </c>
      <c r="J56" s="115">
        <v>-6</v>
      </c>
      <c r="K56" s="116">
        <v>-20</v>
      </c>
    </row>
    <row r="57" spans="1:11" ht="14.1" customHeight="1" x14ac:dyDescent="0.2">
      <c r="A57" s="306" t="s">
        <v>284</v>
      </c>
      <c r="B57" s="307" t="s">
        <v>285</v>
      </c>
      <c r="C57" s="308"/>
      <c r="D57" s="113">
        <v>0.5255781359495445</v>
      </c>
      <c r="E57" s="115">
        <v>15</v>
      </c>
      <c r="F57" s="114">
        <v>9</v>
      </c>
      <c r="G57" s="114">
        <v>10</v>
      </c>
      <c r="H57" s="114">
        <v>13</v>
      </c>
      <c r="I57" s="140">
        <v>10</v>
      </c>
      <c r="J57" s="115">
        <v>5</v>
      </c>
      <c r="K57" s="116">
        <v>50</v>
      </c>
    </row>
    <row r="58" spans="1:11" ht="14.1" customHeight="1" x14ac:dyDescent="0.2">
      <c r="A58" s="306">
        <v>73</v>
      </c>
      <c r="B58" s="307" t="s">
        <v>286</v>
      </c>
      <c r="C58" s="308"/>
      <c r="D58" s="113">
        <v>1.6468114926419062</v>
      </c>
      <c r="E58" s="115">
        <v>47</v>
      </c>
      <c r="F58" s="114">
        <v>34</v>
      </c>
      <c r="G58" s="114">
        <v>79</v>
      </c>
      <c r="H58" s="114">
        <v>37</v>
      </c>
      <c r="I58" s="140">
        <v>45</v>
      </c>
      <c r="J58" s="115">
        <v>2</v>
      </c>
      <c r="K58" s="116">
        <v>4.4444444444444446</v>
      </c>
    </row>
    <row r="59" spans="1:11" ht="14.1" customHeight="1" x14ac:dyDescent="0.2">
      <c r="A59" s="306" t="s">
        <v>287</v>
      </c>
      <c r="B59" s="307" t="s">
        <v>288</v>
      </c>
      <c r="C59" s="308"/>
      <c r="D59" s="113">
        <v>1.2613875262789067</v>
      </c>
      <c r="E59" s="115">
        <v>36</v>
      </c>
      <c r="F59" s="114">
        <v>30</v>
      </c>
      <c r="G59" s="114">
        <v>65</v>
      </c>
      <c r="H59" s="114">
        <v>31</v>
      </c>
      <c r="I59" s="140">
        <v>39</v>
      </c>
      <c r="J59" s="115">
        <v>-3</v>
      </c>
      <c r="K59" s="116">
        <v>-7.6923076923076925</v>
      </c>
    </row>
    <row r="60" spans="1:11" ht="14.1" customHeight="1" x14ac:dyDescent="0.2">
      <c r="A60" s="306">
        <v>81</v>
      </c>
      <c r="B60" s="307" t="s">
        <v>289</v>
      </c>
      <c r="C60" s="308"/>
      <c r="D60" s="113">
        <v>7.3931324456902594</v>
      </c>
      <c r="E60" s="115">
        <v>211</v>
      </c>
      <c r="F60" s="114">
        <v>178</v>
      </c>
      <c r="G60" s="114">
        <v>360</v>
      </c>
      <c r="H60" s="114">
        <v>203</v>
      </c>
      <c r="I60" s="140">
        <v>227</v>
      </c>
      <c r="J60" s="115">
        <v>-16</v>
      </c>
      <c r="K60" s="116">
        <v>-7.0484581497797354</v>
      </c>
    </row>
    <row r="61" spans="1:11" ht="14.1" customHeight="1" x14ac:dyDescent="0.2">
      <c r="A61" s="306" t="s">
        <v>290</v>
      </c>
      <c r="B61" s="307" t="s">
        <v>291</v>
      </c>
      <c r="C61" s="308"/>
      <c r="D61" s="113">
        <v>2.6278906797477224</v>
      </c>
      <c r="E61" s="115">
        <v>75</v>
      </c>
      <c r="F61" s="114">
        <v>58</v>
      </c>
      <c r="G61" s="114">
        <v>134</v>
      </c>
      <c r="H61" s="114">
        <v>76</v>
      </c>
      <c r="I61" s="140">
        <v>105</v>
      </c>
      <c r="J61" s="115">
        <v>-30</v>
      </c>
      <c r="K61" s="116">
        <v>-28.571428571428573</v>
      </c>
    </row>
    <row r="62" spans="1:11" ht="14.1" customHeight="1" x14ac:dyDescent="0.2">
      <c r="A62" s="306" t="s">
        <v>292</v>
      </c>
      <c r="B62" s="307" t="s">
        <v>293</v>
      </c>
      <c r="C62" s="308"/>
      <c r="D62" s="113">
        <v>1.8920812894183603</v>
      </c>
      <c r="E62" s="115">
        <v>54</v>
      </c>
      <c r="F62" s="114">
        <v>61</v>
      </c>
      <c r="G62" s="114">
        <v>153</v>
      </c>
      <c r="H62" s="114">
        <v>76</v>
      </c>
      <c r="I62" s="140">
        <v>46</v>
      </c>
      <c r="J62" s="115">
        <v>8</v>
      </c>
      <c r="K62" s="116">
        <v>17.391304347826086</v>
      </c>
    </row>
    <row r="63" spans="1:11" ht="14.1" customHeight="1" x14ac:dyDescent="0.2">
      <c r="A63" s="306"/>
      <c r="B63" s="307" t="s">
        <v>294</v>
      </c>
      <c r="C63" s="308"/>
      <c r="D63" s="113">
        <v>1.6468114926419062</v>
      </c>
      <c r="E63" s="115">
        <v>47</v>
      </c>
      <c r="F63" s="114">
        <v>52</v>
      </c>
      <c r="G63" s="114">
        <v>122</v>
      </c>
      <c r="H63" s="114">
        <v>66</v>
      </c>
      <c r="I63" s="140">
        <v>34</v>
      </c>
      <c r="J63" s="115">
        <v>13</v>
      </c>
      <c r="K63" s="116">
        <v>38.235294117647058</v>
      </c>
    </row>
    <row r="64" spans="1:11" ht="14.1" customHeight="1" x14ac:dyDescent="0.2">
      <c r="A64" s="306" t="s">
        <v>295</v>
      </c>
      <c r="B64" s="307" t="s">
        <v>296</v>
      </c>
      <c r="C64" s="308"/>
      <c r="D64" s="113">
        <v>1.1212333566923616</v>
      </c>
      <c r="E64" s="115">
        <v>32</v>
      </c>
      <c r="F64" s="114">
        <v>21</v>
      </c>
      <c r="G64" s="114">
        <v>27</v>
      </c>
      <c r="H64" s="114">
        <v>24</v>
      </c>
      <c r="I64" s="140">
        <v>37</v>
      </c>
      <c r="J64" s="115">
        <v>-5</v>
      </c>
      <c r="K64" s="116">
        <v>-13.513513513513514</v>
      </c>
    </row>
    <row r="65" spans="1:11" ht="14.1" customHeight="1" x14ac:dyDescent="0.2">
      <c r="A65" s="306" t="s">
        <v>297</v>
      </c>
      <c r="B65" s="307" t="s">
        <v>298</v>
      </c>
      <c r="C65" s="308"/>
      <c r="D65" s="113">
        <v>0.56061667834618079</v>
      </c>
      <c r="E65" s="115">
        <v>16</v>
      </c>
      <c r="F65" s="114">
        <v>12</v>
      </c>
      <c r="G65" s="114">
        <v>27</v>
      </c>
      <c r="H65" s="114">
        <v>7</v>
      </c>
      <c r="I65" s="140">
        <v>17</v>
      </c>
      <c r="J65" s="115">
        <v>-1</v>
      </c>
      <c r="K65" s="116">
        <v>-5.882352941176471</v>
      </c>
    </row>
    <row r="66" spans="1:11" ht="14.1" customHeight="1" x14ac:dyDescent="0.2">
      <c r="A66" s="306">
        <v>82</v>
      </c>
      <c r="B66" s="307" t="s">
        <v>299</v>
      </c>
      <c r="C66" s="308"/>
      <c r="D66" s="113">
        <v>3.8192011212333568</v>
      </c>
      <c r="E66" s="115">
        <v>109</v>
      </c>
      <c r="F66" s="114">
        <v>92</v>
      </c>
      <c r="G66" s="114">
        <v>216</v>
      </c>
      <c r="H66" s="114">
        <v>91</v>
      </c>
      <c r="I66" s="140">
        <v>120</v>
      </c>
      <c r="J66" s="115">
        <v>-11</v>
      </c>
      <c r="K66" s="116">
        <v>-9.1666666666666661</v>
      </c>
    </row>
    <row r="67" spans="1:11" ht="14.1" customHeight="1" x14ac:dyDescent="0.2">
      <c r="A67" s="306" t="s">
        <v>300</v>
      </c>
      <c r="B67" s="307" t="s">
        <v>301</v>
      </c>
      <c r="C67" s="308"/>
      <c r="D67" s="113">
        <v>2.4526979677645411</v>
      </c>
      <c r="E67" s="115">
        <v>70</v>
      </c>
      <c r="F67" s="114">
        <v>55</v>
      </c>
      <c r="G67" s="114">
        <v>146</v>
      </c>
      <c r="H67" s="114">
        <v>66</v>
      </c>
      <c r="I67" s="140">
        <v>69</v>
      </c>
      <c r="J67" s="115">
        <v>1</v>
      </c>
      <c r="K67" s="116">
        <v>1.4492753623188406</v>
      </c>
    </row>
    <row r="68" spans="1:11" ht="14.1" customHeight="1" x14ac:dyDescent="0.2">
      <c r="A68" s="306" t="s">
        <v>302</v>
      </c>
      <c r="B68" s="307" t="s">
        <v>303</v>
      </c>
      <c r="C68" s="308"/>
      <c r="D68" s="113">
        <v>1.0161177295024526</v>
      </c>
      <c r="E68" s="115">
        <v>29</v>
      </c>
      <c r="F68" s="114">
        <v>28</v>
      </c>
      <c r="G68" s="114">
        <v>55</v>
      </c>
      <c r="H68" s="114">
        <v>18</v>
      </c>
      <c r="I68" s="140">
        <v>32</v>
      </c>
      <c r="J68" s="115">
        <v>-3</v>
      </c>
      <c r="K68" s="116">
        <v>-9.375</v>
      </c>
    </row>
    <row r="69" spans="1:11" ht="14.1" customHeight="1" x14ac:dyDescent="0.2">
      <c r="A69" s="306">
        <v>83</v>
      </c>
      <c r="B69" s="307" t="s">
        <v>304</v>
      </c>
      <c r="C69" s="308"/>
      <c r="D69" s="113">
        <v>6.3069376313945336</v>
      </c>
      <c r="E69" s="115">
        <v>180</v>
      </c>
      <c r="F69" s="114">
        <v>183</v>
      </c>
      <c r="G69" s="114">
        <v>364</v>
      </c>
      <c r="H69" s="114">
        <v>133</v>
      </c>
      <c r="I69" s="140">
        <v>160</v>
      </c>
      <c r="J69" s="115">
        <v>20</v>
      </c>
      <c r="K69" s="116">
        <v>12.5</v>
      </c>
    </row>
    <row r="70" spans="1:11" ht="14.1" customHeight="1" x14ac:dyDescent="0.2">
      <c r="A70" s="306" t="s">
        <v>305</v>
      </c>
      <c r="B70" s="307" t="s">
        <v>306</v>
      </c>
      <c r="C70" s="308"/>
      <c r="D70" s="113">
        <v>5.0805886475122639</v>
      </c>
      <c r="E70" s="115">
        <v>145</v>
      </c>
      <c r="F70" s="114">
        <v>137</v>
      </c>
      <c r="G70" s="114">
        <v>312</v>
      </c>
      <c r="H70" s="114">
        <v>89</v>
      </c>
      <c r="I70" s="140">
        <v>131</v>
      </c>
      <c r="J70" s="115">
        <v>14</v>
      </c>
      <c r="K70" s="116">
        <v>10.687022900763358</v>
      </c>
    </row>
    <row r="71" spans="1:11" ht="14.1" customHeight="1" x14ac:dyDescent="0.2">
      <c r="A71" s="306"/>
      <c r="B71" s="307" t="s">
        <v>307</v>
      </c>
      <c r="C71" s="308"/>
      <c r="D71" s="113">
        <v>2.7330063069376314</v>
      </c>
      <c r="E71" s="115">
        <v>78</v>
      </c>
      <c r="F71" s="114">
        <v>75</v>
      </c>
      <c r="G71" s="114">
        <v>194</v>
      </c>
      <c r="H71" s="114">
        <v>41</v>
      </c>
      <c r="I71" s="140">
        <v>89</v>
      </c>
      <c r="J71" s="115">
        <v>-11</v>
      </c>
      <c r="K71" s="116">
        <v>-12.359550561797754</v>
      </c>
    </row>
    <row r="72" spans="1:11" ht="14.1" customHeight="1" x14ac:dyDescent="0.2">
      <c r="A72" s="306">
        <v>84</v>
      </c>
      <c r="B72" s="307" t="s">
        <v>308</v>
      </c>
      <c r="C72" s="308"/>
      <c r="D72" s="113">
        <v>1.3665031534688157</v>
      </c>
      <c r="E72" s="115">
        <v>39</v>
      </c>
      <c r="F72" s="114">
        <v>36</v>
      </c>
      <c r="G72" s="114">
        <v>47</v>
      </c>
      <c r="H72" s="114">
        <v>18</v>
      </c>
      <c r="I72" s="140">
        <v>37</v>
      </c>
      <c r="J72" s="115">
        <v>2</v>
      </c>
      <c r="K72" s="116">
        <v>5.4054054054054053</v>
      </c>
    </row>
    <row r="73" spans="1:11" ht="14.1" customHeight="1" x14ac:dyDescent="0.2">
      <c r="A73" s="306" t="s">
        <v>309</v>
      </c>
      <c r="B73" s="307" t="s">
        <v>310</v>
      </c>
      <c r="C73" s="308"/>
      <c r="D73" s="113">
        <v>0.84092501751927118</v>
      </c>
      <c r="E73" s="115">
        <v>24</v>
      </c>
      <c r="F73" s="114">
        <v>22</v>
      </c>
      <c r="G73" s="114">
        <v>28</v>
      </c>
      <c r="H73" s="114">
        <v>9</v>
      </c>
      <c r="I73" s="140">
        <v>19</v>
      </c>
      <c r="J73" s="115">
        <v>5</v>
      </c>
      <c r="K73" s="116">
        <v>26.315789473684209</v>
      </c>
    </row>
    <row r="74" spans="1:11" ht="14.1" customHeight="1" x14ac:dyDescent="0.2">
      <c r="A74" s="306" t="s">
        <v>311</v>
      </c>
      <c r="B74" s="307" t="s">
        <v>312</v>
      </c>
      <c r="C74" s="308"/>
      <c r="D74" s="113">
        <v>0.24526979677645411</v>
      </c>
      <c r="E74" s="115">
        <v>7</v>
      </c>
      <c r="F74" s="114" t="s">
        <v>513</v>
      </c>
      <c r="G74" s="114">
        <v>5</v>
      </c>
      <c r="H74" s="114" t="s">
        <v>513</v>
      </c>
      <c r="I74" s="140">
        <v>3</v>
      </c>
      <c r="J74" s="115">
        <v>4</v>
      </c>
      <c r="K74" s="116">
        <v>133.33333333333334</v>
      </c>
    </row>
    <row r="75" spans="1:11" ht="14.1" customHeight="1" x14ac:dyDescent="0.2">
      <c r="A75" s="306" t="s">
        <v>313</v>
      </c>
      <c r="B75" s="307" t="s">
        <v>314</v>
      </c>
      <c r="C75" s="308"/>
      <c r="D75" s="113">
        <v>0</v>
      </c>
      <c r="E75" s="115">
        <v>0</v>
      </c>
      <c r="F75" s="114">
        <v>0</v>
      </c>
      <c r="G75" s="114">
        <v>0</v>
      </c>
      <c r="H75" s="114">
        <v>0</v>
      </c>
      <c r="I75" s="140">
        <v>3</v>
      </c>
      <c r="J75" s="115">
        <v>-3</v>
      </c>
      <c r="K75" s="116">
        <v>-100</v>
      </c>
    </row>
    <row r="76" spans="1:11" ht="14.1" customHeight="1" x14ac:dyDescent="0.2">
      <c r="A76" s="306">
        <v>91</v>
      </c>
      <c r="B76" s="307" t="s">
        <v>315</v>
      </c>
      <c r="C76" s="308"/>
      <c r="D76" s="113">
        <v>0.73580939032936232</v>
      </c>
      <c r="E76" s="115">
        <v>21</v>
      </c>
      <c r="F76" s="114">
        <v>9</v>
      </c>
      <c r="G76" s="114">
        <v>23</v>
      </c>
      <c r="H76" s="114">
        <v>9</v>
      </c>
      <c r="I76" s="140">
        <v>13</v>
      </c>
      <c r="J76" s="115">
        <v>8</v>
      </c>
      <c r="K76" s="116">
        <v>61.53846153846154</v>
      </c>
    </row>
    <row r="77" spans="1:11" ht="14.1" customHeight="1" x14ac:dyDescent="0.2">
      <c r="A77" s="306">
        <v>92</v>
      </c>
      <c r="B77" s="307" t="s">
        <v>316</v>
      </c>
      <c r="C77" s="308"/>
      <c r="D77" s="113">
        <v>0.49053959355290822</v>
      </c>
      <c r="E77" s="115">
        <v>14</v>
      </c>
      <c r="F77" s="114">
        <v>12</v>
      </c>
      <c r="G77" s="114">
        <v>10</v>
      </c>
      <c r="H77" s="114">
        <v>10</v>
      </c>
      <c r="I77" s="140">
        <v>11</v>
      </c>
      <c r="J77" s="115">
        <v>3</v>
      </c>
      <c r="K77" s="116">
        <v>27.272727272727273</v>
      </c>
    </row>
    <row r="78" spans="1:11" ht="14.1" customHeight="1" x14ac:dyDescent="0.2">
      <c r="A78" s="306">
        <v>93</v>
      </c>
      <c r="B78" s="307" t="s">
        <v>317</v>
      </c>
      <c r="C78" s="308"/>
      <c r="D78" s="113">
        <v>0</v>
      </c>
      <c r="E78" s="115">
        <v>0</v>
      </c>
      <c r="F78" s="114">
        <v>0</v>
      </c>
      <c r="G78" s="114">
        <v>3</v>
      </c>
      <c r="H78" s="114">
        <v>5</v>
      </c>
      <c r="I78" s="140">
        <v>4</v>
      </c>
      <c r="J78" s="115">
        <v>-4</v>
      </c>
      <c r="K78" s="116">
        <v>-100</v>
      </c>
    </row>
    <row r="79" spans="1:11" ht="14.1" customHeight="1" x14ac:dyDescent="0.2">
      <c r="A79" s="306">
        <v>94</v>
      </c>
      <c r="B79" s="307" t="s">
        <v>318</v>
      </c>
      <c r="C79" s="308"/>
      <c r="D79" s="113" t="s">
        <v>513</v>
      </c>
      <c r="E79" s="115" t="s">
        <v>513</v>
      </c>
      <c r="F79" s="114" t="s">
        <v>513</v>
      </c>
      <c r="G79" s="114">
        <v>4</v>
      </c>
      <c r="H79" s="114">
        <v>5</v>
      </c>
      <c r="I79" s="140">
        <v>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9</v>
      </c>
      <c r="G81" s="144">
        <v>17</v>
      </c>
      <c r="H81" s="144" t="s">
        <v>513</v>
      </c>
      <c r="I81" s="145">
        <v>5</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3015</v>
      </c>
      <c r="E11" s="114">
        <v>2410</v>
      </c>
      <c r="F11" s="114">
        <v>3040</v>
      </c>
      <c r="G11" s="114">
        <v>2678</v>
      </c>
      <c r="H11" s="140">
        <v>3050</v>
      </c>
      <c r="I11" s="115">
        <v>-35</v>
      </c>
      <c r="J11" s="116">
        <v>-1.1475409836065573</v>
      </c>
    </row>
    <row r="12" spans="1:15" s="110" customFormat="1" ht="24.95" customHeight="1" x14ac:dyDescent="0.2">
      <c r="A12" s="193" t="s">
        <v>132</v>
      </c>
      <c r="B12" s="194" t="s">
        <v>133</v>
      </c>
      <c r="C12" s="113">
        <v>1.7247097844112769</v>
      </c>
      <c r="D12" s="115">
        <v>52</v>
      </c>
      <c r="E12" s="114">
        <v>96</v>
      </c>
      <c r="F12" s="114">
        <v>131</v>
      </c>
      <c r="G12" s="114">
        <v>71</v>
      </c>
      <c r="H12" s="140">
        <v>60</v>
      </c>
      <c r="I12" s="115">
        <v>-8</v>
      </c>
      <c r="J12" s="116">
        <v>-13.333333333333334</v>
      </c>
    </row>
    <row r="13" spans="1:15" s="110" customFormat="1" ht="24.95" customHeight="1" x14ac:dyDescent="0.2">
      <c r="A13" s="193" t="s">
        <v>134</v>
      </c>
      <c r="B13" s="199" t="s">
        <v>214</v>
      </c>
      <c r="C13" s="113">
        <v>0.49751243781094528</v>
      </c>
      <c r="D13" s="115">
        <v>15</v>
      </c>
      <c r="E13" s="114">
        <v>21</v>
      </c>
      <c r="F13" s="114">
        <v>9</v>
      </c>
      <c r="G13" s="114">
        <v>29</v>
      </c>
      <c r="H13" s="140">
        <v>22</v>
      </c>
      <c r="I13" s="115">
        <v>-7</v>
      </c>
      <c r="J13" s="116">
        <v>-31.818181818181817</v>
      </c>
    </row>
    <row r="14" spans="1:15" s="287" customFormat="1" ht="24.95" customHeight="1" x14ac:dyDescent="0.2">
      <c r="A14" s="193" t="s">
        <v>215</v>
      </c>
      <c r="B14" s="199" t="s">
        <v>137</v>
      </c>
      <c r="C14" s="113">
        <v>10.64676616915423</v>
      </c>
      <c r="D14" s="115">
        <v>321</v>
      </c>
      <c r="E14" s="114">
        <v>251</v>
      </c>
      <c r="F14" s="114">
        <v>313</v>
      </c>
      <c r="G14" s="114">
        <v>358</v>
      </c>
      <c r="H14" s="140">
        <v>351</v>
      </c>
      <c r="I14" s="115">
        <v>-30</v>
      </c>
      <c r="J14" s="116">
        <v>-8.5470085470085468</v>
      </c>
      <c r="K14" s="110"/>
      <c r="L14" s="110"/>
      <c r="M14" s="110"/>
      <c r="N14" s="110"/>
      <c r="O14" s="110"/>
    </row>
    <row r="15" spans="1:15" s="110" customFormat="1" ht="24.95" customHeight="1" x14ac:dyDescent="0.2">
      <c r="A15" s="193" t="s">
        <v>216</v>
      </c>
      <c r="B15" s="199" t="s">
        <v>217</v>
      </c>
      <c r="C15" s="113">
        <v>3.6484245439469318</v>
      </c>
      <c r="D15" s="115">
        <v>110</v>
      </c>
      <c r="E15" s="114">
        <v>109</v>
      </c>
      <c r="F15" s="114">
        <v>138</v>
      </c>
      <c r="G15" s="114">
        <v>175</v>
      </c>
      <c r="H15" s="140">
        <v>136</v>
      </c>
      <c r="I15" s="115">
        <v>-26</v>
      </c>
      <c r="J15" s="116">
        <v>-19.117647058823529</v>
      </c>
    </row>
    <row r="16" spans="1:15" s="287" customFormat="1" ht="24.95" customHeight="1" x14ac:dyDescent="0.2">
      <c r="A16" s="193" t="s">
        <v>218</v>
      </c>
      <c r="B16" s="199" t="s">
        <v>141</v>
      </c>
      <c r="C16" s="113">
        <v>6.2686567164179108</v>
      </c>
      <c r="D16" s="115">
        <v>189</v>
      </c>
      <c r="E16" s="114">
        <v>114</v>
      </c>
      <c r="F16" s="114">
        <v>155</v>
      </c>
      <c r="G16" s="114">
        <v>156</v>
      </c>
      <c r="H16" s="140">
        <v>193</v>
      </c>
      <c r="I16" s="115">
        <v>-4</v>
      </c>
      <c r="J16" s="116">
        <v>-2.0725388601036268</v>
      </c>
      <c r="K16" s="110"/>
      <c r="L16" s="110"/>
      <c r="M16" s="110"/>
      <c r="N16" s="110"/>
      <c r="O16" s="110"/>
    </row>
    <row r="17" spans="1:15" s="110" customFormat="1" ht="24.95" customHeight="1" x14ac:dyDescent="0.2">
      <c r="A17" s="193" t="s">
        <v>142</v>
      </c>
      <c r="B17" s="199" t="s">
        <v>220</v>
      </c>
      <c r="C17" s="113">
        <v>0.72968490878938641</v>
      </c>
      <c r="D17" s="115">
        <v>22</v>
      </c>
      <c r="E17" s="114">
        <v>28</v>
      </c>
      <c r="F17" s="114">
        <v>20</v>
      </c>
      <c r="G17" s="114">
        <v>27</v>
      </c>
      <c r="H17" s="140">
        <v>22</v>
      </c>
      <c r="I17" s="115">
        <v>0</v>
      </c>
      <c r="J17" s="116">
        <v>0</v>
      </c>
    </row>
    <row r="18" spans="1:15" s="287" customFormat="1" ht="24.95" customHeight="1" x14ac:dyDescent="0.2">
      <c r="A18" s="201" t="s">
        <v>144</v>
      </c>
      <c r="B18" s="202" t="s">
        <v>145</v>
      </c>
      <c r="C18" s="113">
        <v>12.238805970149254</v>
      </c>
      <c r="D18" s="115">
        <v>369</v>
      </c>
      <c r="E18" s="114">
        <v>291</v>
      </c>
      <c r="F18" s="114">
        <v>312</v>
      </c>
      <c r="G18" s="114">
        <v>309</v>
      </c>
      <c r="H18" s="140">
        <v>326</v>
      </c>
      <c r="I18" s="115">
        <v>43</v>
      </c>
      <c r="J18" s="116">
        <v>13.190184049079754</v>
      </c>
      <c r="K18" s="110"/>
      <c r="L18" s="110"/>
      <c r="M18" s="110"/>
      <c r="N18" s="110"/>
      <c r="O18" s="110"/>
    </row>
    <row r="19" spans="1:15" s="110" customFormat="1" ht="24.95" customHeight="1" x14ac:dyDescent="0.2">
      <c r="A19" s="193" t="s">
        <v>146</v>
      </c>
      <c r="B19" s="199" t="s">
        <v>147</v>
      </c>
      <c r="C19" s="113">
        <v>16.053067993366501</v>
      </c>
      <c r="D19" s="115">
        <v>484</v>
      </c>
      <c r="E19" s="114">
        <v>393</v>
      </c>
      <c r="F19" s="114">
        <v>458</v>
      </c>
      <c r="G19" s="114">
        <v>454</v>
      </c>
      <c r="H19" s="140">
        <v>454</v>
      </c>
      <c r="I19" s="115">
        <v>30</v>
      </c>
      <c r="J19" s="116">
        <v>6.607929515418502</v>
      </c>
    </row>
    <row r="20" spans="1:15" s="287" customFormat="1" ht="24.95" customHeight="1" x14ac:dyDescent="0.2">
      <c r="A20" s="193" t="s">
        <v>148</v>
      </c>
      <c r="B20" s="199" t="s">
        <v>149</v>
      </c>
      <c r="C20" s="113">
        <v>4.9087893864013266</v>
      </c>
      <c r="D20" s="115">
        <v>148</v>
      </c>
      <c r="E20" s="114">
        <v>115</v>
      </c>
      <c r="F20" s="114">
        <v>121</v>
      </c>
      <c r="G20" s="114">
        <v>102</v>
      </c>
      <c r="H20" s="140">
        <v>174</v>
      </c>
      <c r="I20" s="115">
        <v>-26</v>
      </c>
      <c r="J20" s="116">
        <v>-14.942528735632184</v>
      </c>
      <c r="K20" s="110"/>
      <c r="L20" s="110"/>
      <c r="M20" s="110"/>
      <c r="N20" s="110"/>
      <c r="O20" s="110"/>
    </row>
    <row r="21" spans="1:15" s="110" customFormat="1" ht="24.95" customHeight="1" x14ac:dyDescent="0.2">
      <c r="A21" s="201" t="s">
        <v>150</v>
      </c>
      <c r="B21" s="202" t="s">
        <v>151</v>
      </c>
      <c r="C21" s="113">
        <v>6.4676616915422889</v>
      </c>
      <c r="D21" s="115">
        <v>195</v>
      </c>
      <c r="E21" s="114">
        <v>157</v>
      </c>
      <c r="F21" s="114">
        <v>144</v>
      </c>
      <c r="G21" s="114">
        <v>180</v>
      </c>
      <c r="H21" s="140">
        <v>184</v>
      </c>
      <c r="I21" s="115">
        <v>11</v>
      </c>
      <c r="J21" s="116">
        <v>5.9782608695652177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1.3266998341625207</v>
      </c>
      <c r="D23" s="115">
        <v>40</v>
      </c>
      <c r="E23" s="114">
        <v>25</v>
      </c>
      <c r="F23" s="114">
        <v>44</v>
      </c>
      <c r="G23" s="114">
        <v>47</v>
      </c>
      <c r="H23" s="140">
        <v>86</v>
      </c>
      <c r="I23" s="115">
        <v>-46</v>
      </c>
      <c r="J23" s="116">
        <v>-53.488372093023258</v>
      </c>
    </row>
    <row r="24" spans="1:15" s="110" customFormat="1" ht="24.95" customHeight="1" x14ac:dyDescent="0.2">
      <c r="A24" s="193" t="s">
        <v>156</v>
      </c>
      <c r="B24" s="199" t="s">
        <v>221</v>
      </c>
      <c r="C24" s="113">
        <v>14.029850746268657</v>
      </c>
      <c r="D24" s="115">
        <v>423</v>
      </c>
      <c r="E24" s="114">
        <v>292</v>
      </c>
      <c r="F24" s="114">
        <v>339</v>
      </c>
      <c r="G24" s="114">
        <v>342</v>
      </c>
      <c r="H24" s="140">
        <v>455</v>
      </c>
      <c r="I24" s="115">
        <v>-32</v>
      </c>
      <c r="J24" s="116">
        <v>-7.0329670329670328</v>
      </c>
    </row>
    <row r="25" spans="1:15" s="110" customFormat="1" ht="24.95" customHeight="1" x14ac:dyDescent="0.2">
      <c r="A25" s="193" t="s">
        <v>222</v>
      </c>
      <c r="B25" s="204" t="s">
        <v>159</v>
      </c>
      <c r="C25" s="113">
        <v>2.5870646766169156</v>
      </c>
      <c r="D25" s="115">
        <v>78</v>
      </c>
      <c r="E25" s="114">
        <v>119</v>
      </c>
      <c r="F25" s="114">
        <v>97</v>
      </c>
      <c r="G25" s="114">
        <v>79</v>
      </c>
      <c r="H25" s="140">
        <v>116</v>
      </c>
      <c r="I25" s="115">
        <v>-38</v>
      </c>
      <c r="J25" s="116">
        <v>-32.758620689655174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2.9187396351575456</v>
      </c>
      <c r="D27" s="115">
        <v>88</v>
      </c>
      <c r="E27" s="114">
        <v>90</v>
      </c>
      <c r="F27" s="114">
        <v>89</v>
      </c>
      <c r="G27" s="114">
        <v>87</v>
      </c>
      <c r="H27" s="140">
        <v>72</v>
      </c>
      <c r="I27" s="115">
        <v>16</v>
      </c>
      <c r="J27" s="116">
        <v>22.222222222222221</v>
      </c>
    </row>
    <row r="28" spans="1:15" s="110" customFormat="1" ht="24.95" customHeight="1" x14ac:dyDescent="0.2">
      <c r="A28" s="193" t="s">
        <v>163</v>
      </c>
      <c r="B28" s="199" t="s">
        <v>164</v>
      </c>
      <c r="C28" s="113">
        <v>3.3167495854063018</v>
      </c>
      <c r="D28" s="115">
        <v>100</v>
      </c>
      <c r="E28" s="114">
        <v>62</v>
      </c>
      <c r="F28" s="114">
        <v>180</v>
      </c>
      <c r="G28" s="114">
        <v>64</v>
      </c>
      <c r="H28" s="140">
        <v>102</v>
      </c>
      <c r="I28" s="115">
        <v>-2</v>
      </c>
      <c r="J28" s="116">
        <v>-1.9607843137254901</v>
      </c>
    </row>
    <row r="29" spans="1:15" s="110" customFormat="1" ht="24.95" customHeight="1" x14ac:dyDescent="0.2">
      <c r="A29" s="193">
        <v>86</v>
      </c>
      <c r="B29" s="199" t="s">
        <v>165</v>
      </c>
      <c r="C29" s="113">
        <v>6.6003316749585403</v>
      </c>
      <c r="D29" s="115">
        <v>199</v>
      </c>
      <c r="E29" s="114">
        <v>164</v>
      </c>
      <c r="F29" s="114">
        <v>237</v>
      </c>
      <c r="G29" s="114">
        <v>214</v>
      </c>
      <c r="H29" s="140">
        <v>211</v>
      </c>
      <c r="I29" s="115">
        <v>-12</v>
      </c>
      <c r="J29" s="116">
        <v>-5.6872037914691944</v>
      </c>
    </row>
    <row r="30" spans="1:15" s="110" customFormat="1" ht="24.95" customHeight="1" x14ac:dyDescent="0.2">
      <c r="A30" s="193">
        <v>87.88</v>
      </c>
      <c r="B30" s="204" t="s">
        <v>166</v>
      </c>
      <c r="C30" s="113">
        <v>9.4195688225538969</v>
      </c>
      <c r="D30" s="115">
        <v>284</v>
      </c>
      <c r="E30" s="114">
        <v>197</v>
      </c>
      <c r="F30" s="114">
        <v>366</v>
      </c>
      <c r="G30" s="114">
        <v>210</v>
      </c>
      <c r="H30" s="140">
        <v>262</v>
      </c>
      <c r="I30" s="115">
        <v>22</v>
      </c>
      <c r="J30" s="116">
        <v>8.3969465648854964</v>
      </c>
    </row>
    <row r="31" spans="1:15" s="110" customFormat="1" ht="24.95" customHeight="1" x14ac:dyDescent="0.2">
      <c r="A31" s="193" t="s">
        <v>167</v>
      </c>
      <c r="B31" s="199" t="s">
        <v>168</v>
      </c>
      <c r="C31" s="113">
        <v>4.6434494195688227</v>
      </c>
      <c r="D31" s="115">
        <v>140</v>
      </c>
      <c r="E31" s="114">
        <v>92</v>
      </c>
      <c r="F31" s="114">
        <v>150</v>
      </c>
      <c r="G31" s="114">
        <v>87</v>
      </c>
      <c r="H31" s="140">
        <v>111</v>
      </c>
      <c r="I31" s="115">
        <v>29</v>
      </c>
      <c r="J31" s="116">
        <v>26.126126126126128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1.7247097844112769</v>
      </c>
      <c r="D34" s="115">
        <v>52</v>
      </c>
      <c r="E34" s="114">
        <v>96</v>
      </c>
      <c r="F34" s="114">
        <v>131</v>
      </c>
      <c r="G34" s="114">
        <v>71</v>
      </c>
      <c r="H34" s="140">
        <v>60</v>
      </c>
      <c r="I34" s="115">
        <v>-8</v>
      </c>
      <c r="J34" s="116">
        <v>-13.333333333333334</v>
      </c>
    </row>
    <row r="35" spans="1:10" s="110" customFormat="1" ht="24.95" customHeight="1" x14ac:dyDescent="0.2">
      <c r="A35" s="292" t="s">
        <v>171</v>
      </c>
      <c r="B35" s="293" t="s">
        <v>172</v>
      </c>
      <c r="C35" s="113">
        <v>23.383084577114428</v>
      </c>
      <c r="D35" s="115">
        <v>705</v>
      </c>
      <c r="E35" s="114">
        <v>563</v>
      </c>
      <c r="F35" s="114">
        <v>634</v>
      </c>
      <c r="G35" s="114">
        <v>696</v>
      </c>
      <c r="H35" s="140">
        <v>699</v>
      </c>
      <c r="I35" s="115">
        <v>6</v>
      </c>
      <c r="J35" s="116">
        <v>0.85836909871244638</v>
      </c>
    </row>
    <row r="36" spans="1:10" s="110" customFormat="1" ht="24.95" customHeight="1" x14ac:dyDescent="0.2">
      <c r="A36" s="294" t="s">
        <v>173</v>
      </c>
      <c r="B36" s="295" t="s">
        <v>174</v>
      </c>
      <c r="C36" s="125">
        <v>74.892205638474294</v>
      </c>
      <c r="D36" s="143">
        <v>2258</v>
      </c>
      <c r="E36" s="144">
        <v>1751</v>
      </c>
      <c r="F36" s="144">
        <v>2275</v>
      </c>
      <c r="G36" s="144">
        <v>1911</v>
      </c>
      <c r="H36" s="145">
        <v>2291</v>
      </c>
      <c r="I36" s="143">
        <v>-33</v>
      </c>
      <c r="J36" s="146">
        <v>-1.4404190309908338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3015</v>
      </c>
      <c r="F11" s="264">
        <v>2410</v>
      </c>
      <c r="G11" s="264">
        <v>3040</v>
      </c>
      <c r="H11" s="264">
        <v>2678</v>
      </c>
      <c r="I11" s="265">
        <v>3050</v>
      </c>
      <c r="J11" s="263">
        <v>-35</v>
      </c>
      <c r="K11" s="266">
        <v>-1.1475409836065573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20.033167495854062</v>
      </c>
      <c r="E13" s="115">
        <v>604</v>
      </c>
      <c r="F13" s="114">
        <v>617</v>
      </c>
      <c r="G13" s="114">
        <v>802</v>
      </c>
      <c r="H13" s="114">
        <v>571</v>
      </c>
      <c r="I13" s="140">
        <v>695</v>
      </c>
      <c r="J13" s="115">
        <v>-91</v>
      </c>
      <c r="K13" s="116">
        <v>-13.093525179856115</v>
      </c>
    </row>
    <row r="14" spans="1:17" ht="15.95" customHeight="1" x14ac:dyDescent="0.2">
      <c r="A14" s="306" t="s">
        <v>230</v>
      </c>
      <c r="B14" s="307"/>
      <c r="C14" s="308"/>
      <c r="D14" s="113">
        <v>60.099502487562191</v>
      </c>
      <c r="E14" s="115">
        <v>1812</v>
      </c>
      <c r="F14" s="114">
        <v>1387</v>
      </c>
      <c r="G14" s="114">
        <v>1698</v>
      </c>
      <c r="H14" s="114">
        <v>1630</v>
      </c>
      <c r="I14" s="140">
        <v>1748</v>
      </c>
      <c r="J14" s="115">
        <v>64</v>
      </c>
      <c r="K14" s="116">
        <v>3.6613272311212817</v>
      </c>
    </row>
    <row r="15" spans="1:17" ht="15.95" customHeight="1" x14ac:dyDescent="0.2">
      <c r="A15" s="306" t="s">
        <v>231</v>
      </c>
      <c r="B15" s="307"/>
      <c r="C15" s="308"/>
      <c r="D15" s="113">
        <v>7.4626865671641793</v>
      </c>
      <c r="E15" s="115">
        <v>225</v>
      </c>
      <c r="F15" s="114">
        <v>152</v>
      </c>
      <c r="G15" s="114">
        <v>195</v>
      </c>
      <c r="H15" s="114">
        <v>200</v>
      </c>
      <c r="I15" s="140">
        <v>232</v>
      </c>
      <c r="J15" s="115">
        <v>-7</v>
      </c>
      <c r="K15" s="116">
        <v>-3.0172413793103448</v>
      </c>
    </row>
    <row r="16" spans="1:17" ht="15.95" customHeight="1" x14ac:dyDescent="0.2">
      <c r="A16" s="306" t="s">
        <v>232</v>
      </c>
      <c r="B16" s="307"/>
      <c r="C16" s="308"/>
      <c r="D16" s="113">
        <v>12.072968490878939</v>
      </c>
      <c r="E16" s="115">
        <v>364</v>
      </c>
      <c r="F16" s="114">
        <v>252</v>
      </c>
      <c r="G16" s="114">
        <v>339</v>
      </c>
      <c r="H16" s="114">
        <v>270</v>
      </c>
      <c r="I16" s="140">
        <v>366</v>
      </c>
      <c r="J16" s="115">
        <v>-2</v>
      </c>
      <c r="K16" s="116">
        <v>-0.54644808743169404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1.592039800995025</v>
      </c>
      <c r="E18" s="115">
        <v>48</v>
      </c>
      <c r="F18" s="114">
        <v>75</v>
      </c>
      <c r="G18" s="114">
        <v>119</v>
      </c>
      <c r="H18" s="114">
        <v>74</v>
      </c>
      <c r="I18" s="140">
        <v>49</v>
      </c>
      <c r="J18" s="115">
        <v>-1</v>
      </c>
      <c r="K18" s="116">
        <v>-2.0408163265306123</v>
      </c>
    </row>
    <row r="19" spans="1:11" ht="14.1" customHeight="1" x14ac:dyDescent="0.2">
      <c r="A19" s="306" t="s">
        <v>235</v>
      </c>
      <c r="B19" s="307" t="s">
        <v>236</v>
      </c>
      <c r="C19" s="308"/>
      <c r="D19" s="113">
        <v>1.0281923714759535</v>
      </c>
      <c r="E19" s="115">
        <v>31</v>
      </c>
      <c r="F19" s="114">
        <v>66</v>
      </c>
      <c r="G19" s="114">
        <v>94</v>
      </c>
      <c r="H19" s="114">
        <v>61</v>
      </c>
      <c r="I19" s="140">
        <v>37</v>
      </c>
      <c r="J19" s="115">
        <v>-6</v>
      </c>
      <c r="K19" s="116">
        <v>-16.216216216216218</v>
      </c>
    </row>
    <row r="20" spans="1:11" ht="14.1" customHeight="1" x14ac:dyDescent="0.2">
      <c r="A20" s="306">
        <v>12</v>
      </c>
      <c r="B20" s="307" t="s">
        <v>237</v>
      </c>
      <c r="C20" s="308"/>
      <c r="D20" s="113">
        <v>1.6252072968490878</v>
      </c>
      <c r="E20" s="115">
        <v>49</v>
      </c>
      <c r="F20" s="114">
        <v>78</v>
      </c>
      <c r="G20" s="114">
        <v>83</v>
      </c>
      <c r="H20" s="114">
        <v>32</v>
      </c>
      <c r="I20" s="140">
        <v>61</v>
      </c>
      <c r="J20" s="115">
        <v>-12</v>
      </c>
      <c r="K20" s="116">
        <v>-19.672131147540984</v>
      </c>
    </row>
    <row r="21" spans="1:11" ht="14.1" customHeight="1" x14ac:dyDescent="0.2">
      <c r="A21" s="306">
        <v>21</v>
      </c>
      <c r="B21" s="307" t="s">
        <v>238</v>
      </c>
      <c r="C21" s="308"/>
      <c r="D21" s="113">
        <v>9.950248756218906E-2</v>
      </c>
      <c r="E21" s="115">
        <v>3</v>
      </c>
      <c r="F21" s="114">
        <v>7</v>
      </c>
      <c r="G21" s="114">
        <v>6</v>
      </c>
      <c r="H21" s="114" t="s">
        <v>513</v>
      </c>
      <c r="I21" s="140">
        <v>4</v>
      </c>
      <c r="J21" s="115">
        <v>-1</v>
      </c>
      <c r="K21" s="116">
        <v>-25</v>
      </c>
    </row>
    <row r="22" spans="1:11" ht="14.1" customHeight="1" x14ac:dyDescent="0.2">
      <c r="A22" s="306">
        <v>22</v>
      </c>
      <c r="B22" s="307" t="s">
        <v>239</v>
      </c>
      <c r="C22" s="308"/>
      <c r="D22" s="113">
        <v>1.0945273631840795</v>
      </c>
      <c r="E22" s="115">
        <v>33</v>
      </c>
      <c r="F22" s="114">
        <v>19</v>
      </c>
      <c r="G22" s="114">
        <v>36</v>
      </c>
      <c r="H22" s="114">
        <v>24</v>
      </c>
      <c r="I22" s="140">
        <v>25</v>
      </c>
      <c r="J22" s="115">
        <v>8</v>
      </c>
      <c r="K22" s="116">
        <v>32</v>
      </c>
    </row>
    <row r="23" spans="1:11" ht="14.1" customHeight="1" x14ac:dyDescent="0.2">
      <c r="A23" s="306">
        <v>23</v>
      </c>
      <c r="B23" s="307" t="s">
        <v>240</v>
      </c>
      <c r="C23" s="308"/>
      <c r="D23" s="113">
        <v>0.23217247097844113</v>
      </c>
      <c r="E23" s="115">
        <v>7</v>
      </c>
      <c r="F23" s="114">
        <v>7</v>
      </c>
      <c r="G23" s="114">
        <v>15</v>
      </c>
      <c r="H23" s="114">
        <v>38</v>
      </c>
      <c r="I23" s="140">
        <v>27</v>
      </c>
      <c r="J23" s="115">
        <v>-20</v>
      </c>
      <c r="K23" s="116">
        <v>-74.074074074074076</v>
      </c>
    </row>
    <row r="24" spans="1:11" ht="14.1" customHeight="1" x14ac:dyDescent="0.2">
      <c r="A24" s="306">
        <v>24</v>
      </c>
      <c r="B24" s="307" t="s">
        <v>241</v>
      </c>
      <c r="C24" s="308"/>
      <c r="D24" s="113">
        <v>2.1558872305140961</v>
      </c>
      <c r="E24" s="115">
        <v>65</v>
      </c>
      <c r="F24" s="114">
        <v>41</v>
      </c>
      <c r="G24" s="114">
        <v>78</v>
      </c>
      <c r="H24" s="114">
        <v>64</v>
      </c>
      <c r="I24" s="140">
        <v>82</v>
      </c>
      <c r="J24" s="115">
        <v>-17</v>
      </c>
      <c r="K24" s="116">
        <v>-20.73170731707317</v>
      </c>
    </row>
    <row r="25" spans="1:11" ht="14.1" customHeight="1" x14ac:dyDescent="0.2">
      <c r="A25" s="306">
        <v>25</v>
      </c>
      <c r="B25" s="307" t="s">
        <v>242</v>
      </c>
      <c r="C25" s="308"/>
      <c r="D25" s="113">
        <v>5.6384742951907132</v>
      </c>
      <c r="E25" s="115">
        <v>170</v>
      </c>
      <c r="F25" s="114">
        <v>122</v>
      </c>
      <c r="G25" s="114">
        <v>114</v>
      </c>
      <c r="H25" s="114">
        <v>117</v>
      </c>
      <c r="I25" s="140">
        <v>185</v>
      </c>
      <c r="J25" s="115">
        <v>-15</v>
      </c>
      <c r="K25" s="116">
        <v>-8.1081081081081088</v>
      </c>
    </row>
    <row r="26" spans="1:11" ht="14.1" customHeight="1" x14ac:dyDescent="0.2">
      <c r="A26" s="306">
        <v>26</v>
      </c>
      <c r="B26" s="307" t="s">
        <v>243</v>
      </c>
      <c r="C26" s="308"/>
      <c r="D26" s="113">
        <v>2.4543946932006633</v>
      </c>
      <c r="E26" s="115">
        <v>74</v>
      </c>
      <c r="F26" s="114">
        <v>41</v>
      </c>
      <c r="G26" s="114">
        <v>64</v>
      </c>
      <c r="H26" s="114">
        <v>47</v>
      </c>
      <c r="I26" s="140">
        <v>78</v>
      </c>
      <c r="J26" s="115">
        <v>-4</v>
      </c>
      <c r="K26" s="116">
        <v>-5.1282051282051286</v>
      </c>
    </row>
    <row r="27" spans="1:11" ht="14.1" customHeight="1" x14ac:dyDescent="0.2">
      <c r="A27" s="306">
        <v>27</v>
      </c>
      <c r="B27" s="307" t="s">
        <v>244</v>
      </c>
      <c r="C27" s="308"/>
      <c r="D27" s="113">
        <v>6.8988391376451075</v>
      </c>
      <c r="E27" s="115">
        <v>208</v>
      </c>
      <c r="F27" s="114">
        <v>158</v>
      </c>
      <c r="G27" s="114">
        <v>186</v>
      </c>
      <c r="H27" s="114">
        <v>198</v>
      </c>
      <c r="I27" s="140">
        <v>239</v>
      </c>
      <c r="J27" s="115">
        <v>-31</v>
      </c>
      <c r="K27" s="116">
        <v>-12.97071129707113</v>
      </c>
    </row>
    <row r="28" spans="1:11" ht="14.1" customHeight="1" x14ac:dyDescent="0.2">
      <c r="A28" s="306">
        <v>28</v>
      </c>
      <c r="B28" s="307" t="s">
        <v>245</v>
      </c>
      <c r="C28" s="308"/>
      <c r="D28" s="113" t="s">
        <v>513</v>
      </c>
      <c r="E28" s="115" t="s">
        <v>513</v>
      </c>
      <c r="F28" s="114" t="s">
        <v>513</v>
      </c>
      <c r="G28" s="114">
        <v>4</v>
      </c>
      <c r="H28" s="114" t="s">
        <v>513</v>
      </c>
      <c r="I28" s="140">
        <v>3</v>
      </c>
      <c r="J28" s="115" t="s">
        <v>513</v>
      </c>
      <c r="K28" s="116" t="s">
        <v>513</v>
      </c>
    </row>
    <row r="29" spans="1:11" ht="14.1" customHeight="1" x14ac:dyDescent="0.2">
      <c r="A29" s="306">
        <v>29</v>
      </c>
      <c r="B29" s="307" t="s">
        <v>246</v>
      </c>
      <c r="C29" s="308"/>
      <c r="D29" s="113">
        <v>3.3499170812603647</v>
      </c>
      <c r="E29" s="115">
        <v>101</v>
      </c>
      <c r="F29" s="114">
        <v>76</v>
      </c>
      <c r="G29" s="114">
        <v>83</v>
      </c>
      <c r="H29" s="114">
        <v>103</v>
      </c>
      <c r="I29" s="140">
        <v>122</v>
      </c>
      <c r="J29" s="115">
        <v>-21</v>
      </c>
      <c r="K29" s="116">
        <v>-17.21311475409836</v>
      </c>
    </row>
    <row r="30" spans="1:11" ht="14.1" customHeight="1" x14ac:dyDescent="0.2">
      <c r="A30" s="306" t="s">
        <v>247</v>
      </c>
      <c r="B30" s="307" t="s">
        <v>248</v>
      </c>
      <c r="C30" s="308"/>
      <c r="D30" s="113">
        <v>0.86235489220563843</v>
      </c>
      <c r="E30" s="115">
        <v>26</v>
      </c>
      <c r="F30" s="114">
        <v>27</v>
      </c>
      <c r="G30" s="114">
        <v>24</v>
      </c>
      <c r="H30" s="114" t="s">
        <v>513</v>
      </c>
      <c r="I30" s="140">
        <v>26</v>
      </c>
      <c r="J30" s="115">
        <v>0</v>
      </c>
      <c r="K30" s="116">
        <v>0</v>
      </c>
    </row>
    <row r="31" spans="1:11" ht="14.1" customHeight="1" x14ac:dyDescent="0.2">
      <c r="A31" s="306" t="s">
        <v>249</v>
      </c>
      <c r="B31" s="307" t="s">
        <v>250</v>
      </c>
      <c r="C31" s="308"/>
      <c r="D31" s="113">
        <v>2.3880597014925371</v>
      </c>
      <c r="E31" s="115">
        <v>72</v>
      </c>
      <c r="F31" s="114">
        <v>49</v>
      </c>
      <c r="G31" s="114">
        <v>59</v>
      </c>
      <c r="H31" s="114">
        <v>74</v>
      </c>
      <c r="I31" s="140">
        <v>96</v>
      </c>
      <c r="J31" s="115">
        <v>-24</v>
      </c>
      <c r="K31" s="116">
        <v>-25</v>
      </c>
    </row>
    <row r="32" spans="1:11" ht="14.1" customHeight="1" x14ac:dyDescent="0.2">
      <c r="A32" s="306">
        <v>31</v>
      </c>
      <c r="B32" s="307" t="s">
        <v>251</v>
      </c>
      <c r="C32" s="308"/>
      <c r="D32" s="113">
        <v>0.19900497512437812</v>
      </c>
      <c r="E32" s="115">
        <v>6</v>
      </c>
      <c r="F32" s="114">
        <v>5</v>
      </c>
      <c r="G32" s="114">
        <v>14</v>
      </c>
      <c r="H32" s="114">
        <v>8</v>
      </c>
      <c r="I32" s="140">
        <v>19</v>
      </c>
      <c r="J32" s="115">
        <v>-13</v>
      </c>
      <c r="K32" s="116">
        <v>-68.421052631578945</v>
      </c>
    </row>
    <row r="33" spans="1:11" ht="14.1" customHeight="1" x14ac:dyDescent="0.2">
      <c r="A33" s="306">
        <v>32</v>
      </c>
      <c r="B33" s="307" t="s">
        <v>252</v>
      </c>
      <c r="C33" s="308"/>
      <c r="D33" s="113">
        <v>5.3399668325041461</v>
      </c>
      <c r="E33" s="115">
        <v>161</v>
      </c>
      <c r="F33" s="114">
        <v>202</v>
      </c>
      <c r="G33" s="114">
        <v>168</v>
      </c>
      <c r="H33" s="114">
        <v>179</v>
      </c>
      <c r="I33" s="140">
        <v>165</v>
      </c>
      <c r="J33" s="115">
        <v>-4</v>
      </c>
      <c r="K33" s="116">
        <v>-2.4242424242424243</v>
      </c>
    </row>
    <row r="34" spans="1:11" ht="14.1" customHeight="1" x14ac:dyDescent="0.2">
      <c r="A34" s="306">
        <v>33</v>
      </c>
      <c r="B34" s="307" t="s">
        <v>253</v>
      </c>
      <c r="C34" s="308"/>
      <c r="D34" s="113">
        <v>2.4543946932006633</v>
      </c>
      <c r="E34" s="115">
        <v>74</v>
      </c>
      <c r="F34" s="114">
        <v>38</v>
      </c>
      <c r="G34" s="114">
        <v>60</v>
      </c>
      <c r="H34" s="114">
        <v>58</v>
      </c>
      <c r="I34" s="140">
        <v>55</v>
      </c>
      <c r="J34" s="115">
        <v>19</v>
      </c>
      <c r="K34" s="116">
        <v>34.545454545454547</v>
      </c>
    </row>
    <row r="35" spans="1:11" ht="14.1" customHeight="1" x14ac:dyDescent="0.2">
      <c r="A35" s="306">
        <v>34</v>
      </c>
      <c r="B35" s="307" t="s">
        <v>254</v>
      </c>
      <c r="C35" s="308"/>
      <c r="D35" s="113">
        <v>4.1459369817578775</v>
      </c>
      <c r="E35" s="115">
        <v>125</v>
      </c>
      <c r="F35" s="114">
        <v>68</v>
      </c>
      <c r="G35" s="114">
        <v>59</v>
      </c>
      <c r="H35" s="114">
        <v>77</v>
      </c>
      <c r="I35" s="140">
        <v>78</v>
      </c>
      <c r="J35" s="115">
        <v>47</v>
      </c>
      <c r="K35" s="116">
        <v>60.256410256410255</v>
      </c>
    </row>
    <row r="36" spans="1:11" ht="14.1" customHeight="1" x14ac:dyDescent="0.2">
      <c r="A36" s="306">
        <v>41</v>
      </c>
      <c r="B36" s="307" t="s">
        <v>255</v>
      </c>
      <c r="C36" s="308"/>
      <c r="D36" s="113" t="s">
        <v>513</v>
      </c>
      <c r="E36" s="115" t="s">
        <v>513</v>
      </c>
      <c r="F36" s="114">
        <v>0</v>
      </c>
      <c r="G36" s="114" t="s">
        <v>513</v>
      </c>
      <c r="H36" s="114">
        <v>3</v>
      </c>
      <c r="I36" s="140">
        <v>4</v>
      </c>
      <c r="J36" s="115" t="s">
        <v>513</v>
      </c>
      <c r="K36" s="116" t="s">
        <v>513</v>
      </c>
    </row>
    <row r="37" spans="1:11" ht="14.1" customHeight="1" x14ac:dyDescent="0.2">
      <c r="A37" s="306">
        <v>42</v>
      </c>
      <c r="B37" s="307" t="s">
        <v>256</v>
      </c>
      <c r="C37" s="308"/>
      <c r="D37" s="113">
        <v>0.13266998341625208</v>
      </c>
      <c r="E37" s="115">
        <v>4</v>
      </c>
      <c r="F37" s="114" t="s">
        <v>513</v>
      </c>
      <c r="G37" s="114" t="s">
        <v>513</v>
      </c>
      <c r="H37" s="114">
        <v>0</v>
      </c>
      <c r="I37" s="140">
        <v>5</v>
      </c>
      <c r="J37" s="115">
        <v>-1</v>
      </c>
      <c r="K37" s="116">
        <v>-20</v>
      </c>
    </row>
    <row r="38" spans="1:11" ht="14.1" customHeight="1" x14ac:dyDescent="0.2">
      <c r="A38" s="306">
        <v>43</v>
      </c>
      <c r="B38" s="307" t="s">
        <v>257</v>
      </c>
      <c r="C38" s="308"/>
      <c r="D38" s="113">
        <v>1.1940298507462686</v>
      </c>
      <c r="E38" s="115">
        <v>36</v>
      </c>
      <c r="F38" s="114">
        <v>13</v>
      </c>
      <c r="G38" s="114">
        <v>21</v>
      </c>
      <c r="H38" s="114">
        <v>18</v>
      </c>
      <c r="I38" s="140">
        <v>9</v>
      </c>
      <c r="J38" s="115">
        <v>27</v>
      </c>
      <c r="K38" s="116" t="s">
        <v>514</v>
      </c>
    </row>
    <row r="39" spans="1:11" ht="14.1" customHeight="1" x14ac:dyDescent="0.2">
      <c r="A39" s="306">
        <v>51</v>
      </c>
      <c r="B39" s="307" t="s">
        <v>258</v>
      </c>
      <c r="C39" s="308"/>
      <c r="D39" s="113">
        <v>4.7097844112769485</v>
      </c>
      <c r="E39" s="115">
        <v>142</v>
      </c>
      <c r="F39" s="114">
        <v>128</v>
      </c>
      <c r="G39" s="114">
        <v>153</v>
      </c>
      <c r="H39" s="114">
        <v>132</v>
      </c>
      <c r="I39" s="140">
        <v>173</v>
      </c>
      <c r="J39" s="115">
        <v>-31</v>
      </c>
      <c r="K39" s="116">
        <v>-17.919075144508671</v>
      </c>
    </row>
    <row r="40" spans="1:11" ht="14.1" customHeight="1" x14ac:dyDescent="0.2">
      <c r="A40" s="306" t="s">
        <v>259</v>
      </c>
      <c r="B40" s="307" t="s">
        <v>260</v>
      </c>
      <c r="C40" s="308"/>
      <c r="D40" s="113">
        <v>4.278606965174129</v>
      </c>
      <c r="E40" s="115">
        <v>129</v>
      </c>
      <c r="F40" s="114">
        <v>116</v>
      </c>
      <c r="G40" s="114">
        <v>146</v>
      </c>
      <c r="H40" s="114">
        <v>122</v>
      </c>
      <c r="I40" s="140">
        <v>166</v>
      </c>
      <c r="J40" s="115">
        <v>-37</v>
      </c>
      <c r="K40" s="116">
        <v>-22.289156626506024</v>
      </c>
    </row>
    <row r="41" spans="1:11" ht="14.1" customHeight="1" x14ac:dyDescent="0.2">
      <c r="A41" s="306"/>
      <c r="B41" s="307" t="s">
        <v>261</v>
      </c>
      <c r="C41" s="308"/>
      <c r="D41" s="113">
        <v>3.1177446102819237</v>
      </c>
      <c r="E41" s="115">
        <v>94</v>
      </c>
      <c r="F41" s="114">
        <v>95</v>
      </c>
      <c r="G41" s="114">
        <v>112</v>
      </c>
      <c r="H41" s="114">
        <v>94</v>
      </c>
      <c r="I41" s="140">
        <v>134</v>
      </c>
      <c r="J41" s="115">
        <v>-40</v>
      </c>
      <c r="K41" s="116">
        <v>-29.850746268656717</v>
      </c>
    </row>
    <row r="42" spans="1:11" ht="14.1" customHeight="1" x14ac:dyDescent="0.2">
      <c r="A42" s="306">
        <v>52</v>
      </c>
      <c r="B42" s="307" t="s">
        <v>262</v>
      </c>
      <c r="C42" s="308"/>
      <c r="D42" s="113">
        <v>3.714759535655058</v>
      </c>
      <c r="E42" s="115">
        <v>112</v>
      </c>
      <c r="F42" s="114">
        <v>111</v>
      </c>
      <c r="G42" s="114">
        <v>98</v>
      </c>
      <c r="H42" s="114">
        <v>98</v>
      </c>
      <c r="I42" s="140">
        <v>116</v>
      </c>
      <c r="J42" s="115">
        <v>-4</v>
      </c>
      <c r="K42" s="116">
        <v>-3.4482758620689653</v>
      </c>
    </row>
    <row r="43" spans="1:11" ht="14.1" customHeight="1" x14ac:dyDescent="0.2">
      <c r="A43" s="306" t="s">
        <v>263</v>
      </c>
      <c r="B43" s="307" t="s">
        <v>264</v>
      </c>
      <c r="C43" s="308"/>
      <c r="D43" s="113">
        <v>3.6484245439469318</v>
      </c>
      <c r="E43" s="115">
        <v>110</v>
      </c>
      <c r="F43" s="114">
        <v>102</v>
      </c>
      <c r="G43" s="114">
        <v>92</v>
      </c>
      <c r="H43" s="114">
        <v>85</v>
      </c>
      <c r="I43" s="140">
        <v>106</v>
      </c>
      <c r="J43" s="115">
        <v>4</v>
      </c>
      <c r="K43" s="116">
        <v>3.7735849056603774</v>
      </c>
    </row>
    <row r="44" spans="1:11" ht="14.1" customHeight="1" x14ac:dyDescent="0.2">
      <c r="A44" s="306">
        <v>53</v>
      </c>
      <c r="B44" s="307" t="s">
        <v>265</v>
      </c>
      <c r="C44" s="308"/>
      <c r="D44" s="113">
        <v>0.46434494195688225</v>
      </c>
      <c r="E44" s="115">
        <v>14</v>
      </c>
      <c r="F44" s="114">
        <v>13</v>
      </c>
      <c r="G44" s="114">
        <v>13</v>
      </c>
      <c r="H44" s="114">
        <v>9</v>
      </c>
      <c r="I44" s="140">
        <v>16</v>
      </c>
      <c r="J44" s="115">
        <v>-2</v>
      </c>
      <c r="K44" s="116">
        <v>-12.5</v>
      </c>
    </row>
    <row r="45" spans="1:11" ht="14.1" customHeight="1" x14ac:dyDescent="0.2">
      <c r="A45" s="306" t="s">
        <v>266</v>
      </c>
      <c r="B45" s="307" t="s">
        <v>267</v>
      </c>
      <c r="C45" s="308"/>
      <c r="D45" s="113">
        <v>0.43117744610281922</v>
      </c>
      <c r="E45" s="115">
        <v>13</v>
      </c>
      <c r="F45" s="114">
        <v>12</v>
      </c>
      <c r="G45" s="114">
        <v>13</v>
      </c>
      <c r="H45" s="114">
        <v>9</v>
      </c>
      <c r="I45" s="140">
        <v>16</v>
      </c>
      <c r="J45" s="115">
        <v>-3</v>
      </c>
      <c r="K45" s="116">
        <v>-18.75</v>
      </c>
    </row>
    <row r="46" spans="1:11" ht="14.1" customHeight="1" x14ac:dyDescent="0.2">
      <c r="A46" s="306">
        <v>54</v>
      </c>
      <c r="B46" s="307" t="s">
        <v>268</v>
      </c>
      <c r="C46" s="308"/>
      <c r="D46" s="113">
        <v>3.1840796019900499</v>
      </c>
      <c r="E46" s="115">
        <v>96</v>
      </c>
      <c r="F46" s="114">
        <v>62</v>
      </c>
      <c r="G46" s="114">
        <v>85</v>
      </c>
      <c r="H46" s="114">
        <v>83</v>
      </c>
      <c r="I46" s="140">
        <v>90</v>
      </c>
      <c r="J46" s="115">
        <v>6</v>
      </c>
      <c r="K46" s="116">
        <v>6.666666666666667</v>
      </c>
    </row>
    <row r="47" spans="1:11" ht="14.1" customHeight="1" x14ac:dyDescent="0.2">
      <c r="A47" s="306">
        <v>61</v>
      </c>
      <c r="B47" s="307" t="s">
        <v>269</v>
      </c>
      <c r="C47" s="308"/>
      <c r="D47" s="113">
        <v>0.99502487562189057</v>
      </c>
      <c r="E47" s="115">
        <v>30</v>
      </c>
      <c r="F47" s="114">
        <v>24</v>
      </c>
      <c r="G47" s="114">
        <v>21</v>
      </c>
      <c r="H47" s="114">
        <v>45</v>
      </c>
      <c r="I47" s="140">
        <v>34</v>
      </c>
      <c r="J47" s="115">
        <v>-4</v>
      </c>
      <c r="K47" s="116">
        <v>-11.764705882352942</v>
      </c>
    </row>
    <row r="48" spans="1:11" ht="14.1" customHeight="1" x14ac:dyDescent="0.2">
      <c r="A48" s="306">
        <v>62</v>
      </c>
      <c r="B48" s="307" t="s">
        <v>270</v>
      </c>
      <c r="C48" s="308"/>
      <c r="D48" s="113">
        <v>10.679933665008292</v>
      </c>
      <c r="E48" s="115">
        <v>322</v>
      </c>
      <c r="F48" s="114">
        <v>291</v>
      </c>
      <c r="G48" s="114">
        <v>332</v>
      </c>
      <c r="H48" s="114">
        <v>298</v>
      </c>
      <c r="I48" s="140">
        <v>287</v>
      </c>
      <c r="J48" s="115">
        <v>35</v>
      </c>
      <c r="K48" s="116">
        <v>12.195121951219512</v>
      </c>
    </row>
    <row r="49" spans="1:11" ht="14.1" customHeight="1" x14ac:dyDescent="0.2">
      <c r="A49" s="306">
        <v>63</v>
      </c>
      <c r="B49" s="307" t="s">
        <v>271</v>
      </c>
      <c r="C49" s="308"/>
      <c r="D49" s="113">
        <v>4.0132669983416251</v>
      </c>
      <c r="E49" s="115">
        <v>121</v>
      </c>
      <c r="F49" s="114">
        <v>111</v>
      </c>
      <c r="G49" s="114">
        <v>108</v>
      </c>
      <c r="H49" s="114">
        <v>115</v>
      </c>
      <c r="I49" s="140">
        <v>116</v>
      </c>
      <c r="J49" s="115">
        <v>5</v>
      </c>
      <c r="K49" s="116">
        <v>4.3103448275862073</v>
      </c>
    </row>
    <row r="50" spans="1:11" ht="14.1" customHeight="1" x14ac:dyDescent="0.2">
      <c r="A50" s="306" t="s">
        <v>272</v>
      </c>
      <c r="B50" s="307" t="s">
        <v>273</v>
      </c>
      <c r="C50" s="308"/>
      <c r="D50" s="113">
        <v>1.1608623548922057</v>
      </c>
      <c r="E50" s="115">
        <v>35</v>
      </c>
      <c r="F50" s="114">
        <v>13</v>
      </c>
      <c r="G50" s="114">
        <v>19</v>
      </c>
      <c r="H50" s="114">
        <v>22</v>
      </c>
      <c r="I50" s="140">
        <v>31</v>
      </c>
      <c r="J50" s="115">
        <v>4</v>
      </c>
      <c r="K50" s="116">
        <v>12.903225806451612</v>
      </c>
    </row>
    <row r="51" spans="1:11" ht="14.1" customHeight="1" x14ac:dyDescent="0.2">
      <c r="A51" s="306" t="s">
        <v>274</v>
      </c>
      <c r="B51" s="307" t="s">
        <v>275</v>
      </c>
      <c r="C51" s="308"/>
      <c r="D51" s="113">
        <v>2.5207296849087895</v>
      </c>
      <c r="E51" s="115">
        <v>76</v>
      </c>
      <c r="F51" s="114">
        <v>87</v>
      </c>
      <c r="G51" s="114">
        <v>85</v>
      </c>
      <c r="H51" s="114">
        <v>87</v>
      </c>
      <c r="I51" s="140">
        <v>75</v>
      </c>
      <c r="J51" s="115">
        <v>1</v>
      </c>
      <c r="K51" s="116">
        <v>1.3333333333333333</v>
      </c>
    </row>
    <row r="52" spans="1:11" ht="14.1" customHeight="1" x14ac:dyDescent="0.2">
      <c r="A52" s="306">
        <v>71</v>
      </c>
      <c r="B52" s="307" t="s">
        <v>276</v>
      </c>
      <c r="C52" s="308"/>
      <c r="D52" s="113">
        <v>8.2255389718076284</v>
      </c>
      <c r="E52" s="115">
        <v>248</v>
      </c>
      <c r="F52" s="114">
        <v>188</v>
      </c>
      <c r="G52" s="114">
        <v>218</v>
      </c>
      <c r="H52" s="114">
        <v>256</v>
      </c>
      <c r="I52" s="140">
        <v>256</v>
      </c>
      <c r="J52" s="115">
        <v>-8</v>
      </c>
      <c r="K52" s="116">
        <v>-3.125</v>
      </c>
    </row>
    <row r="53" spans="1:11" ht="14.1" customHeight="1" x14ac:dyDescent="0.2">
      <c r="A53" s="306" t="s">
        <v>277</v>
      </c>
      <c r="B53" s="307" t="s">
        <v>278</v>
      </c>
      <c r="C53" s="308"/>
      <c r="D53" s="113">
        <v>3.6484245439469318</v>
      </c>
      <c r="E53" s="115">
        <v>110</v>
      </c>
      <c r="F53" s="114">
        <v>70</v>
      </c>
      <c r="G53" s="114">
        <v>98</v>
      </c>
      <c r="H53" s="114">
        <v>130</v>
      </c>
      <c r="I53" s="140">
        <v>122</v>
      </c>
      <c r="J53" s="115">
        <v>-12</v>
      </c>
      <c r="K53" s="116">
        <v>-9.8360655737704921</v>
      </c>
    </row>
    <row r="54" spans="1:11" ht="14.1" customHeight="1" x14ac:dyDescent="0.2">
      <c r="A54" s="306" t="s">
        <v>279</v>
      </c>
      <c r="B54" s="307" t="s">
        <v>280</v>
      </c>
      <c r="C54" s="308"/>
      <c r="D54" s="113">
        <v>3.9137645107794361</v>
      </c>
      <c r="E54" s="115">
        <v>118</v>
      </c>
      <c r="F54" s="114">
        <v>103</v>
      </c>
      <c r="G54" s="114">
        <v>107</v>
      </c>
      <c r="H54" s="114">
        <v>113</v>
      </c>
      <c r="I54" s="140">
        <v>115</v>
      </c>
      <c r="J54" s="115">
        <v>3</v>
      </c>
      <c r="K54" s="116">
        <v>2.6086956521739131</v>
      </c>
    </row>
    <row r="55" spans="1:11" ht="14.1" customHeight="1" x14ac:dyDescent="0.2">
      <c r="A55" s="306">
        <v>72</v>
      </c>
      <c r="B55" s="307" t="s">
        <v>281</v>
      </c>
      <c r="C55" s="308"/>
      <c r="D55" s="113">
        <v>2.4212271973466004</v>
      </c>
      <c r="E55" s="115">
        <v>73</v>
      </c>
      <c r="F55" s="114">
        <v>36</v>
      </c>
      <c r="G55" s="114">
        <v>61</v>
      </c>
      <c r="H55" s="114">
        <v>66</v>
      </c>
      <c r="I55" s="140">
        <v>119</v>
      </c>
      <c r="J55" s="115">
        <v>-46</v>
      </c>
      <c r="K55" s="116">
        <v>-38.655462184873947</v>
      </c>
    </row>
    <row r="56" spans="1:11" ht="14.1" customHeight="1" x14ac:dyDescent="0.2">
      <c r="A56" s="306" t="s">
        <v>282</v>
      </c>
      <c r="B56" s="307" t="s">
        <v>283</v>
      </c>
      <c r="C56" s="308"/>
      <c r="D56" s="113">
        <v>1.1608623548922057</v>
      </c>
      <c r="E56" s="115">
        <v>35</v>
      </c>
      <c r="F56" s="114">
        <v>20</v>
      </c>
      <c r="G56" s="114">
        <v>39</v>
      </c>
      <c r="H56" s="114">
        <v>43</v>
      </c>
      <c r="I56" s="140">
        <v>80</v>
      </c>
      <c r="J56" s="115">
        <v>-45</v>
      </c>
      <c r="K56" s="116">
        <v>-56.25</v>
      </c>
    </row>
    <row r="57" spans="1:11" ht="14.1" customHeight="1" x14ac:dyDescent="0.2">
      <c r="A57" s="306" t="s">
        <v>284</v>
      </c>
      <c r="B57" s="307" t="s">
        <v>285</v>
      </c>
      <c r="C57" s="308"/>
      <c r="D57" s="113">
        <v>0.59701492537313428</v>
      </c>
      <c r="E57" s="115">
        <v>18</v>
      </c>
      <c r="F57" s="114">
        <v>9</v>
      </c>
      <c r="G57" s="114">
        <v>7</v>
      </c>
      <c r="H57" s="114">
        <v>9</v>
      </c>
      <c r="I57" s="140">
        <v>13</v>
      </c>
      <c r="J57" s="115">
        <v>5</v>
      </c>
      <c r="K57" s="116">
        <v>38.46153846153846</v>
      </c>
    </row>
    <row r="58" spans="1:11" ht="14.1" customHeight="1" x14ac:dyDescent="0.2">
      <c r="A58" s="306">
        <v>73</v>
      </c>
      <c r="B58" s="307" t="s">
        <v>286</v>
      </c>
      <c r="C58" s="308"/>
      <c r="D58" s="113">
        <v>1.6583747927031509</v>
      </c>
      <c r="E58" s="115">
        <v>50</v>
      </c>
      <c r="F58" s="114">
        <v>38</v>
      </c>
      <c r="G58" s="114">
        <v>46</v>
      </c>
      <c r="H58" s="114">
        <v>51</v>
      </c>
      <c r="I58" s="140">
        <v>39</v>
      </c>
      <c r="J58" s="115">
        <v>11</v>
      </c>
      <c r="K58" s="116">
        <v>28.205128205128204</v>
      </c>
    </row>
    <row r="59" spans="1:11" ht="14.1" customHeight="1" x14ac:dyDescent="0.2">
      <c r="A59" s="306" t="s">
        <v>287</v>
      </c>
      <c r="B59" s="307" t="s">
        <v>288</v>
      </c>
      <c r="C59" s="308"/>
      <c r="D59" s="113">
        <v>1.2603648424543947</v>
      </c>
      <c r="E59" s="115">
        <v>38</v>
      </c>
      <c r="F59" s="114">
        <v>32</v>
      </c>
      <c r="G59" s="114">
        <v>39</v>
      </c>
      <c r="H59" s="114">
        <v>42</v>
      </c>
      <c r="I59" s="140">
        <v>32</v>
      </c>
      <c r="J59" s="115">
        <v>6</v>
      </c>
      <c r="K59" s="116">
        <v>18.75</v>
      </c>
    </row>
    <row r="60" spans="1:11" ht="14.1" customHeight="1" x14ac:dyDescent="0.2">
      <c r="A60" s="306">
        <v>81</v>
      </c>
      <c r="B60" s="307" t="s">
        <v>289</v>
      </c>
      <c r="C60" s="308"/>
      <c r="D60" s="113">
        <v>7.9601990049751246</v>
      </c>
      <c r="E60" s="115">
        <v>240</v>
      </c>
      <c r="F60" s="114">
        <v>190</v>
      </c>
      <c r="G60" s="114">
        <v>229</v>
      </c>
      <c r="H60" s="114">
        <v>209</v>
      </c>
      <c r="I60" s="140">
        <v>206</v>
      </c>
      <c r="J60" s="115">
        <v>34</v>
      </c>
      <c r="K60" s="116">
        <v>16.50485436893204</v>
      </c>
    </row>
    <row r="61" spans="1:11" ht="14.1" customHeight="1" x14ac:dyDescent="0.2">
      <c r="A61" s="306" t="s">
        <v>290</v>
      </c>
      <c r="B61" s="307" t="s">
        <v>291</v>
      </c>
      <c r="C61" s="308"/>
      <c r="D61" s="113">
        <v>2.6202321724709785</v>
      </c>
      <c r="E61" s="115">
        <v>79</v>
      </c>
      <c r="F61" s="114">
        <v>67</v>
      </c>
      <c r="G61" s="114">
        <v>81</v>
      </c>
      <c r="H61" s="114">
        <v>78</v>
      </c>
      <c r="I61" s="140">
        <v>92</v>
      </c>
      <c r="J61" s="115">
        <v>-13</v>
      </c>
      <c r="K61" s="116">
        <v>-14.130434782608695</v>
      </c>
    </row>
    <row r="62" spans="1:11" ht="14.1" customHeight="1" x14ac:dyDescent="0.2">
      <c r="A62" s="306" t="s">
        <v>292</v>
      </c>
      <c r="B62" s="307" t="s">
        <v>293</v>
      </c>
      <c r="C62" s="308"/>
      <c r="D62" s="113">
        <v>2.08955223880597</v>
      </c>
      <c r="E62" s="115">
        <v>63</v>
      </c>
      <c r="F62" s="114">
        <v>67</v>
      </c>
      <c r="G62" s="114">
        <v>87</v>
      </c>
      <c r="H62" s="114">
        <v>62</v>
      </c>
      <c r="I62" s="140">
        <v>51</v>
      </c>
      <c r="J62" s="115">
        <v>12</v>
      </c>
      <c r="K62" s="116">
        <v>23.529411764705884</v>
      </c>
    </row>
    <row r="63" spans="1:11" ht="14.1" customHeight="1" x14ac:dyDescent="0.2">
      <c r="A63" s="306"/>
      <c r="B63" s="307" t="s">
        <v>294</v>
      </c>
      <c r="C63" s="308"/>
      <c r="D63" s="113">
        <v>1.8242122719734659</v>
      </c>
      <c r="E63" s="115">
        <v>55</v>
      </c>
      <c r="F63" s="114">
        <v>55</v>
      </c>
      <c r="G63" s="114">
        <v>75</v>
      </c>
      <c r="H63" s="114">
        <v>53</v>
      </c>
      <c r="I63" s="140">
        <v>45</v>
      </c>
      <c r="J63" s="115">
        <v>10</v>
      </c>
      <c r="K63" s="116">
        <v>22.222222222222221</v>
      </c>
    </row>
    <row r="64" spans="1:11" ht="14.1" customHeight="1" x14ac:dyDescent="0.2">
      <c r="A64" s="306" t="s">
        <v>295</v>
      </c>
      <c r="B64" s="307" t="s">
        <v>296</v>
      </c>
      <c r="C64" s="308"/>
      <c r="D64" s="113">
        <v>1.0613598673300166</v>
      </c>
      <c r="E64" s="115">
        <v>32</v>
      </c>
      <c r="F64" s="114">
        <v>15</v>
      </c>
      <c r="G64" s="114">
        <v>29</v>
      </c>
      <c r="H64" s="114">
        <v>25</v>
      </c>
      <c r="I64" s="140">
        <v>30</v>
      </c>
      <c r="J64" s="115">
        <v>2</v>
      </c>
      <c r="K64" s="116">
        <v>6.666666666666667</v>
      </c>
    </row>
    <row r="65" spans="1:11" ht="14.1" customHeight="1" x14ac:dyDescent="0.2">
      <c r="A65" s="306" t="s">
        <v>297</v>
      </c>
      <c r="B65" s="307" t="s">
        <v>298</v>
      </c>
      <c r="C65" s="308"/>
      <c r="D65" s="113">
        <v>0.69651741293532343</v>
      </c>
      <c r="E65" s="115">
        <v>21</v>
      </c>
      <c r="F65" s="114">
        <v>13</v>
      </c>
      <c r="G65" s="114">
        <v>14</v>
      </c>
      <c r="H65" s="114">
        <v>20</v>
      </c>
      <c r="I65" s="140">
        <v>15</v>
      </c>
      <c r="J65" s="115">
        <v>6</v>
      </c>
      <c r="K65" s="116">
        <v>40</v>
      </c>
    </row>
    <row r="66" spans="1:11" ht="14.1" customHeight="1" x14ac:dyDescent="0.2">
      <c r="A66" s="306">
        <v>82</v>
      </c>
      <c r="B66" s="307" t="s">
        <v>299</v>
      </c>
      <c r="C66" s="308"/>
      <c r="D66" s="113">
        <v>4.0796019900497509</v>
      </c>
      <c r="E66" s="115">
        <v>123</v>
      </c>
      <c r="F66" s="114">
        <v>86</v>
      </c>
      <c r="G66" s="114">
        <v>178</v>
      </c>
      <c r="H66" s="114">
        <v>100</v>
      </c>
      <c r="I66" s="140">
        <v>131</v>
      </c>
      <c r="J66" s="115">
        <v>-8</v>
      </c>
      <c r="K66" s="116">
        <v>-6.106870229007634</v>
      </c>
    </row>
    <row r="67" spans="1:11" ht="14.1" customHeight="1" x14ac:dyDescent="0.2">
      <c r="A67" s="306" t="s">
        <v>300</v>
      </c>
      <c r="B67" s="307" t="s">
        <v>301</v>
      </c>
      <c r="C67" s="308"/>
      <c r="D67" s="113">
        <v>2.5538971807628523</v>
      </c>
      <c r="E67" s="115">
        <v>77</v>
      </c>
      <c r="F67" s="114">
        <v>51</v>
      </c>
      <c r="G67" s="114">
        <v>117</v>
      </c>
      <c r="H67" s="114">
        <v>63</v>
      </c>
      <c r="I67" s="140">
        <v>73</v>
      </c>
      <c r="J67" s="115">
        <v>4</v>
      </c>
      <c r="K67" s="116">
        <v>5.4794520547945202</v>
      </c>
    </row>
    <row r="68" spans="1:11" ht="14.1" customHeight="1" x14ac:dyDescent="0.2">
      <c r="A68" s="306" t="s">
        <v>302</v>
      </c>
      <c r="B68" s="307" t="s">
        <v>303</v>
      </c>
      <c r="C68" s="308"/>
      <c r="D68" s="113">
        <v>1.0945273631840795</v>
      </c>
      <c r="E68" s="115">
        <v>33</v>
      </c>
      <c r="F68" s="114">
        <v>25</v>
      </c>
      <c r="G68" s="114">
        <v>44</v>
      </c>
      <c r="H68" s="114">
        <v>30</v>
      </c>
      <c r="I68" s="140">
        <v>38</v>
      </c>
      <c r="J68" s="115">
        <v>-5</v>
      </c>
      <c r="K68" s="116">
        <v>-13.157894736842104</v>
      </c>
    </row>
    <row r="69" spans="1:11" ht="14.1" customHeight="1" x14ac:dyDescent="0.2">
      <c r="A69" s="306">
        <v>83</v>
      </c>
      <c r="B69" s="307" t="s">
        <v>304</v>
      </c>
      <c r="C69" s="308"/>
      <c r="D69" s="113">
        <v>6.1359867330016584</v>
      </c>
      <c r="E69" s="115">
        <v>185</v>
      </c>
      <c r="F69" s="114">
        <v>129</v>
      </c>
      <c r="G69" s="114">
        <v>281</v>
      </c>
      <c r="H69" s="114">
        <v>124</v>
      </c>
      <c r="I69" s="140">
        <v>175</v>
      </c>
      <c r="J69" s="115">
        <v>10</v>
      </c>
      <c r="K69" s="116">
        <v>5.7142857142857144</v>
      </c>
    </row>
    <row r="70" spans="1:11" ht="14.1" customHeight="1" x14ac:dyDescent="0.2">
      <c r="A70" s="306" t="s">
        <v>305</v>
      </c>
      <c r="B70" s="307" t="s">
        <v>306</v>
      </c>
      <c r="C70" s="308"/>
      <c r="D70" s="113">
        <v>4.7097844112769485</v>
      </c>
      <c r="E70" s="115">
        <v>142</v>
      </c>
      <c r="F70" s="114">
        <v>101</v>
      </c>
      <c r="G70" s="114">
        <v>225</v>
      </c>
      <c r="H70" s="114">
        <v>84</v>
      </c>
      <c r="I70" s="140">
        <v>135</v>
      </c>
      <c r="J70" s="115">
        <v>7</v>
      </c>
      <c r="K70" s="116">
        <v>5.1851851851851851</v>
      </c>
    </row>
    <row r="71" spans="1:11" ht="14.1" customHeight="1" x14ac:dyDescent="0.2">
      <c r="A71" s="306"/>
      <c r="B71" s="307" t="s">
        <v>307</v>
      </c>
      <c r="C71" s="308"/>
      <c r="D71" s="113">
        <v>2.3217247097844114</v>
      </c>
      <c r="E71" s="115">
        <v>70</v>
      </c>
      <c r="F71" s="114">
        <v>45</v>
      </c>
      <c r="G71" s="114">
        <v>120</v>
      </c>
      <c r="H71" s="114">
        <v>46</v>
      </c>
      <c r="I71" s="140">
        <v>72</v>
      </c>
      <c r="J71" s="115">
        <v>-2</v>
      </c>
      <c r="K71" s="116">
        <v>-2.7777777777777777</v>
      </c>
    </row>
    <row r="72" spans="1:11" ht="14.1" customHeight="1" x14ac:dyDescent="0.2">
      <c r="A72" s="306">
        <v>84</v>
      </c>
      <c r="B72" s="307" t="s">
        <v>308</v>
      </c>
      <c r="C72" s="308"/>
      <c r="D72" s="113">
        <v>1.1276948590381426</v>
      </c>
      <c r="E72" s="115">
        <v>34</v>
      </c>
      <c r="F72" s="114">
        <v>18</v>
      </c>
      <c r="G72" s="114">
        <v>60</v>
      </c>
      <c r="H72" s="114">
        <v>15</v>
      </c>
      <c r="I72" s="140">
        <v>39</v>
      </c>
      <c r="J72" s="115">
        <v>-5</v>
      </c>
      <c r="K72" s="116">
        <v>-12.820512820512821</v>
      </c>
    </row>
    <row r="73" spans="1:11" ht="14.1" customHeight="1" x14ac:dyDescent="0.2">
      <c r="A73" s="306" t="s">
        <v>309</v>
      </c>
      <c r="B73" s="307" t="s">
        <v>310</v>
      </c>
      <c r="C73" s="308"/>
      <c r="D73" s="113">
        <v>0.76285240464344939</v>
      </c>
      <c r="E73" s="115">
        <v>23</v>
      </c>
      <c r="F73" s="114">
        <v>9</v>
      </c>
      <c r="G73" s="114">
        <v>37</v>
      </c>
      <c r="H73" s="114">
        <v>5</v>
      </c>
      <c r="I73" s="140">
        <v>21</v>
      </c>
      <c r="J73" s="115">
        <v>2</v>
      </c>
      <c r="K73" s="116">
        <v>9.5238095238095237</v>
      </c>
    </row>
    <row r="74" spans="1:11" ht="14.1" customHeight="1" x14ac:dyDescent="0.2">
      <c r="A74" s="306" t="s">
        <v>311</v>
      </c>
      <c r="B74" s="307" t="s">
        <v>312</v>
      </c>
      <c r="C74" s="308"/>
      <c r="D74" s="113">
        <v>9.950248756218906E-2</v>
      </c>
      <c r="E74" s="115">
        <v>3</v>
      </c>
      <c r="F74" s="114">
        <v>3</v>
      </c>
      <c r="G74" s="114">
        <v>10</v>
      </c>
      <c r="H74" s="114">
        <v>4</v>
      </c>
      <c r="I74" s="140">
        <v>6</v>
      </c>
      <c r="J74" s="115">
        <v>-3</v>
      </c>
      <c r="K74" s="116">
        <v>-50</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0.66334991708126034</v>
      </c>
      <c r="E76" s="115">
        <v>20</v>
      </c>
      <c r="F76" s="114">
        <v>7</v>
      </c>
      <c r="G76" s="114">
        <v>20</v>
      </c>
      <c r="H76" s="114">
        <v>11</v>
      </c>
      <c r="I76" s="140">
        <v>12</v>
      </c>
      <c r="J76" s="115">
        <v>8</v>
      </c>
      <c r="K76" s="116">
        <v>66.666666666666671</v>
      </c>
    </row>
    <row r="77" spans="1:11" ht="14.1" customHeight="1" x14ac:dyDescent="0.2">
      <c r="A77" s="306">
        <v>92</v>
      </c>
      <c r="B77" s="307" t="s">
        <v>316</v>
      </c>
      <c r="C77" s="308"/>
      <c r="D77" s="113">
        <v>0.46434494195688225</v>
      </c>
      <c r="E77" s="115">
        <v>14</v>
      </c>
      <c r="F77" s="114">
        <v>12</v>
      </c>
      <c r="G77" s="114">
        <v>7</v>
      </c>
      <c r="H77" s="114">
        <v>11</v>
      </c>
      <c r="I77" s="140">
        <v>18</v>
      </c>
      <c r="J77" s="115">
        <v>-4</v>
      </c>
      <c r="K77" s="116">
        <v>-22.222222222222221</v>
      </c>
    </row>
    <row r="78" spans="1:11" ht="14.1" customHeight="1" x14ac:dyDescent="0.2">
      <c r="A78" s="306">
        <v>93</v>
      </c>
      <c r="B78" s="307" t="s">
        <v>317</v>
      </c>
      <c r="C78" s="308"/>
      <c r="D78" s="113">
        <v>0.39800995024875624</v>
      </c>
      <c r="E78" s="115">
        <v>12</v>
      </c>
      <c r="F78" s="114" t="s">
        <v>513</v>
      </c>
      <c r="G78" s="114">
        <v>4</v>
      </c>
      <c r="H78" s="114" t="s">
        <v>513</v>
      </c>
      <c r="I78" s="140" t="s">
        <v>513</v>
      </c>
      <c r="J78" s="115" t="s">
        <v>513</v>
      </c>
      <c r="K78" s="116" t="s">
        <v>513</v>
      </c>
    </row>
    <row r="79" spans="1:11" ht="14.1" customHeight="1" x14ac:dyDescent="0.2">
      <c r="A79" s="306">
        <v>94</v>
      </c>
      <c r="B79" s="307" t="s">
        <v>318</v>
      </c>
      <c r="C79" s="308"/>
      <c r="D79" s="113" t="s">
        <v>513</v>
      </c>
      <c r="E79" s="115" t="s">
        <v>513</v>
      </c>
      <c r="F79" s="114">
        <v>7</v>
      </c>
      <c r="G79" s="114">
        <v>6</v>
      </c>
      <c r="H79" s="114">
        <v>4</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0.33167495854063017</v>
      </c>
      <c r="E81" s="143">
        <v>10</v>
      </c>
      <c r="F81" s="144" t="s">
        <v>513</v>
      </c>
      <c r="G81" s="144">
        <v>6</v>
      </c>
      <c r="H81" s="144">
        <v>7</v>
      </c>
      <c r="I81" s="145">
        <v>9</v>
      </c>
      <c r="J81" s="143">
        <v>1</v>
      </c>
      <c r="K81" s="146">
        <v>11.111111111111111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33362</v>
      </c>
      <c r="C10" s="114">
        <v>17470</v>
      </c>
      <c r="D10" s="114">
        <v>15892</v>
      </c>
      <c r="E10" s="114">
        <v>24783</v>
      </c>
      <c r="F10" s="114">
        <v>8045</v>
      </c>
      <c r="G10" s="114">
        <v>4227</v>
      </c>
      <c r="H10" s="114">
        <v>8035</v>
      </c>
      <c r="I10" s="115">
        <v>11064</v>
      </c>
      <c r="J10" s="114">
        <v>8483</v>
      </c>
      <c r="K10" s="114">
        <v>2581</v>
      </c>
      <c r="L10" s="423">
        <v>2708</v>
      </c>
      <c r="M10" s="424">
        <v>2955</v>
      </c>
    </row>
    <row r="11" spans="1:13" ht="11.1" customHeight="1" x14ac:dyDescent="0.2">
      <c r="A11" s="422" t="s">
        <v>387</v>
      </c>
      <c r="B11" s="115">
        <v>33920</v>
      </c>
      <c r="C11" s="114">
        <v>17985</v>
      </c>
      <c r="D11" s="114">
        <v>15935</v>
      </c>
      <c r="E11" s="114">
        <v>25263</v>
      </c>
      <c r="F11" s="114">
        <v>8124</v>
      </c>
      <c r="G11" s="114">
        <v>4170</v>
      </c>
      <c r="H11" s="114">
        <v>8282</v>
      </c>
      <c r="I11" s="115">
        <v>11411</v>
      </c>
      <c r="J11" s="114">
        <v>8730</v>
      </c>
      <c r="K11" s="114">
        <v>2681</v>
      </c>
      <c r="L11" s="423">
        <v>2538</v>
      </c>
      <c r="M11" s="424">
        <v>2043</v>
      </c>
    </row>
    <row r="12" spans="1:13" ht="11.1" customHeight="1" x14ac:dyDescent="0.2">
      <c r="A12" s="422" t="s">
        <v>388</v>
      </c>
      <c r="B12" s="115">
        <v>35168</v>
      </c>
      <c r="C12" s="114">
        <v>18600</v>
      </c>
      <c r="D12" s="114">
        <v>16568</v>
      </c>
      <c r="E12" s="114">
        <v>26355</v>
      </c>
      <c r="F12" s="114">
        <v>8252</v>
      </c>
      <c r="G12" s="114">
        <v>4823</v>
      </c>
      <c r="H12" s="114">
        <v>8538</v>
      </c>
      <c r="I12" s="115">
        <v>11163</v>
      </c>
      <c r="J12" s="114">
        <v>8463</v>
      </c>
      <c r="K12" s="114">
        <v>2700</v>
      </c>
      <c r="L12" s="423">
        <v>3713</v>
      </c>
      <c r="M12" s="424">
        <v>2647</v>
      </c>
    </row>
    <row r="13" spans="1:13" s="110" customFormat="1" ht="11.1" customHeight="1" x14ac:dyDescent="0.2">
      <c r="A13" s="422" t="s">
        <v>389</v>
      </c>
      <c r="B13" s="115">
        <v>34815</v>
      </c>
      <c r="C13" s="114">
        <v>18403</v>
      </c>
      <c r="D13" s="114">
        <v>16412</v>
      </c>
      <c r="E13" s="114">
        <v>25925</v>
      </c>
      <c r="F13" s="114">
        <v>8331</v>
      </c>
      <c r="G13" s="114">
        <v>4565</v>
      </c>
      <c r="H13" s="114">
        <v>8606</v>
      </c>
      <c r="I13" s="115">
        <v>11178</v>
      </c>
      <c r="J13" s="114">
        <v>8481</v>
      </c>
      <c r="K13" s="114">
        <v>2697</v>
      </c>
      <c r="L13" s="423">
        <v>1913</v>
      </c>
      <c r="M13" s="424">
        <v>2577</v>
      </c>
    </row>
    <row r="14" spans="1:13" ht="15" customHeight="1" x14ac:dyDescent="0.2">
      <c r="A14" s="422" t="s">
        <v>390</v>
      </c>
      <c r="B14" s="115">
        <v>34670</v>
      </c>
      <c r="C14" s="114">
        <v>18297</v>
      </c>
      <c r="D14" s="114">
        <v>16373</v>
      </c>
      <c r="E14" s="114">
        <v>24683</v>
      </c>
      <c r="F14" s="114">
        <v>9481</v>
      </c>
      <c r="G14" s="114">
        <v>4426</v>
      </c>
      <c r="H14" s="114">
        <v>8736</v>
      </c>
      <c r="I14" s="115">
        <v>11124</v>
      </c>
      <c r="J14" s="114">
        <v>8481</v>
      </c>
      <c r="K14" s="114">
        <v>2643</v>
      </c>
      <c r="L14" s="423">
        <v>2812</v>
      </c>
      <c r="M14" s="424">
        <v>2913</v>
      </c>
    </row>
    <row r="15" spans="1:13" ht="11.1" customHeight="1" x14ac:dyDescent="0.2">
      <c r="A15" s="422" t="s">
        <v>387</v>
      </c>
      <c r="B15" s="115">
        <v>35133</v>
      </c>
      <c r="C15" s="114">
        <v>18675</v>
      </c>
      <c r="D15" s="114">
        <v>16458</v>
      </c>
      <c r="E15" s="114">
        <v>24822</v>
      </c>
      <c r="F15" s="114">
        <v>9805</v>
      </c>
      <c r="G15" s="114">
        <v>4321</v>
      </c>
      <c r="H15" s="114">
        <v>8994</v>
      </c>
      <c r="I15" s="115">
        <v>11281</v>
      </c>
      <c r="J15" s="114">
        <v>8540</v>
      </c>
      <c r="K15" s="114">
        <v>2741</v>
      </c>
      <c r="L15" s="423">
        <v>2546</v>
      </c>
      <c r="M15" s="424">
        <v>2124</v>
      </c>
    </row>
    <row r="16" spans="1:13" ht="11.1" customHeight="1" x14ac:dyDescent="0.2">
      <c r="A16" s="422" t="s">
        <v>388</v>
      </c>
      <c r="B16" s="115">
        <v>36357</v>
      </c>
      <c r="C16" s="114">
        <v>19318</v>
      </c>
      <c r="D16" s="114">
        <v>17039</v>
      </c>
      <c r="E16" s="114">
        <v>26286</v>
      </c>
      <c r="F16" s="114">
        <v>9986</v>
      </c>
      <c r="G16" s="114">
        <v>4991</v>
      </c>
      <c r="H16" s="114">
        <v>9281</v>
      </c>
      <c r="I16" s="115">
        <v>11215</v>
      </c>
      <c r="J16" s="114">
        <v>8351</v>
      </c>
      <c r="K16" s="114">
        <v>2864</v>
      </c>
      <c r="L16" s="423">
        <v>3970</v>
      </c>
      <c r="M16" s="424">
        <v>2966</v>
      </c>
    </row>
    <row r="17" spans="1:13" s="110" customFormat="1" ht="11.1" customHeight="1" x14ac:dyDescent="0.2">
      <c r="A17" s="422" t="s">
        <v>389</v>
      </c>
      <c r="B17" s="115">
        <v>35993</v>
      </c>
      <c r="C17" s="114">
        <v>18972</v>
      </c>
      <c r="D17" s="114">
        <v>17021</v>
      </c>
      <c r="E17" s="114">
        <v>25943</v>
      </c>
      <c r="F17" s="114">
        <v>10041</v>
      </c>
      <c r="G17" s="114">
        <v>4816</v>
      </c>
      <c r="H17" s="114">
        <v>9368</v>
      </c>
      <c r="I17" s="115">
        <v>11242</v>
      </c>
      <c r="J17" s="114">
        <v>8372</v>
      </c>
      <c r="K17" s="114">
        <v>2870</v>
      </c>
      <c r="L17" s="423">
        <v>2009</v>
      </c>
      <c r="M17" s="424">
        <v>2368</v>
      </c>
    </row>
    <row r="18" spans="1:13" ht="15" customHeight="1" x14ac:dyDescent="0.2">
      <c r="A18" s="422" t="s">
        <v>391</v>
      </c>
      <c r="B18" s="115">
        <v>36061</v>
      </c>
      <c r="C18" s="114">
        <v>19053</v>
      </c>
      <c r="D18" s="114">
        <v>17008</v>
      </c>
      <c r="E18" s="114">
        <v>25884</v>
      </c>
      <c r="F18" s="114">
        <v>10157</v>
      </c>
      <c r="G18" s="114">
        <v>4662</v>
      </c>
      <c r="H18" s="114">
        <v>9573</v>
      </c>
      <c r="I18" s="115">
        <v>10894</v>
      </c>
      <c r="J18" s="114">
        <v>8161</v>
      </c>
      <c r="K18" s="114">
        <v>2733</v>
      </c>
      <c r="L18" s="423">
        <v>2916</v>
      </c>
      <c r="M18" s="424">
        <v>2856</v>
      </c>
    </row>
    <row r="19" spans="1:13" ht="11.1" customHeight="1" x14ac:dyDescent="0.2">
      <c r="A19" s="422" t="s">
        <v>387</v>
      </c>
      <c r="B19" s="115">
        <v>36530</v>
      </c>
      <c r="C19" s="114">
        <v>19386</v>
      </c>
      <c r="D19" s="114">
        <v>17144</v>
      </c>
      <c r="E19" s="114">
        <v>26123</v>
      </c>
      <c r="F19" s="114">
        <v>10378</v>
      </c>
      <c r="G19" s="114">
        <v>4544</v>
      </c>
      <c r="H19" s="114">
        <v>9866</v>
      </c>
      <c r="I19" s="115">
        <v>11138</v>
      </c>
      <c r="J19" s="114">
        <v>8304</v>
      </c>
      <c r="K19" s="114">
        <v>2834</v>
      </c>
      <c r="L19" s="423">
        <v>2404</v>
      </c>
      <c r="M19" s="424">
        <v>2025</v>
      </c>
    </row>
    <row r="20" spans="1:13" ht="11.1" customHeight="1" x14ac:dyDescent="0.2">
      <c r="A20" s="422" t="s">
        <v>388</v>
      </c>
      <c r="B20" s="115">
        <v>37653</v>
      </c>
      <c r="C20" s="114">
        <v>20097</v>
      </c>
      <c r="D20" s="114">
        <v>17556</v>
      </c>
      <c r="E20" s="114">
        <v>27078</v>
      </c>
      <c r="F20" s="114">
        <v>10546</v>
      </c>
      <c r="G20" s="114">
        <v>5151</v>
      </c>
      <c r="H20" s="114">
        <v>10126</v>
      </c>
      <c r="I20" s="115">
        <v>11208</v>
      </c>
      <c r="J20" s="114">
        <v>8232</v>
      </c>
      <c r="K20" s="114">
        <v>2976</v>
      </c>
      <c r="L20" s="423">
        <v>4008</v>
      </c>
      <c r="M20" s="424">
        <v>2973</v>
      </c>
    </row>
    <row r="21" spans="1:13" s="110" customFormat="1" ht="11.1" customHeight="1" x14ac:dyDescent="0.2">
      <c r="A21" s="422" t="s">
        <v>389</v>
      </c>
      <c r="B21" s="115">
        <v>37356</v>
      </c>
      <c r="C21" s="114">
        <v>19785</v>
      </c>
      <c r="D21" s="114">
        <v>17571</v>
      </c>
      <c r="E21" s="114">
        <v>26811</v>
      </c>
      <c r="F21" s="114">
        <v>10540</v>
      </c>
      <c r="G21" s="114">
        <v>4918</v>
      </c>
      <c r="H21" s="114">
        <v>10174</v>
      </c>
      <c r="I21" s="115">
        <v>11220</v>
      </c>
      <c r="J21" s="114">
        <v>8210</v>
      </c>
      <c r="K21" s="114">
        <v>3010</v>
      </c>
      <c r="L21" s="423">
        <v>2006</v>
      </c>
      <c r="M21" s="424">
        <v>2392</v>
      </c>
    </row>
    <row r="22" spans="1:13" ht="15" customHeight="1" x14ac:dyDescent="0.2">
      <c r="A22" s="422" t="s">
        <v>392</v>
      </c>
      <c r="B22" s="115">
        <v>37286</v>
      </c>
      <c r="C22" s="114">
        <v>19739</v>
      </c>
      <c r="D22" s="114">
        <v>17547</v>
      </c>
      <c r="E22" s="114">
        <v>26633</v>
      </c>
      <c r="F22" s="114">
        <v>10600</v>
      </c>
      <c r="G22" s="114">
        <v>4705</v>
      </c>
      <c r="H22" s="114">
        <v>10300</v>
      </c>
      <c r="I22" s="115">
        <v>11207</v>
      </c>
      <c r="J22" s="114">
        <v>8277</v>
      </c>
      <c r="K22" s="114">
        <v>2930</v>
      </c>
      <c r="L22" s="423">
        <v>2450</v>
      </c>
      <c r="M22" s="424">
        <v>2471</v>
      </c>
    </row>
    <row r="23" spans="1:13" ht="11.1" customHeight="1" x14ac:dyDescent="0.2">
      <c r="A23" s="422" t="s">
        <v>387</v>
      </c>
      <c r="B23" s="115">
        <v>37621</v>
      </c>
      <c r="C23" s="114">
        <v>20090</v>
      </c>
      <c r="D23" s="114">
        <v>17531</v>
      </c>
      <c r="E23" s="114">
        <v>26770</v>
      </c>
      <c r="F23" s="114">
        <v>10780</v>
      </c>
      <c r="G23" s="114">
        <v>4522</v>
      </c>
      <c r="H23" s="114">
        <v>10571</v>
      </c>
      <c r="I23" s="115">
        <v>11427</v>
      </c>
      <c r="J23" s="114">
        <v>8458</v>
      </c>
      <c r="K23" s="114">
        <v>2969</v>
      </c>
      <c r="L23" s="423">
        <v>2503</v>
      </c>
      <c r="M23" s="424">
        <v>2197</v>
      </c>
    </row>
    <row r="24" spans="1:13" ht="11.1" customHeight="1" x14ac:dyDescent="0.2">
      <c r="A24" s="422" t="s">
        <v>388</v>
      </c>
      <c r="B24" s="115">
        <v>38912</v>
      </c>
      <c r="C24" s="114">
        <v>20779</v>
      </c>
      <c r="D24" s="114">
        <v>18133</v>
      </c>
      <c r="E24" s="114">
        <v>27319</v>
      </c>
      <c r="F24" s="114">
        <v>11037</v>
      </c>
      <c r="G24" s="114">
        <v>5193</v>
      </c>
      <c r="H24" s="114">
        <v>10828</v>
      </c>
      <c r="I24" s="115">
        <v>11507</v>
      </c>
      <c r="J24" s="114">
        <v>8391</v>
      </c>
      <c r="K24" s="114">
        <v>3116</v>
      </c>
      <c r="L24" s="423">
        <v>3788</v>
      </c>
      <c r="M24" s="424">
        <v>2632</v>
      </c>
    </row>
    <row r="25" spans="1:13" s="110" customFormat="1" ht="11.1" customHeight="1" x14ac:dyDescent="0.2">
      <c r="A25" s="422" t="s">
        <v>389</v>
      </c>
      <c r="B25" s="115">
        <v>38419</v>
      </c>
      <c r="C25" s="114">
        <v>20437</v>
      </c>
      <c r="D25" s="114">
        <v>17982</v>
      </c>
      <c r="E25" s="114">
        <v>26930</v>
      </c>
      <c r="F25" s="114">
        <v>10936</v>
      </c>
      <c r="G25" s="114">
        <v>4873</v>
      </c>
      <c r="H25" s="114">
        <v>10845</v>
      </c>
      <c r="I25" s="115">
        <v>11392</v>
      </c>
      <c r="J25" s="114">
        <v>8299</v>
      </c>
      <c r="K25" s="114">
        <v>3093</v>
      </c>
      <c r="L25" s="423">
        <v>1953</v>
      </c>
      <c r="M25" s="424">
        <v>2391</v>
      </c>
    </row>
    <row r="26" spans="1:13" ht="15" customHeight="1" x14ac:dyDescent="0.2">
      <c r="A26" s="422" t="s">
        <v>393</v>
      </c>
      <c r="B26" s="115">
        <v>38764</v>
      </c>
      <c r="C26" s="114">
        <v>20708</v>
      </c>
      <c r="D26" s="114">
        <v>18056</v>
      </c>
      <c r="E26" s="114">
        <v>27107</v>
      </c>
      <c r="F26" s="114">
        <v>11107</v>
      </c>
      <c r="G26" s="114">
        <v>4748</v>
      </c>
      <c r="H26" s="114">
        <v>11076</v>
      </c>
      <c r="I26" s="115">
        <v>11123</v>
      </c>
      <c r="J26" s="114">
        <v>8131</v>
      </c>
      <c r="K26" s="114">
        <v>2992</v>
      </c>
      <c r="L26" s="423">
        <v>2842</v>
      </c>
      <c r="M26" s="424">
        <v>2637</v>
      </c>
    </row>
    <row r="27" spans="1:13" ht="11.1" customHeight="1" x14ac:dyDescent="0.2">
      <c r="A27" s="422" t="s">
        <v>387</v>
      </c>
      <c r="B27" s="115">
        <v>39197</v>
      </c>
      <c r="C27" s="114">
        <v>21021</v>
      </c>
      <c r="D27" s="114">
        <v>18176</v>
      </c>
      <c r="E27" s="114">
        <v>27369</v>
      </c>
      <c r="F27" s="114">
        <v>11278</v>
      </c>
      <c r="G27" s="114">
        <v>4576</v>
      </c>
      <c r="H27" s="114">
        <v>11390</v>
      </c>
      <c r="I27" s="115">
        <v>11401</v>
      </c>
      <c r="J27" s="114">
        <v>8346</v>
      </c>
      <c r="K27" s="114">
        <v>3055</v>
      </c>
      <c r="L27" s="423">
        <v>2264</v>
      </c>
      <c r="M27" s="424">
        <v>1936</v>
      </c>
    </row>
    <row r="28" spans="1:13" ht="11.1" customHeight="1" x14ac:dyDescent="0.2">
      <c r="A28" s="422" t="s">
        <v>388</v>
      </c>
      <c r="B28" s="115">
        <v>40225</v>
      </c>
      <c r="C28" s="114">
        <v>21500</v>
      </c>
      <c r="D28" s="114">
        <v>18725</v>
      </c>
      <c r="E28" s="114">
        <v>28518</v>
      </c>
      <c r="F28" s="114">
        <v>11660</v>
      </c>
      <c r="G28" s="114">
        <v>5100</v>
      </c>
      <c r="H28" s="114">
        <v>11581</v>
      </c>
      <c r="I28" s="115">
        <v>11374</v>
      </c>
      <c r="J28" s="114">
        <v>8242</v>
      </c>
      <c r="K28" s="114">
        <v>3132</v>
      </c>
      <c r="L28" s="423">
        <v>4319</v>
      </c>
      <c r="M28" s="424">
        <v>3448</v>
      </c>
    </row>
    <row r="29" spans="1:13" s="110" customFormat="1" ht="11.1" customHeight="1" x14ac:dyDescent="0.2">
      <c r="A29" s="422" t="s">
        <v>389</v>
      </c>
      <c r="B29" s="115">
        <v>39879</v>
      </c>
      <c r="C29" s="114">
        <v>21203</v>
      </c>
      <c r="D29" s="114">
        <v>18676</v>
      </c>
      <c r="E29" s="114">
        <v>28165</v>
      </c>
      <c r="F29" s="114">
        <v>11702</v>
      </c>
      <c r="G29" s="114">
        <v>4934</v>
      </c>
      <c r="H29" s="114">
        <v>11598</v>
      </c>
      <c r="I29" s="115">
        <v>11221</v>
      </c>
      <c r="J29" s="114">
        <v>8113</v>
      </c>
      <c r="K29" s="114">
        <v>3108</v>
      </c>
      <c r="L29" s="423">
        <v>2069</v>
      </c>
      <c r="M29" s="424">
        <v>2446</v>
      </c>
    </row>
    <row r="30" spans="1:13" ht="15" customHeight="1" x14ac:dyDescent="0.2">
      <c r="A30" s="422" t="s">
        <v>394</v>
      </c>
      <c r="B30" s="115">
        <v>40126</v>
      </c>
      <c r="C30" s="114">
        <v>21344</v>
      </c>
      <c r="D30" s="114">
        <v>18782</v>
      </c>
      <c r="E30" s="114">
        <v>28236</v>
      </c>
      <c r="F30" s="114">
        <v>11878</v>
      </c>
      <c r="G30" s="114">
        <v>4812</v>
      </c>
      <c r="H30" s="114">
        <v>11736</v>
      </c>
      <c r="I30" s="115">
        <v>10745</v>
      </c>
      <c r="J30" s="114">
        <v>7806</v>
      </c>
      <c r="K30" s="114">
        <v>2939</v>
      </c>
      <c r="L30" s="423">
        <v>2960</v>
      </c>
      <c r="M30" s="424">
        <v>2690</v>
      </c>
    </row>
    <row r="31" spans="1:13" ht="11.1" customHeight="1" x14ac:dyDescent="0.2">
      <c r="A31" s="422" t="s">
        <v>387</v>
      </c>
      <c r="B31" s="115">
        <v>40436</v>
      </c>
      <c r="C31" s="114">
        <v>21504</v>
      </c>
      <c r="D31" s="114">
        <v>18932</v>
      </c>
      <c r="E31" s="114">
        <v>28284</v>
      </c>
      <c r="F31" s="114">
        <v>12141</v>
      </c>
      <c r="G31" s="114">
        <v>4676</v>
      </c>
      <c r="H31" s="114">
        <v>12016</v>
      </c>
      <c r="I31" s="115">
        <v>11032</v>
      </c>
      <c r="J31" s="114">
        <v>7981</v>
      </c>
      <c r="K31" s="114">
        <v>3051</v>
      </c>
      <c r="L31" s="423">
        <v>2449</v>
      </c>
      <c r="M31" s="424">
        <v>2141</v>
      </c>
    </row>
    <row r="32" spans="1:13" ht="11.1" customHeight="1" x14ac:dyDescent="0.2">
      <c r="A32" s="422" t="s">
        <v>388</v>
      </c>
      <c r="B32" s="115">
        <v>41328</v>
      </c>
      <c r="C32" s="114">
        <v>21987</v>
      </c>
      <c r="D32" s="114">
        <v>19341</v>
      </c>
      <c r="E32" s="114">
        <v>28926</v>
      </c>
      <c r="F32" s="114">
        <v>12393</v>
      </c>
      <c r="G32" s="114">
        <v>5183</v>
      </c>
      <c r="H32" s="114">
        <v>12174</v>
      </c>
      <c r="I32" s="115">
        <v>11078</v>
      </c>
      <c r="J32" s="114">
        <v>7893</v>
      </c>
      <c r="K32" s="114">
        <v>3185</v>
      </c>
      <c r="L32" s="423">
        <v>3977</v>
      </c>
      <c r="M32" s="424">
        <v>3254</v>
      </c>
    </row>
    <row r="33" spans="1:13" s="110" customFormat="1" ht="11.1" customHeight="1" x14ac:dyDescent="0.2">
      <c r="A33" s="422" t="s">
        <v>389</v>
      </c>
      <c r="B33" s="115">
        <v>40811</v>
      </c>
      <c r="C33" s="114">
        <v>21541</v>
      </c>
      <c r="D33" s="114">
        <v>19270</v>
      </c>
      <c r="E33" s="114">
        <v>28456</v>
      </c>
      <c r="F33" s="114">
        <v>12349</v>
      </c>
      <c r="G33" s="114">
        <v>4982</v>
      </c>
      <c r="H33" s="114">
        <v>12151</v>
      </c>
      <c r="I33" s="115">
        <v>11029</v>
      </c>
      <c r="J33" s="114">
        <v>7913</v>
      </c>
      <c r="K33" s="114">
        <v>3116</v>
      </c>
      <c r="L33" s="423">
        <v>2014</v>
      </c>
      <c r="M33" s="424">
        <v>2539</v>
      </c>
    </row>
    <row r="34" spans="1:13" ht="15" customHeight="1" x14ac:dyDescent="0.2">
      <c r="A34" s="422" t="s">
        <v>395</v>
      </c>
      <c r="B34" s="115">
        <v>40663</v>
      </c>
      <c r="C34" s="114">
        <v>21432</v>
      </c>
      <c r="D34" s="114">
        <v>19231</v>
      </c>
      <c r="E34" s="114">
        <v>28162</v>
      </c>
      <c r="F34" s="114">
        <v>12497</v>
      </c>
      <c r="G34" s="114">
        <v>4740</v>
      </c>
      <c r="H34" s="114">
        <v>12295</v>
      </c>
      <c r="I34" s="115">
        <v>10911</v>
      </c>
      <c r="J34" s="114">
        <v>7850</v>
      </c>
      <c r="K34" s="114">
        <v>3061</v>
      </c>
      <c r="L34" s="423">
        <v>2522</v>
      </c>
      <c r="M34" s="424">
        <v>2701</v>
      </c>
    </row>
    <row r="35" spans="1:13" ht="11.1" customHeight="1" x14ac:dyDescent="0.2">
      <c r="A35" s="422" t="s">
        <v>387</v>
      </c>
      <c r="B35" s="115">
        <v>40712</v>
      </c>
      <c r="C35" s="114">
        <v>21545</v>
      </c>
      <c r="D35" s="114">
        <v>19167</v>
      </c>
      <c r="E35" s="114">
        <v>27994</v>
      </c>
      <c r="F35" s="114">
        <v>12715</v>
      </c>
      <c r="G35" s="114">
        <v>4504</v>
      </c>
      <c r="H35" s="114">
        <v>12468</v>
      </c>
      <c r="I35" s="115">
        <v>11061</v>
      </c>
      <c r="J35" s="114">
        <v>7913</v>
      </c>
      <c r="K35" s="114">
        <v>3148</v>
      </c>
      <c r="L35" s="423">
        <v>2544</v>
      </c>
      <c r="M35" s="424">
        <v>2692</v>
      </c>
    </row>
    <row r="36" spans="1:13" ht="11.1" customHeight="1" x14ac:dyDescent="0.2">
      <c r="A36" s="422" t="s">
        <v>388</v>
      </c>
      <c r="B36" s="115">
        <v>41405</v>
      </c>
      <c r="C36" s="114">
        <v>21816</v>
      </c>
      <c r="D36" s="114">
        <v>19589</v>
      </c>
      <c r="E36" s="114">
        <v>28411</v>
      </c>
      <c r="F36" s="114">
        <v>12992</v>
      </c>
      <c r="G36" s="114">
        <v>4995</v>
      </c>
      <c r="H36" s="114">
        <v>12539</v>
      </c>
      <c r="I36" s="115">
        <v>11015</v>
      </c>
      <c r="J36" s="114">
        <v>7771</v>
      </c>
      <c r="K36" s="114">
        <v>3244</v>
      </c>
      <c r="L36" s="423">
        <v>3610</v>
      </c>
      <c r="M36" s="424">
        <v>2901</v>
      </c>
    </row>
    <row r="37" spans="1:13" s="110" customFormat="1" ht="11.1" customHeight="1" x14ac:dyDescent="0.2">
      <c r="A37" s="422" t="s">
        <v>389</v>
      </c>
      <c r="B37" s="115">
        <v>40987</v>
      </c>
      <c r="C37" s="114">
        <v>21485</v>
      </c>
      <c r="D37" s="114">
        <v>19502</v>
      </c>
      <c r="E37" s="114">
        <v>28006</v>
      </c>
      <c r="F37" s="114">
        <v>12980</v>
      </c>
      <c r="G37" s="114">
        <v>4829</v>
      </c>
      <c r="H37" s="114">
        <v>12546</v>
      </c>
      <c r="I37" s="115">
        <v>10945</v>
      </c>
      <c r="J37" s="114">
        <v>7714</v>
      </c>
      <c r="K37" s="114">
        <v>3231</v>
      </c>
      <c r="L37" s="423">
        <v>1952</v>
      </c>
      <c r="M37" s="424">
        <v>2493</v>
      </c>
    </row>
    <row r="38" spans="1:13" ht="15" customHeight="1" x14ac:dyDescent="0.2">
      <c r="A38" s="425" t="s">
        <v>396</v>
      </c>
      <c r="B38" s="115">
        <v>41176</v>
      </c>
      <c r="C38" s="114">
        <v>21572</v>
      </c>
      <c r="D38" s="114">
        <v>19604</v>
      </c>
      <c r="E38" s="114">
        <v>27964</v>
      </c>
      <c r="F38" s="114">
        <v>13212</v>
      </c>
      <c r="G38" s="114">
        <v>4634</v>
      </c>
      <c r="H38" s="114">
        <v>12729</v>
      </c>
      <c r="I38" s="115">
        <v>10785</v>
      </c>
      <c r="J38" s="114">
        <v>7603</v>
      </c>
      <c r="K38" s="114">
        <v>3182</v>
      </c>
      <c r="L38" s="423">
        <v>3096</v>
      </c>
      <c r="M38" s="424">
        <v>2985</v>
      </c>
    </row>
    <row r="39" spans="1:13" ht="11.1" customHeight="1" x14ac:dyDescent="0.2">
      <c r="A39" s="422" t="s">
        <v>387</v>
      </c>
      <c r="B39" s="115">
        <v>41150</v>
      </c>
      <c r="C39" s="114">
        <v>21609</v>
      </c>
      <c r="D39" s="114">
        <v>19541</v>
      </c>
      <c r="E39" s="114">
        <v>27790</v>
      </c>
      <c r="F39" s="114">
        <v>13360</v>
      </c>
      <c r="G39" s="114">
        <v>4411</v>
      </c>
      <c r="H39" s="114">
        <v>12917</v>
      </c>
      <c r="I39" s="115">
        <v>11098</v>
      </c>
      <c r="J39" s="114">
        <v>7806</v>
      </c>
      <c r="K39" s="114">
        <v>3292</v>
      </c>
      <c r="L39" s="423">
        <v>2426</v>
      </c>
      <c r="M39" s="424">
        <v>2531</v>
      </c>
    </row>
    <row r="40" spans="1:13" ht="11.1" customHeight="1" x14ac:dyDescent="0.2">
      <c r="A40" s="425" t="s">
        <v>388</v>
      </c>
      <c r="B40" s="115">
        <v>42111</v>
      </c>
      <c r="C40" s="114">
        <v>22063</v>
      </c>
      <c r="D40" s="114">
        <v>20048</v>
      </c>
      <c r="E40" s="114">
        <v>28341</v>
      </c>
      <c r="F40" s="114">
        <v>13770</v>
      </c>
      <c r="G40" s="114">
        <v>5023</v>
      </c>
      <c r="H40" s="114">
        <v>13128</v>
      </c>
      <c r="I40" s="115">
        <v>10992</v>
      </c>
      <c r="J40" s="114">
        <v>7613</v>
      </c>
      <c r="K40" s="114">
        <v>3379</v>
      </c>
      <c r="L40" s="423">
        <v>4082</v>
      </c>
      <c r="M40" s="424">
        <v>3276</v>
      </c>
    </row>
    <row r="41" spans="1:13" s="110" customFormat="1" ht="11.1" customHeight="1" x14ac:dyDescent="0.2">
      <c r="A41" s="422" t="s">
        <v>389</v>
      </c>
      <c r="B41" s="115">
        <v>41764</v>
      </c>
      <c r="C41" s="114">
        <v>21744</v>
      </c>
      <c r="D41" s="114">
        <v>20020</v>
      </c>
      <c r="E41" s="114">
        <v>27986</v>
      </c>
      <c r="F41" s="114">
        <v>13778</v>
      </c>
      <c r="G41" s="114">
        <v>4846</v>
      </c>
      <c r="H41" s="114">
        <v>13145</v>
      </c>
      <c r="I41" s="115">
        <v>10973</v>
      </c>
      <c r="J41" s="114">
        <v>7623</v>
      </c>
      <c r="K41" s="114">
        <v>3350</v>
      </c>
      <c r="L41" s="423">
        <v>2252</v>
      </c>
      <c r="M41" s="424">
        <v>2688</v>
      </c>
    </row>
    <row r="42" spans="1:13" ht="15" customHeight="1" x14ac:dyDescent="0.2">
      <c r="A42" s="422" t="s">
        <v>397</v>
      </c>
      <c r="B42" s="115">
        <v>41853</v>
      </c>
      <c r="C42" s="114">
        <v>21735</v>
      </c>
      <c r="D42" s="114">
        <v>20118</v>
      </c>
      <c r="E42" s="114">
        <v>28014</v>
      </c>
      <c r="F42" s="114">
        <v>13839</v>
      </c>
      <c r="G42" s="114">
        <v>4631</v>
      </c>
      <c r="H42" s="114">
        <v>13303</v>
      </c>
      <c r="I42" s="115">
        <v>10992</v>
      </c>
      <c r="J42" s="114">
        <v>7629</v>
      </c>
      <c r="K42" s="114">
        <v>3363</v>
      </c>
      <c r="L42" s="423">
        <v>2957</v>
      </c>
      <c r="M42" s="424">
        <v>3052</v>
      </c>
    </row>
    <row r="43" spans="1:13" ht="11.1" customHeight="1" x14ac:dyDescent="0.2">
      <c r="A43" s="422" t="s">
        <v>387</v>
      </c>
      <c r="B43" s="115">
        <v>41976</v>
      </c>
      <c r="C43" s="114">
        <v>21895</v>
      </c>
      <c r="D43" s="114">
        <v>20081</v>
      </c>
      <c r="E43" s="114">
        <v>27957</v>
      </c>
      <c r="F43" s="114">
        <v>14019</v>
      </c>
      <c r="G43" s="114">
        <v>4454</v>
      </c>
      <c r="H43" s="114">
        <v>13482</v>
      </c>
      <c r="I43" s="115">
        <v>11267</v>
      </c>
      <c r="J43" s="114">
        <v>7782</v>
      </c>
      <c r="K43" s="114">
        <v>3485</v>
      </c>
      <c r="L43" s="423">
        <v>2611</v>
      </c>
      <c r="M43" s="424">
        <v>2460</v>
      </c>
    </row>
    <row r="44" spans="1:13" ht="11.1" customHeight="1" x14ac:dyDescent="0.2">
      <c r="A44" s="422" t="s">
        <v>388</v>
      </c>
      <c r="B44" s="115">
        <v>43125</v>
      </c>
      <c r="C44" s="114">
        <v>22494</v>
      </c>
      <c r="D44" s="114">
        <v>20631</v>
      </c>
      <c r="E44" s="114">
        <v>28794</v>
      </c>
      <c r="F44" s="114">
        <v>14331</v>
      </c>
      <c r="G44" s="114">
        <v>5060</v>
      </c>
      <c r="H44" s="114">
        <v>13703</v>
      </c>
      <c r="I44" s="115">
        <v>11238</v>
      </c>
      <c r="J44" s="114">
        <v>7652</v>
      </c>
      <c r="K44" s="114">
        <v>3586</v>
      </c>
      <c r="L44" s="423">
        <v>4311</v>
      </c>
      <c r="M44" s="424">
        <v>3454</v>
      </c>
    </row>
    <row r="45" spans="1:13" s="110" customFormat="1" ht="11.1" customHeight="1" x14ac:dyDescent="0.2">
      <c r="A45" s="422" t="s">
        <v>389</v>
      </c>
      <c r="B45" s="115">
        <v>42763</v>
      </c>
      <c r="C45" s="114">
        <v>22217</v>
      </c>
      <c r="D45" s="114">
        <v>20546</v>
      </c>
      <c r="E45" s="114">
        <v>28431</v>
      </c>
      <c r="F45" s="114">
        <v>14332</v>
      </c>
      <c r="G45" s="114">
        <v>4821</v>
      </c>
      <c r="H45" s="114">
        <v>13673</v>
      </c>
      <c r="I45" s="115">
        <v>11160</v>
      </c>
      <c r="J45" s="114">
        <v>7572</v>
      </c>
      <c r="K45" s="114">
        <v>3588</v>
      </c>
      <c r="L45" s="423">
        <v>3146</v>
      </c>
      <c r="M45" s="424">
        <v>3541</v>
      </c>
    </row>
    <row r="46" spans="1:13" ht="15" customHeight="1" x14ac:dyDescent="0.2">
      <c r="A46" s="422" t="s">
        <v>398</v>
      </c>
      <c r="B46" s="115">
        <v>42771</v>
      </c>
      <c r="C46" s="114">
        <v>22246</v>
      </c>
      <c r="D46" s="114">
        <v>20525</v>
      </c>
      <c r="E46" s="114">
        <v>28370</v>
      </c>
      <c r="F46" s="114">
        <v>14401</v>
      </c>
      <c r="G46" s="114">
        <v>4713</v>
      </c>
      <c r="H46" s="114">
        <v>13754</v>
      </c>
      <c r="I46" s="115">
        <v>11091</v>
      </c>
      <c r="J46" s="114">
        <v>7563</v>
      </c>
      <c r="K46" s="114">
        <v>3528</v>
      </c>
      <c r="L46" s="423">
        <v>3081</v>
      </c>
      <c r="M46" s="424">
        <v>3050</v>
      </c>
    </row>
    <row r="47" spans="1:13" ht="11.1" customHeight="1" x14ac:dyDescent="0.2">
      <c r="A47" s="422" t="s">
        <v>387</v>
      </c>
      <c r="B47" s="115">
        <v>43023</v>
      </c>
      <c r="C47" s="114">
        <v>22457</v>
      </c>
      <c r="D47" s="114">
        <v>20566</v>
      </c>
      <c r="E47" s="114">
        <v>28382</v>
      </c>
      <c r="F47" s="114">
        <v>14641</v>
      </c>
      <c r="G47" s="114">
        <v>4597</v>
      </c>
      <c r="H47" s="114">
        <v>13883</v>
      </c>
      <c r="I47" s="115">
        <v>11333</v>
      </c>
      <c r="J47" s="114">
        <v>7717</v>
      </c>
      <c r="K47" s="114">
        <v>3616</v>
      </c>
      <c r="L47" s="423">
        <v>2770</v>
      </c>
      <c r="M47" s="424">
        <v>2678</v>
      </c>
    </row>
    <row r="48" spans="1:13" ht="11.1" customHeight="1" x14ac:dyDescent="0.2">
      <c r="A48" s="422" t="s">
        <v>388</v>
      </c>
      <c r="B48" s="115">
        <v>43914</v>
      </c>
      <c r="C48" s="114">
        <v>23007</v>
      </c>
      <c r="D48" s="114">
        <v>20907</v>
      </c>
      <c r="E48" s="114">
        <v>29026</v>
      </c>
      <c r="F48" s="114">
        <v>14888</v>
      </c>
      <c r="G48" s="114">
        <v>5180</v>
      </c>
      <c r="H48" s="114">
        <v>14004</v>
      </c>
      <c r="I48" s="115">
        <v>11293</v>
      </c>
      <c r="J48" s="114">
        <v>7591</v>
      </c>
      <c r="K48" s="114">
        <v>3702</v>
      </c>
      <c r="L48" s="423">
        <v>3960</v>
      </c>
      <c r="M48" s="424">
        <v>3040</v>
      </c>
    </row>
    <row r="49" spans="1:17" s="110" customFormat="1" ht="11.1" customHeight="1" x14ac:dyDescent="0.2">
      <c r="A49" s="422" t="s">
        <v>389</v>
      </c>
      <c r="B49" s="115">
        <v>43545</v>
      </c>
      <c r="C49" s="114">
        <v>22677</v>
      </c>
      <c r="D49" s="114">
        <v>20868</v>
      </c>
      <c r="E49" s="114">
        <v>28598</v>
      </c>
      <c r="F49" s="114">
        <v>14947</v>
      </c>
      <c r="G49" s="114">
        <v>4958</v>
      </c>
      <c r="H49" s="114">
        <v>14017</v>
      </c>
      <c r="I49" s="115">
        <v>11183</v>
      </c>
      <c r="J49" s="114">
        <v>7509</v>
      </c>
      <c r="K49" s="114">
        <v>3674</v>
      </c>
      <c r="L49" s="423">
        <v>2132</v>
      </c>
      <c r="M49" s="424">
        <v>2410</v>
      </c>
    </row>
    <row r="50" spans="1:17" ht="15" customHeight="1" x14ac:dyDescent="0.2">
      <c r="A50" s="422" t="s">
        <v>399</v>
      </c>
      <c r="B50" s="143">
        <v>43454</v>
      </c>
      <c r="C50" s="144">
        <v>22628</v>
      </c>
      <c r="D50" s="144">
        <v>20826</v>
      </c>
      <c r="E50" s="144">
        <v>28429</v>
      </c>
      <c r="F50" s="144">
        <v>15025</v>
      </c>
      <c r="G50" s="144">
        <v>4729</v>
      </c>
      <c r="H50" s="144">
        <v>14055</v>
      </c>
      <c r="I50" s="143">
        <v>10987</v>
      </c>
      <c r="J50" s="144">
        <v>7400</v>
      </c>
      <c r="K50" s="144">
        <v>3587</v>
      </c>
      <c r="L50" s="426">
        <v>2854</v>
      </c>
      <c r="M50" s="427">
        <v>3015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1.5968763882069628</v>
      </c>
      <c r="C6" s="480">
        <f>'Tabelle 3.3'!J11</f>
        <v>-0.93769723198990174</v>
      </c>
      <c r="D6" s="481">
        <f t="shared" ref="D6:E9" si="0">IF(OR(AND(B6&gt;=-50,B6&lt;=50),ISNUMBER(B6)=FALSE),B6,"")</f>
        <v>1.5968763882069628</v>
      </c>
      <c r="E6" s="481">
        <f t="shared" si="0"/>
        <v>-0.93769723198990174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1.5968763882069628</v>
      </c>
      <c r="C14" s="480">
        <f>'Tabelle 3.3'!J11</f>
        <v>-0.93769723198990174</v>
      </c>
      <c r="D14" s="481">
        <f>IF(OR(AND(B14&gt;=-50,B14&lt;=50),ISNUMBER(B14)=FALSE),B14,"")</f>
        <v>1.5968763882069628</v>
      </c>
      <c r="E14" s="481">
        <f>IF(OR(AND(C14&gt;=-50,C14&lt;=50),ISNUMBER(C14)=FALSE),C14,"")</f>
        <v>-0.93769723198990174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7.7720207253886011</v>
      </c>
      <c r="C15" s="480">
        <f>'Tabelle 3.3'!J12</f>
        <v>5.6097560975609753</v>
      </c>
      <c r="D15" s="481">
        <f t="shared" ref="D15:E45" si="3">IF(OR(AND(B15&gt;=-50,B15&lt;=50),ISNUMBER(B15)=FALSE),B15,"")</f>
        <v>7.7720207253886011</v>
      </c>
      <c r="E15" s="481">
        <f t="shared" si="3"/>
        <v>5.6097560975609753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4.1257367387033401</v>
      </c>
      <c r="C16" s="480">
        <f>'Tabelle 3.3'!J13</f>
        <v>1.1111111111111112</v>
      </c>
      <c r="D16" s="481">
        <f t="shared" si="3"/>
        <v>4.1257367387033401</v>
      </c>
      <c r="E16" s="481">
        <f t="shared" si="3"/>
        <v>1.1111111111111112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-3.6596119929453264</v>
      </c>
      <c r="C17" s="480">
        <f>'Tabelle 3.3'!J14</f>
        <v>4.6835443037974684</v>
      </c>
      <c r="D17" s="481">
        <f t="shared" si="3"/>
        <v>-3.6596119929453264</v>
      </c>
      <c r="E17" s="481">
        <f t="shared" si="3"/>
        <v>4.6835443037974684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-10.103499260719566</v>
      </c>
      <c r="C18" s="480">
        <f>'Tabelle 3.3'!J15</f>
        <v>6.4846416382252556</v>
      </c>
      <c r="D18" s="481">
        <f t="shared" si="3"/>
        <v>-10.103499260719566</v>
      </c>
      <c r="E18" s="481">
        <f t="shared" si="3"/>
        <v>6.4846416382252556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-2.0933589990375361</v>
      </c>
      <c r="C19" s="480">
        <f>'Tabelle 3.3'!J16</f>
        <v>-1.2345679012345678</v>
      </c>
      <c r="D19" s="481">
        <f t="shared" si="3"/>
        <v>-2.0933589990375361</v>
      </c>
      <c r="E19" s="481">
        <f t="shared" si="3"/>
        <v>-1.2345679012345678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6.9466882067851374</v>
      </c>
      <c r="C20" s="480">
        <f>'Tabelle 3.3'!J17</f>
        <v>2.3809523809523809</v>
      </c>
      <c r="D20" s="481">
        <f t="shared" si="3"/>
        <v>6.9466882067851374</v>
      </c>
      <c r="E20" s="481">
        <f t="shared" si="3"/>
        <v>2.3809523809523809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1.9446081319976429</v>
      </c>
      <c r="C21" s="480">
        <f>'Tabelle 3.3'!J18</f>
        <v>7.8899082568807337</v>
      </c>
      <c r="D21" s="481">
        <f t="shared" si="3"/>
        <v>1.9446081319976429</v>
      </c>
      <c r="E21" s="481">
        <f t="shared" si="3"/>
        <v>7.8899082568807337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4.9652432969215489E-2</v>
      </c>
      <c r="C22" s="480">
        <f>'Tabelle 3.3'!J19</f>
        <v>0.86673889490790901</v>
      </c>
      <c r="D22" s="481">
        <f t="shared" si="3"/>
        <v>4.9652432969215489E-2</v>
      </c>
      <c r="E22" s="481">
        <f t="shared" si="3"/>
        <v>0.86673889490790901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9.1098748261474274</v>
      </c>
      <c r="C23" s="480">
        <f>'Tabelle 3.3'!J20</f>
        <v>-4.7430830039525693</v>
      </c>
      <c r="D23" s="481">
        <f t="shared" si="3"/>
        <v>9.1098748261474274</v>
      </c>
      <c r="E23" s="481">
        <f t="shared" si="3"/>
        <v>-4.7430830039525693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-1.8357487922705313</v>
      </c>
      <c r="C24" s="480">
        <f>'Tabelle 3.3'!J21</f>
        <v>-12.61715933669791</v>
      </c>
      <c r="D24" s="481">
        <f t="shared" si="3"/>
        <v>-1.8357487922705313</v>
      </c>
      <c r="E24" s="481">
        <f t="shared" si="3"/>
        <v>-12.61715933669791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-13.660618996798293</v>
      </c>
      <c r="C26" s="480">
        <f>'Tabelle 3.3'!J23</f>
        <v>3.75</v>
      </c>
      <c r="D26" s="481">
        <f t="shared" si="3"/>
        <v>-13.660618996798293</v>
      </c>
      <c r="E26" s="481">
        <f t="shared" si="3"/>
        <v>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6.1696658097686372</v>
      </c>
      <c r="C27" s="480">
        <f>'Tabelle 3.3'!J24</f>
        <v>1.7127799736495388</v>
      </c>
      <c r="D27" s="481">
        <f t="shared" si="3"/>
        <v>6.1696658097686372</v>
      </c>
      <c r="E27" s="481">
        <f t="shared" si="3"/>
        <v>1.7127799736495388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3.4749034749034751</v>
      </c>
      <c r="C28" s="480">
        <f>'Tabelle 3.3'!J25</f>
        <v>-1.3129102844638949</v>
      </c>
      <c r="D28" s="481">
        <f t="shared" si="3"/>
        <v>3.4749034749034751</v>
      </c>
      <c r="E28" s="481">
        <f t="shared" si="3"/>
        <v>-1.3129102844638949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3.5222052067381315</v>
      </c>
      <c r="C30" s="480">
        <f>'Tabelle 3.3'!J27</f>
        <v>-0.92807424593967514</v>
      </c>
      <c r="D30" s="481">
        <f t="shared" si="3"/>
        <v>3.5222052067381315</v>
      </c>
      <c r="E30" s="481">
        <f t="shared" si="3"/>
        <v>-0.92807424593967514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4.3450881612090679</v>
      </c>
      <c r="C31" s="480">
        <f>'Tabelle 3.3'!J28</f>
        <v>-0.31746031746031744</v>
      </c>
      <c r="D31" s="481">
        <f t="shared" si="3"/>
        <v>4.3450881612090679</v>
      </c>
      <c r="E31" s="481">
        <f t="shared" si="3"/>
        <v>-0.31746031746031744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3.255954175459753</v>
      </c>
      <c r="C32" s="480">
        <f>'Tabelle 3.3'!J29</f>
        <v>-2.6137463697967087</v>
      </c>
      <c r="D32" s="481">
        <f t="shared" si="3"/>
        <v>3.255954175459753</v>
      </c>
      <c r="E32" s="481">
        <f t="shared" si="3"/>
        <v>-2.6137463697967087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2.3217636022514072</v>
      </c>
      <c r="C33" s="480">
        <f>'Tabelle 3.3'!J30</f>
        <v>6.0669456066945608</v>
      </c>
      <c r="D33" s="481">
        <f t="shared" si="3"/>
        <v>2.3217636022514072</v>
      </c>
      <c r="E33" s="481">
        <f t="shared" si="3"/>
        <v>6.0669456066945608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-1.0378510378510379</v>
      </c>
      <c r="D34" s="481">
        <f t="shared" si="3"/>
        <v>0</v>
      </c>
      <c r="E34" s="481">
        <f t="shared" si="3"/>
        <v>-1.0378510378510379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7.7720207253886011</v>
      </c>
      <c r="C37" s="480">
        <f>'Tabelle 3.3'!J34</f>
        <v>5.6097560975609753</v>
      </c>
      <c r="D37" s="481">
        <f t="shared" si="3"/>
        <v>7.7720207253886011</v>
      </c>
      <c r="E37" s="481">
        <f t="shared" si="3"/>
        <v>5.6097560975609753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-1.5130288596245447</v>
      </c>
      <c r="C38" s="480">
        <f>'Tabelle 3.3'!J35</f>
        <v>5.6842105263157894</v>
      </c>
      <c r="D38" s="481">
        <f t="shared" si="3"/>
        <v>-1.5130288596245447</v>
      </c>
      <c r="E38" s="481">
        <f t="shared" si="3"/>
        <v>5.6842105263157894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2.5408924884865809</v>
      </c>
      <c r="C39" s="480">
        <f>'Tabelle 3.3'!J36</f>
        <v>-2.2471910112359552</v>
      </c>
      <c r="D39" s="481">
        <f t="shared" si="3"/>
        <v>2.5408924884865809</v>
      </c>
      <c r="E39" s="481">
        <f t="shared" si="3"/>
        <v>-2.2471910112359552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2.5408924884865809</v>
      </c>
      <c r="C45" s="480">
        <f>'Tabelle 3.3'!J36</f>
        <v>-2.2471910112359552</v>
      </c>
      <c r="D45" s="481">
        <f t="shared" si="3"/>
        <v>2.5408924884865809</v>
      </c>
      <c r="E45" s="481">
        <f t="shared" si="3"/>
        <v>-2.2471910112359552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38764</v>
      </c>
      <c r="C51" s="487">
        <v>8131</v>
      </c>
      <c r="D51" s="487">
        <v>2992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39197</v>
      </c>
      <c r="C52" s="487">
        <v>8346</v>
      </c>
      <c r="D52" s="487">
        <v>3055</v>
      </c>
      <c r="E52" s="488">
        <f t="shared" ref="E52:G70" si="11">IF($A$51=37802,IF(COUNTBLANK(B$51:B$70)&gt;0,#N/A,B52/B$51*100),IF(COUNTBLANK(B$51:B$75)&gt;0,#N/A,B52/B$51*100))</f>
        <v>101.11701578784439</v>
      </c>
      <c r="F52" s="488">
        <f t="shared" si="11"/>
        <v>102.64420120526381</v>
      </c>
      <c r="G52" s="488">
        <f t="shared" si="11"/>
        <v>102.10561497326202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40225</v>
      </c>
      <c r="C53" s="487">
        <v>8242</v>
      </c>
      <c r="D53" s="487">
        <v>3132</v>
      </c>
      <c r="E53" s="488">
        <f t="shared" si="11"/>
        <v>103.76896089154886</v>
      </c>
      <c r="F53" s="488">
        <f t="shared" si="11"/>
        <v>101.36514573853155</v>
      </c>
      <c r="G53" s="488">
        <f t="shared" si="11"/>
        <v>104.67914438502675</v>
      </c>
      <c r="H53" s="489">
        <f>IF(ISERROR(L53)=TRUE,IF(MONTH(A53)=MONTH(MAX(A$51:A$75)),A53,""),"")</f>
        <v>41883</v>
      </c>
      <c r="I53" s="488">
        <f t="shared" si="12"/>
        <v>103.76896089154886</v>
      </c>
      <c r="J53" s="488">
        <f t="shared" si="10"/>
        <v>101.36514573853155</v>
      </c>
      <c r="K53" s="488">
        <f t="shared" si="10"/>
        <v>104.67914438502675</v>
      </c>
      <c r="L53" s="488" t="e">
        <f t="shared" si="13"/>
        <v>#N/A</v>
      </c>
    </row>
    <row r="54" spans="1:14" ht="15" customHeight="1" x14ac:dyDescent="0.2">
      <c r="A54" s="490" t="s">
        <v>462</v>
      </c>
      <c r="B54" s="487">
        <v>39879</v>
      </c>
      <c r="C54" s="487">
        <v>8113</v>
      </c>
      <c r="D54" s="487">
        <v>3108</v>
      </c>
      <c r="E54" s="488">
        <f t="shared" si="11"/>
        <v>102.87638014652771</v>
      </c>
      <c r="F54" s="488">
        <f t="shared" si="11"/>
        <v>99.778625015373265</v>
      </c>
      <c r="G54" s="488">
        <f t="shared" si="11"/>
        <v>103.87700534759358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40126</v>
      </c>
      <c r="C55" s="487">
        <v>7806</v>
      </c>
      <c r="D55" s="487">
        <v>2939</v>
      </c>
      <c r="E55" s="488">
        <f t="shared" si="11"/>
        <v>103.51356929109483</v>
      </c>
      <c r="F55" s="488">
        <f t="shared" si="11"/>
        <v>96.002951666461684</v>
      </c>
      <c r="G55" s="488">
        <f t="shared" si="11"/>
        <v>98.228609625668454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40436</v>
      </c>
      <c r="C56" s="487">
        <v>7981</v>
      </c>
      <c r="D56" s="487">
        <v>3051</v>
      </c>
      <c r="E56" s="488">
        <f t="shared" si="11"/>
        <v>104.3132803632236</v>
      </c>
      <c r="F56" s="488">
        <f t="shared" si="11"/>
        <v>98.155208461443848</v>
      </c>
      <c r="G56" s="488">
        <f t="shared" si="11"/>
        <v>101.97192513368985</v>
      </c>
      <c r="H56" s="489" t="str">
        <f t="shared" si="14"/>
        <v/>
      </c>
      <c r="I56" s="488" t="str">
        <f t="shared" si="12"/>
        <v/>
      </c>
      <c r="J56" s="488" t="str">
        <f t="shared" si="10"/>
        <v/>
      </c>
      <c r="K56" s="488" t="str">
        <f t="shared" si="10"/>
        <v/>
      </c>
      <c r="L56" s="488" t="e">
        <f t="shared" si="13"/>
        <v>#N/A</v>
      </c>
    </row>
    <row r="57" spans="1:14" ht="15" customHeight="1" x14ac:dyDescent="0.2">
      <c r="A57" s="490">
        <v>42248</v>
      </c>
      <c r="B57" s="487">
        <v>41328</v>
      </c>
      <c r="C57" s="487">
        <v>7893</v>
      </c>
      <c r="D57" s="487">
        <v>3185</v>
      </c>
      <c r="E57" s="488">
        <f t="shared" si="11"/>
        <v>106.61438448044578</v>
      </c>
      <c r="F57" s="488">
        <f t="shared" si="11"/>
        <v>97.072930758824256</v>
      </c>
      <c r="G57" s="488">
        <f t="shared" si="11"/>
        <v>106.45053475935828</v>
      </c>
      <c r="H57" s="489">
        <f t="shared" si="14"/>
        <v>42248</v>
      </c>
      <c r="I57" s="488">
        <f t="shared" si="12"/>
        <v>106.61438448044578</v>
      </c>
      <c r="J57" s="488">
        <f t="shared" si="10"/>
        <v>97.072930758824256</v>
      </c>
      <c r="K57" s="488">
        <f t="shared" si="10"/>
        <v>106.45053475935828</v>
      </c>
      <c r="L57" s="488" t="e">
        <f t="shared" si="13"/>
        <v>#N/A</v>
      </c>
    </row>
    <row r="58" spans="1:14" ht="15" customHeight="1" x14ac:dyDescent="0.2">
      <c r="A58" s="490" t="s">
        <v>465</v>
      </c>
      <c r="B58" s="487">
        <v>40811</v>
      </c>
      <c r="C58" s="487">
        <v>7913</v>
      </c>
      <c r="D58" s="487">
        <v>3116</v>
      </c>
      <c r="E58" s="488">
        <f t="shared" si="11"/>
        <v>105.28067278918584</v>
      </c>
      <c r="F58" s="488">
        <f t="shared" si="11"/>
        <v>97.318902963965073</v>
      </c>
      <c r="G58" s="488">
        <f t="shared" si="11"/>
        <v>104.14438502673798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40663</v>
      </c>
      <c r="C59" s="487">
        <v>7850</v>
      </c>
      <c r="D59" s="487">
        <v>3061</v>
      </c>
      <c r="E59" s="488">
        <f t="shared" si="11"/>
        <v>104.89887524507276</v>
      </c>
      <c r="F59" s="488">
        <f t="shared" si="11"/>
        <v>96.544090517771494</v>
      </c>
      <c r="G59" s="488">
        <f t="shared" si="11"/>
        <v>102.30614973262031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40712</v>
      </c>
      <c r="C60" s="487">
        <v>7913</v>
      </c>
      <c r="D60" s="487">
        <v>3148</v>
      </c>
      <c r="E60" s="488">
        <f t="shared" si="11"/>
        <v>105.02528118873182</v>
      </c>
      <c r="F60" s="488">
        <f t="shared" si="11"/>
        <v>97.318902963965073</v>
      </c>
      <c r="G60" s="488">
        <f t="shared" si="11"/>
        <v>105.21390374331551</v>
      </c>
      <c r="H60" s="489" t="str">
        <f t="shared" si="14"/>
        <v/>
      </c>
      <c r="I60" s="488" t="str">
        <f t="shared" si="12"/>
        <v/>
      </c>
      <c r="J60" s="488" t="str">
        <f t="shared" si="10"/>
        <v/>
      </c>
      <c r="K60" s="488" t="str">
        <f t="shared" si="10"/>
        <v/>
      </c>
      <c r="L60" s="488" t="e">
        <f t="shared" si="13"/>
        <v>#N/A</v>
      </c>
    </row>
    <row r="61" spans="1:14" ht="15" customHeight="1" x14ac:dyDescent="0.2">
      <c r="A61" s="490">
        <v>42614</v>
      </c>
      <c r="B61" s="487">
        <v>41405</v>
      </c>
      <c r="C61" s="487">
        <v>7771</v>
      </c>
      <c r="D61" s="487">
        <v>3244</v>
      </c>
      <c r="E61" s="488">
        <f t="shared" si="11"/>
        <v>106.81302239191001</v>
      </c>
      <c r="F61" s="488">
        <f t="shared" si="11"/>
        <v>95.572500307465262</v>
      </c>
      <c r="G61" s="488">
        <f t="shared" si="11"/>
        <v>108.42245989304813</v>
      </c>
      <c r="H61" s="489">
        <f t="shared" si="14"/>
        <v>42614</v>
      </c>
      <c r="I61" s="488">
        <f t="shared" si="12"/>
        <v>106.81302239191001</v>
      </c>
      <c r="J61" s="488">
        <f t="shared" si="10"/>
        <v>95.572500307465262</v>
      </c>
      <c r="K61" s="488">
        <f t="shared" si="10"/>
        <v>108.42245989304813</v>
      </c>
      <c r="L61" s="488" t="e">
        <f t="shared" si="13"/>
        <v>#N/A</v>
      </c>
    </row>
    <row r="62" spans="1:14" ht="15" customHeight="1" x14ac:dyDescent="0.2">
      <c r="A62" s="490" t="s">
        <v>468</v>
      </c>
      <c r="B62" s="487">
        <v>40987</v>
      </c>
      <c r="C62" s="487">
        <v>7714</v>
      </c>
      <c r="D62" s="487">
        <v>3231</v>
      </c>
      <c r="E62" s="488">
        <f t="shared" si="11"/>
        <v>105.73470230110411</v>
      </c>
      <c r="F62" s="488">
        <f t="shared" si="11"/>
        <v>94.871479522813914</v>
      </c>
      <c r="G62" s="488">
        <f t="shared" si="11"/>
        <v>107.9879679144385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41176</v>
      </c>
      <c r="C63" s="487">
        <v>7603</v>
      </c>
      <c r="D63" s="487">
        <v>3182</v>
      </c>
      <c r="E63" s="488">
        <f t="shared" si="11"/>
        <v>106.22226808378907</v>
      </c>
      <c r="F63" s="488">
        <f t="shared" si="11"/>
        <v>93.506333784282376</v>
      </c>
      <c r="G63" s="488">
        <f t="shared" si="11"/>
        <v>106.35026737967914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41150</v>
      </c>
      <c r="C64" s="487">
        <v>7806</v>
      </c>
      <c r="D64" s="487">
        <v>3292</v>
      </c>
      <c r="E64" s="488">
        <f t="shared" si="11"/>
        <v>106.1551955422557</v>
      </c>
      <c r="F64" s="488">
        <f t="shared" si="11"/>
        <v>96.002951666461684</v>
      </c>
      <c r="G64" s="488">
        <f t="shared" si="11"/>
        <v>110.02673796791444</v>
      </c>
      <c r="H64" s="489" t="str">
        <f t="shared" si="14"/>
        <v/>
      </c>
      <c r="I64" s="488" t="str">
        <f t="shared" si="12"/>
        <v/>
      </c>
      <c r="J64" s="488" t="str">
        <f t="shared" si="10"/>
        <v/>
      </c>
      <c r="K64" s="488" t="str">
        <f t="shared" si="10"/>
        <v/>
      </c>
      <c r="L64" s="488" t="e">
        <f t="shared" si="13"/>
        <v>#N/A</v>
      </c>
    </row>
    <row r="65" spans="1:12" ht="15" customHeight="1" x14ac:dyDescent="0.2">
      <c r="A65" s="490">
        <v>42979</v>
      </c>
      <c r="B65" s="487">
        <v>42111</v>
      </c>
      <c r="C65" s="487">
        <v>7613</v>
      </c>
      <c r="D65" s="487">
        <v>3379</v>
      </c>
      <c r="E65" s="488">
        <f t="shared" si="11"/>
        <v>108.63429986585491</v>
      </c>
      <c r="F65" s="488">
        <f t="shared" si="11"/>
        <v>93.629319886852784</v>
      </c>
      <c r="G65" s="488">
        <f t="shared" si="11"/>
        <v>112.93449197860963</v>
      </c>
      <c r="H65" s="489">
        <f t="shared" si="14"/>
        <v>42979</v>
      </c>
      <c r="I65" s="488">
        <f t="shared" si="12"/>
        <v>108.63429986585491</v>
      </c>
      <c r="J65" s="488">
        <f t="shared" si="10"/>
        <v>93.629319886852784</v>
      </c>
      <c r="K65" s="488">
        <f t="shared" si="10"/>
        <v>112.93449197860963</v>
      </c>
      <c r="L65" s="488" t="e">
        <f t="shared" si="13"/>
        <v>#N/A</v>
      </c>
    </row>
    <row r="66" spans="1:12" ht="15" customHeight="1" x14ac:dyDescent="0.2">
      <c r="A66" s="490" t="s">
        <v>471</v>
      </c>
      <c r="B66" s="487">
        <v>41764</v>
      </c>
      <c r="C66" s="487">
        <v>7623</v>
      </c>
      <c r="D66" s="487">
        <v>3350</v>
      </c>
      <c r="E66" s="488">
        <f t="shared" si="11"/>
        <v>107.73913940769786</v>
      </c>
      <c r="F66" s="488">
        <f t="shared" si="11"/>
        <v>93.752305989423192</v>
      </c>
      <c r="G66" s="488">
        <f t="shared" si="11"/>
        <v>111.96524064171123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41853</v>
      </c>
      <c r="C67" s="487">
        <v>7629</v>
      </c>
      <c r="D67" s="487">
        <v>3363</v>
      </c>
      <c r="E67" s="488">
        <f t="shared" si="11"/>
        <v>107.96873387679291</v>
      </c>
      <c r="F67" s="488">
        <f t="shared" si="11"/>
        <v>93.826097650965451</v>
      </c>
      <c r="G67" s="488">
        <f t="shared" si="11"/>
        <v>112.39973262032086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41976</v>
      </c>
      <c r="C68" s="487">
        <v>7782</v>
      </c>
      <c r="D68" s="487">
        <v>3485</v>
      </c>
      <c r="E68" s="488">
        <f t="shared" si="11"/>
        <v>108.28603859250852</v>
      </c>
      <c r="F68" s="488">
        <f t="shared" si="11"/>
        <v>95.707785020292704</v>
      </c>
      <c r="G68" s="488">
        <f t="shared" si="11"/>
        <v>116.47727272727273</v>
      </c>
      <c r="H68" s="489" t="str">
        <f t="shared" si="14"/>
        <v/>
      </c>
      <c r="I68" s="488" t="str">
        <f t="shared" si="12"/>
        <v/>
      </c>
      <c r="J68" s="488" t="str">
        <f t="shared" si="12"/>
        <v/>
      </c>
      <c r="K68" s="488" t="str">
        <f t="shared" si="12"/>
        <v/>
      </c>
      <c r="L68" s="488" t="e">
        <f t="shared" si="13"/>
        <v>#N/A</v>
      </c>
    </row>
    <row r="69" spans="1:12" ht="15" customHeight="1" x14ac:dyDescent="0.2">
      <c r="A69" s="490">
        <v>43344</v>
      </c>
      <c r="B69" s="487">
        <v>43125</v>
      </c>
      <c r="C69" s="487">
        <v>7652</v>
      </c>
      <c r="D69" s="487">
        <v>3586</v>
      </c>
      <c r="E69" s="488">
        <f t="shared" si="11"/>
        <v>111.2501289856568</v>
      </c>
      <c r="F69" s="488">
        <f t="shared" si="11"/>
        <v>94.108965686877383</v>
      </c>
      <c r="G69" s="488">
        <f t="shared" si="11"/>
        <v>119.85294117647058</v>
      </c>
      <c r="H69" s="489">
        <f t="shared" si="14"/>
        <v>43344</v>
      </c>
      <c r="I69" s="488">
        <f t="shared" si="12"/>
        <v>111.2501289856568</v>
      </c>
      <c r="J69" s="488">
        <f t="shared" si="12"/>
        <v>94.108965686877383</v>
      </c>
      <c r="K69" s="488">
        <f t="shared" si="12"/>
        <v>119.85294117647058</v>
      </c>
      <c r="L69" s="488" t="e">
        <f t="shared" si="13"/>
        <v>#N/A</v>
      </c>
    </row>
    <row r="70" spans="1:12" ht="15" customHeight="1" x14ac:dyDescent="0.2">
      <c r="A70" s="490" t="s">
        <v>474</v>
      </c>
      <c r="B70" s="487">
        <v>42763</v>
      </c>
      <c r="C70" s="487">
        <v>7572</v>
      </c>
      <c r="D70" s="487">
        <v>3588</v>
      </c>
      <c r="E70" s="488">
        <f t="shared" si="11"/>
        <v>110.31627283046126</v>
      </c>
      <c r="F70" s="488">
        <f t="shared" si="11"/>
        <v>93.125076866314103</v>
      </c>
      <c r="G70" s="488">
        <f t="shared" si="11"/>
        <v>119.91978609625669</v>
      </c>
      <c r="H70" s="489" t="str">
        <f t="shared" si="14"/>
        <v/>
      </c>
      <c r="I70" s="488" t="str">
        <f t="shared" si="12"/>
        <v/>
      </c>
      <c r="J70" s="488" t="str">
        <f t="shared" si="12"/>
        <v/>
      </c>
      <c r="K70" s="488" t="str">
        <f t="shared" si="12"/>
        <v/>
      </c>
      <c r="L70" s="488" t="e">
        <f t="shared" si="13"/>
        <v>#N/A</v>
      </c>
    </row>
    <row r="71" spans="1:12" ht="15" customHeight="1" x14ac:dyDescent="0.2">
      <c r="A71" s="490" t="s">
        <v>475</v>
      </c>
      <c r="B71" s="487">
        <v>42771</v>
      </c>
      <c r="C71" s="487">
        <v>7563</v>
      </c>
      <c r="D71" s="487">
        <v>3528</v>
      </c>
      <c r="E71" s="491">
        <f t="shared" ref="E71:G75" si="15">IF($A$51=37802,IF(COUNTBLANK(B$51:B$70)&gt;0,#N/A,IF(ISBLANK(B71)=FALSE,B71/B$51*100,#N/A)),IF(COUNTBLANK(B$51:B$75)&gt;0,#N/A,B71/B$51*100))</f>
        <v>110.33691053554844</v>
      </c>
      <c r="F71" s="491">
        <f t="shared" si="15"/>
        <v>93.014389374000743</v>
      </c>
      <c r="G71" s="491">
        <f t="shared" si="15"/>
        <v>117.9144385026738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43023</v>
      </c>
      <c r="C72" s="487">
        <v>7717</v>
      </c>
      <c r="D72" s="487">
        <v>3616</v>
      </c>
      <c r="E72" s="491">
        <f t="shared" si="15"/>
        <v>110.98699824579508</v>
      </c>
      <c r="F72" s="491">
        <f t="shared" si="15"/>
        <v>94.908375353585043</v>
      </c>
      <c r="G72" s="491">
        <f t="shared" si="15"/>
        <v>120.85561497326202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43914</v>
      </c>
      <c r="C73" s="487">
        <v>7591</v>
      </c>
      <c r="D73" s="487">
        <v>3702</v>
      </c>
      <c r="E73" s="491">
        <f t="shared" si="15"/>
        <v>113.28552264988134</v>
      </c>
      <c r="F73" s="491">
        <f t="shared" si="15"/>
        <v>93.358750461197886</v>
      </c>
      <c r="G73" s="491">
        <f t="shared" si="15"/>
        <v>123.72994652406418</v>
      </c>
      <c r="H73" s="492">
        <f>IF(A$51=37802,IF(ISERROR(L73)=TRUE,IF(ISBLANK(A73)=FALSE,IF(MONTH(A73)=MONTH(MAX(A$51:A$75)),A73,""),""),""),IF(ISERROR(L73)=TRUE,IF(MONTH(A73)=MONTH(MAX(A$51:A$75)),A73,""),""))</f>
        <v>43709</v>
      </c>
      <c r="I73" s="488">
        <f t="shared" si="12"/>
        <v>113.28552264988134</v>
      </c>
      <c r="J73" s="488">
        <f t="shared" si="12"/>
        <v>93.358750461197886</v>
      </c>
      <c r="K73" s="488">
        <f t="shared" si="12"/>
        <v>123.72994652406418</v>
      </c>
      <c r="L73" s="488" t="e">
        <f t="shared" si="13"/>
        <v>#N/A</v>
      </c>
    </row>
    <row r="74" spans="1:12" ht="15" customHeight="1" x14ac:dyDescent="0.2">
      <c r="A74" s="490" t="s">
        <v>477</v>
      </c>
      <c r="B74" s="487">
        <v>43545</v>
      </c>
      <c r="C74" s="487">
        <v>7509</v>
      </c>
      <c r="D74" s="487">
        <v>3674</v>
      </c>
      <c r="E74" s="491">
        <f t="shared" si="15"/>
        <v>112.33360850273451</v>
      </c>
      <c r="F74" s="491">
        <f t="shared" si="15"/>
        <v>92.350264420120538</v>
      </c>
      <c r="G74" s="491">
        <f t="shared" si="15"/>
        <v>122.79411764705883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43454</v>
      </c>
      <c r="C75" s="493">
        <v>7400</v>
      </c>
      <c r="D75" s="493">
        <v>3587</v>
      </c>
      <c r="E75" s="491">
        <f t="shared" si="15"/>
        <v>112.09885460736766</v>
      </c>
      <c r="F75" s="491">
        <f t="shared" si="15"/>
        <v>91.009715902103068</v>
      </c>
      <c r="G75" s="491">
        <f t="shared" si="15"/>
        <v>119.88636363636364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113.28552264988134</v>
      </c>
      <c r="J77" s="488">
        <f>IF(J75&lt;&gt;"",J75,IF(J74&lt;&gt;"",J74,IF(J73&lt;&gt;"",J73,IF(J72&lt;&gt;"",J72,IF(J71&lt;&gt;"",J71,IF(J70&lt;&gt;"",J70,""))))))</f>
        <v>93.358750461197886</v>
      </c>
      <c r="K77" s="488">
        <f>IF(K75&lt;&gt;"",K75,IF(K74&lt;&gt;"",K74,IF(K73&lt;&gt;"",K73,IF(K72&lt;&gt;"",K72,IF(K71&lt;&gt;"",K71,IF(K70&lt;&gt;"",K70,""))))))</f>
        <v>123.72994652406418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+13,3%</v>
      </c>
      <c r="J79" s="488" t="str">
        <f>"GeB - ausschließlich: "&amp;IF(J77&gt;100,"+","")&amp;TEXT(J77-100,"0,0")&amp;"%"</f>
        <v>GeB - ausschließlich: -6,6%</v>
      </c>
      <c r="K79" s="488" t="str">
        <f>"GeB - im Nebenjob: "&amp;IF(K77&gt;100,"+","")&amp;TEXT(K77-100,"0,0")&amp;"%"</f>
        <v>GeB - im Nebenjob: +23,7%</v>
      </c>
    </row>
    <row r="81" spans="9:9" ht="15" customHeight="1" x14ac:dyDescent="0.2">
      <c r="I81" s="488" t="str">
        <f>IF(ISERROR(HLOOKUP(1,I$78:K$79,2,FALSE)),"",HLOOKUP(1,I$78:K$79,2,FALSE))</f>
        <v>GeB - im Nebenjob: +23,7%</v>
      </c>
    </row>
    <row r="82" spans="9:9" ht="15" customHeight="1" x14ac:dyDescent="0.2">
      <c r="I82" s="488" t="str">
        <f>IF(ISERROR(HLOOKUP(2,I$78:K$79,2,FALSE)),"",HLOOKUP(2,I$78:K$79,2,FALSE))</f>
        <v>SvB: +13,3%</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43454</v>
      </c>
      <c r="E12" s="114">
        <v>43545</v>
      </c>
      <c r="F12" s="114">
        <v>43914</v>
      </c>
      <c r="G12" s="114">
        <v>43023</v>
      </c>
      <c r="H12" s="114">
        <v>42771</v>
      </c>
      <c r="I12" s="115">
        <v>683</v>
      </c>
      <c r="J12" s="116">
        <v>1.5968763882069628</v>
      </c>
      <c r="N12" s="117"/>
    </row>
    <row r="13" spans="1:15" s="110" customFormat="1" ht="13.5" customHeight="1" x14ac:dyDescent="0.2">
      <c r="A13" s="118" t="s">
        <v>105</v>
      </c>
      <c r="B13" s="119" t="s">
        <v>106</v>
      </c>
      <c r="C13" s="113">
        <v>52.073456988999865</v>
      </c>
      <c r="D13" s="114">
        <v>22628</v>
      </c>
      <c r="E13" s="114">
        <v>22677</v>
      </c>
      <c r="F13" s="114">
        <v>23007</v>
      </c>
      <c r="G13" s="114">
        <v>22457</v>
      </c>
      <c r="H13" s="114">
        <v>22246</v>
      </c>
      <c r="I13" s="115">
        <v>382</v>
      </c>
      <c r="J13" s="116">
        <v>1.717162635979502</v>
      </c>
    </row>
    <row r="14" spans="1:15" s="110" customFormat="1" ht="13.5" customHeight="1" x14ac:dyDescent="0.2">
      <c r="A14" s="120"/>
      <c r="B14" s="119" t="s">
        <v>107</v>
      </c>
      <c r="C14" s="113">
        <v>47.926543011000135</v>
      </c>
      <c r="D14" s="114">
        <v>20826</v>
      </c>
      <c r="E14" s="114">
        <v>20868</v>
      </c>
      <c r="F14" s="114">
        <v>20907</v>
      </c>
      <c r="G14" s="114">
        <v>20566</v>
      </c>
      <c r="H14" s="114">
        <v>20525</v>
      </c>
      <c r="I14" s="115">
        <v>301</v>
      </c>
      <c r="J14" s="116">
        <v>1.4665042630937881</v>
      </c>
    </row>
    <row r="15" spans="1:15" s="110" customFormat="1" ht="13.5" customHeight="1" x14ac:dyDescent="0.2">
      <c r="A15" s="118" t="s">
        <v>105</v>
      </c>
      <c r="B15" s="121" t="s">
        <v>108</v>
      </c>
      <c r="C15" s="113">
        <v>10.882772587103604</v>
      </c>
      <c r="D15" s="114">
        <v>4729</v>
      </c>
      <c r="E15" s="114">
        <v>4958</v>
      </c>
      <c r="F15" s="114">
        <v>5180</v>
      </c>
      <c r="G15" s="114">
        <v>4597</v>
      </c>
      <c r="H15" s="114">
        <v>4713</v>
      </c>
      <c r="I15" s="115">
        <v>16</v>
      </c>
      <c r="J15" s="116">
        <v>0.33948652662847445</v>
      </c>
    </row>
    <row r="16" spans="1:15" s="110" customFormat="1" ht="13.5" customHeight="1" x14ac:dyDescent="0.2">
      <c r="A16" s="118"/>
      <c r="B16" s="121" t="s">
        <v>109</v>
      </c>
      <c r="C16" s="113">
        <v>68.785382243291764</v>
      </c>
      <c r="D16" s="114">
        <v>29890</v>
      </c>
      <c r="E16" s="114">
        <v>29818</v>
      </c>
      <c r="F16" s="114">
        <v>30014</v>
      </c>
      <c r="G16" s="114">
        <v>29900</v>
      </c>
      <c r="H16" s="114">
        <v>29662</v>
      </c>
      <c r="I16" s="115">
        <v>228</v>
      </c>
      <c r="J16" s="116">
        <v>0.76866023868923206</v>
      </c>
    </row>
    <row r="17" spans="1:10" s="110" customFormat="1" ht="13.5" customHeight="1" x14ac:dyDescent="0.2">
      <c r="A17" s="118"/>
      <c r="B17" s="121" t="s">
        <v>110</v>
      </c>
      <c r="C17" s="113">
        <v>19.296267317162975</v>
      </c>
      <c r="D17" s="114">
        <v>8385</v>
      </c>
      <c r="E17" s="114">
        <v>8315</v>
      </c>
      <c r="F17" s="114">
        <v>8283</v>
      </c>
      <c r="G17" s="114">
        <v>8125</v>
      </c>
      <c r="H17" s="114">
        <v>8024</v>
      </c>
      <c r="I17" s="115">
        <v>361</v>
      </c>
      <c r="J17" s="116">
        <v>4.4990029910269191</v>
      </c>
    </row>
    <row r="18" spans="1:10" s="110" customFormat="1" ht="13.5" customHeight="1" x14ac:dyDescent="0.2">
      <c r="A18" s="120"/>
      <c r="B18" s="121" t="s">
        <v>111</v>
      </c>
      <c r="C18" s="113">
        <v>1.0355778524416623</v>
      </c>
      <c r="D18" s="114">
        <v>450</v>
      </c>
      <c r="E18" s="114">
        <v>454</v>
      </c>
      <c r="F18" s="114">
        <v>437</v>
      </c>
      <c r="G18" s="114">
        <v>401</v>
      </c>
      <c r="H18" s="114">
        <v>372</v>
      </c>
      <c r="I18" s="115">
        <v>78</v>
      </c>
      <c r="J18" s="116">
        <v>20.967741935483872</v>
      </c>
    </row>
    <row r="19" spans="1:10" s="110" customFormat="1" ht="13.5" customHeight="1" x14ac:dyDescent="0.2">
      <c r="A19" s="120"/>
      <c r="B19" s="121" t="s">
        <v>112</v>
      </c>
      <c r="C19" s="113">
        <v>0.31297463984903579</v>
      </c>
      <c r="D19" s="114">
        <v>136</v>
      </c>
      <c r="E19" s="114">
        <v>133</v>
      </c>
      <c r="F19" s="114">
        <v>135</v>
      </c>
      <c r="G19" s="114">
        <v>101</v>
      </c>
      <c r="H19" s="114">
        <v>98</v>
      </c>
      <c r="I19" s="115">
        <v>38</v>
      </c>
      <c r="J19" s="116">
        <v>38.775510204081634</v>
      </c>
    </row>
    <row r="20" spans="1:10" s="110" customFormat="1" ht="13.5" customHeight="1" x14ac:dyDescent="0.2">
      <c r="A20" s="118" t="s">
        <v>113</v>
      </c>
      <c r="B20" s="122" t="s">
        <v>114</v>
      </c>
      <c r="C20" s="113">
        <v>65.423206149031159</v>
      </c>
      <c r="D20" s="114">
        <v>28429</v>
      </c>
      <c r="E20" s="114">
        <v>28598</v>
      </c>
      <c r="F20" s="114">
        <v>29026</v>
      </c>
      <c r="G20" s="114">
        <v>28382</v>
      </c>
      <c r="H20" s="114">
        <v>28370</v>
      </c>
      <c r="I20" s="115">
        <v>59</v>
      </c>
      <c r="J20" s="116">
        <v>0.20796616143813887</v>
      </c>
    </row>
    <row r="21" spans="1:10" s="110" customFormat="1" ht="13.5" customHeight="1" x14ac:dyDescent="0.2">
      <c r="A21" s="120"/>
      <c r="B21" s="122" t="s">
        <v>115</v>
      </c>
      <c r="C21" s="113">
        <v>34.576793850968841</v>
      </c>
      <c r="D21" s="114">
        <v>15025</v>
      </c>
      <c r="E21" s="114">
        <v>14947</v>
      </c>
      <c r="F21" s="114">
        <v>14888</v>
      </c>
      <c r="G21" s="114">
        <v>14641</v>
      </c>
      <c r="H21" s="114">
        <v>14401</v>
      </c>
      <c r="I21" s="115">
        <v>624</v>
      </c>
      <c r="J21" s="116">
        <v>4.3330324283035901</v>
      </c>
    </row>
    <row r="22" spans="1:10" s="110" customFormat="1" ht="13.5" customHeight="1" x14ac:dyDescent="0.2">
      <c r="A22" s="118" t="s">
        <v>113</v>
      </c>
      <c r="B22" s="122" t="s">
        <v>116</v>
      </c>
      <c r="C22" s="113">
        <v>92.410364983660884</v>
      </c>
      <c r="D22" s="114">
        <v>40156</v>
      </c>
      <c r="E22" s="114">
        <v>40332</v>
      </c>
      <c r="F22" s="114">
        <v>40657</v>
      </c>
      <c r="G22" s="114">
        <v>39967</v>
      </c>
      <c r="H22" s="114">
        <v>39853</v>
      </c>
      <c r="I22" s="115">
        <v>303</v>
      </c>
      <c r="J22" s="116">
        <v>0.76029408074674432</v>
      </c>
    </row>
    <row r="23" spans="1:10" s="110" customFormat="1" ht="13.5" customHeight="1" x14ac:dyDescent="0.2">
      <c r="A23" s="123"/>
      <c r="B23" s="124" t="s">
        <v>117</v>
      </c>
      <c r="C23" s="125">
        <v>7.5597183228241356</v>
      </c>
      <c r="D23" s="114">
        <v>3285</v>
      </c>
      <c r="E23" s="114">
        <v>3202</v>
      </c>
      <c r="F23" s="114">
        <v>3246</v>
      </c>
      <c r="G23" s="114">
        <v>3040</v>
      </c>
      <c r="H23" s="114">
        <v>2904</v>
      </c>
      <c r="I23" s="115">
        <v>381</v>
      </c>
      <c r="J23" s="116">
        <v>13.119834710743802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10987</v>
      </c>
      <c r="E26" s="114">
        <v>11183</v>
      </c>
      <c r="F26" s="114">
        <v>11293</v>
      </c>
      <c r="G26" s="114">
        <v>11333</v>
      </c>
      <c r="H26" s="140">
        <v>11091</v>
      </c>
      <c r="I26" s="115">
        <v>-104</v>
      </c>
      <c r="J26" s="116">
        <v>-0.93769723198990174</v>
      </c>
    </row>
    <row r="27" spans="1:10" s="110" customFormat="1" ht="13.5" customHeight="1" x14ac:dyDescent="0.2">
      <c r="A27" s="118" t="s">
        <v>105</v>
      </c>
      <c r="B27" s="119" t="s">
        <v>106</v>
      </c>
      <c r="C27" s="113">
        <v>36.943660689906253</v>
      </c>
      <c r="D27" s="115">
        <v>4059</v>
      </c>
      <c r="E27" s="114">
        <v>4096</v>
      </c>
      <c r="F27" s="114">
        <v>4199</v>
      </c>
      <c r="G27" s="114">
        <v>4159</v>
      </c>
      <c r="H27" s="140">
        <v>4064</v>
      </c>
      <c r="I27" s="115">
        <v>-5</v>
      </c>
      <c r="J27" s="116">
        <v>-0.12303149606299213</v>
      </c>
    </row>
    <row r="28" spans="1:10" s="110" customFormat="1" ht="13.5" customHeight="1" x14ac:dyDescent="0.2">
      <c r="A28" s="120"/>
      <c r="B28" s="119" t="s">
        <v>107</v>
      </c>
      <c r="C28" s="113">
        <v>63.056339310093747</v>
      </c>
      <c r="D28" s="115">
        <v>6928</v>
      </c>
      <c r="E28" s="114">
        <v>7087</v>
      </c>
      <c r="F28" s="114">
        <v>7094</v>
      </c>
      <c r="G28" s="114">
        <v>7174</v>
      </c>
      <c r="H28" s="140">
        <v>7027</v>
      </c>
      <c r="I28" s="115">
        <v>-99</v>
      </c>
      <c r="J28" s="116">
        <v>-1.4088515725060482</v>
      </c>
    </row>
    <row r="29" spans="1:10" s="110" customFormat="1" ht="13.5" customHeight="1" x14ac:dyDescent="0.2">
      <c r="A29" s="118" t="s">
        <v>105</v>
      </c>
      <c r="B29" s="121" t="s">
        <v>108</v>
      </c>
      <c r="C29" s="113">
        <v>15.318103212887959</v>
      </c>
      <c r="D29" s="115">
        <v>1683</v>
      </c>
      <c r="E29" s="114">
        <v>1694</v>
      </c>
      <c r="F29" s="114">
        <v>1720</v>
      </c>
      <c r="G29" s="114">
        <v>1769</v>
      </c>
      <c r="H29" s="140">
        <v>1646</v>
      </c>
      <c r="I29" s="115">
        <v>37</v>
      </c>
      <c r="J29" s="116">
        <v>2.2478736330498177</v>
      </c>
    </row>
    <row r="30" spans="1:10" s="110" customFormat="1" ht="13.5" customHeight="1" x14ac:dyDescent="0.2">
      <c r="A30" s="118"/>
      <c r="B30" s="121" t="s">
        <v>109</v>
      </c>
      <c r="C30" s="113">
        <v>44.934923090925636</v>
      </c>
      <c r="D30" s="115">
        <v>4937</v>
      </c>
      <c r="E30" s="114">
        <v>5116</v>
      </c>
      <c r="F30" s="114">
        <v>5177</v>
      </c>
      <c r="G30" s="114">
        <v>5221</v>
      </c>
      <c r="H30" s="140">
        <v>5194</v>
      </c>
      <c r="I30" s="115">
        <v>-257</v>
      </c>
      <c r="J30" s="116">
        <v>-4.9480169426261069</v>
      </c>
    </row>
    <row r="31" spans="1:10" s="110" customFormat="1" ht="13.5" customHeight="1" x14ac:dyDescent="0.2">
      <c r="A31" s="118"/>
      <c r="B31" s="121" t="s">
        <v>110</v>
      </c>
      <c r="C31" s="113">
        <v>22.380995722217165</v>
      </c>
      <c r="D31" s="115">
        <v>2459</v>
      </c>
      <c r="E31" s="114">
        <v>2474</v>
      </c>
      <c r="F31" s="114">
        <v>2498</v>
      </c>
      <c r="G31" s="114">
        <v>2501</v>
      </c>
      <c r="H31" s="140">
        <v>2447</v>
      </c>
      <c r="I31" s="115">
        <v>12</v>
      </c>
      <c r="J31" s="116">
        <v>0.49039640375970578</v>
      </c>
    </row>
    <row r="32" spans="1:10" s="110" customFormat="1" ht="13.5" customHeight="1" x14ac:dyDescent="0.2">
      <c r="A32" s="120"/>
      <c r="B32" s="121" t="s">
        <v>111</v>
      </c>
      <c r="C32" s="113">
        <v>17.365977973969237</v>
      </c>
      <c r="D32" s="115">
        <v>1908</v>
      </c>
      <c r="E32" s="114">
        <v>1899</v>
      </c>
      <c r="F32" s="114">
        <v>1898</v>
      </c>
      <c r="G32" s="114">
        <v>1842</v>
      </c>
      <c r="H32" s="140">
        <v>1804</v>
      </c>
      <c r="I32" s="115">
        <v>104</v>
      </c>
      <c r="J32" s="116">
        <v>5.7649667405764964</v>
      </c>
    </row>
    <row r="33" spans="1:10" s="110" customFormat="1" ht="13.5" customHeight="1" x14ac:dyDescent="0.2">
      <c r="A33" s="120"/>
      <c r="B33" s="121" t="s">
        <v>112</v>
      </c>
      <c r="C33" s="113">
        <v>1.87494311458997</v>
      </c>
      <c r="D33" s="115">
        <v>206</v>
      </c>
      <c r="E33" s="114">
        <v>183</v>
      </c>
      <c r="F33" s="114">
        <v>203</v>
      </c>
      <c r="G33" s="114">
        <v>176</v>
      </c>
      <c r="H33" s="140">
        <v>192</v>
      </c>
      <c r="I33" s="115">
        <v>14</v>
      </c>
      <c r="J33" s="116">
        <v>7.291666666666667</v>
      </c>
    </row>
    <row r="34" spans="1:10" s="110" customFormat="1" ht="13.5" customHeight="1" x14ac:dyDescent="0.2">
      <c r="A34" s="118" t="s">
        <v>113</v>
      </c>
      <c r="B34" s="122" t="s">
        <v>116</v>
      </c>
      <c r="C34" s="113">
        <v>93.465004095749521</v>
      </c>
      <c r="D34" s="115">
        <v>10269</v>
      </c>
      <c r="E34" s="114">
        <v>10470</v>
      </c>
      <c r="F34" s="114">
        <v>10570</v>
      </c>
      <c r="G34" s="114">
        <v>10647</v>
      </c>
      <c r="H34" s="140">
        <v>10427</v>
      </c>
      <c r="I34" s="115">
        <v>-158</v>
      </c>
      <c r="J34" s="116">
        <v>-1.5152968255490553</v>
      </c>
    </row>
    <row r="35" spans="1:10" s="110" customFormat="1" ht="13.5" customHeight="1" x14ac:dyDescent="0.2">
      <c r="A35" s="118"/>
      <c r="B35" s="119" t="s">
        <v>117</v>
      </c>
      <c r="C35" s="113">
        <v>6.3529625921543644</v>
      </c>
      <c r="D35" s="115">
        <v>698</v>
      </c>
      <c r="E35" s="114">
        <v>696</v>
      </c>
      <c r="F35" s="114">
        <v>701</v>
      </c>
      <c r="G35" s="114">
        <v>660</v>
      </c>
      <c r="H35" s="140">
        <v>640</v>
      </c>
      <c r="I35" s="115">
        <v>58</v>
      </c>
      <c r="J35" s="116">
        <v>9.0625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7400</v>
      </c>
      <c r="E37" s="114">
        <v>7509</v>
      </c>
      <c r="F37" s="114">
        <v>7591</v>
      </c>
      <c r="G37" s="114">
        <v>7717</v>
      </c>
      <c r="H37" s="140">
        <v>7563</v>
      </c>
      <c r="I37" s="115">
        <v>-163</v>
      </c>
      <c r="J37" s="116">
        <v>-2.1552294063202431</v>
      </c>
    </row>
    <row r="38" spans="1:10" s="110" customFormat="1" ht="13.5" customHeight="1" x14ac:dyDescent="0.2">
      <c r="A38" s="118" t="s">
        <v>105</v>
      </c>
      <c r="B38" s="119" t="s">
        <v>106</v>
      </c>
      <c r="C38" s="113">
        <v>33.594594594594597</v>
      </c>
      <c r="D38" s="115">
        <v>2486</v>
      </c>
      <c r="E38" s="114">
        <v>2503</v>
      </c>
      <c r="F38" s="114">
        <v>2581</v>
      </c>
      <c r="G38" s="114">
        <v>2613</v>
      </c>
      <c r="H38" s="140">
        <v>2555</v>
      </c>
      <c r="I38" s="115">
        <v>-69</v>
      </c>
      <c r="J38" s="116">
        <v>-2.7005870841487281</v>
      </c>
    </row>
    <row r="39" spans="1:10" s="110" customFormat="1" ht="13.5" customHeight="1" x14ac:dyDescent="0.2">
      <c r="A39" s="120"/>
      <c r="B39" s="119" t="s">
        <v>107</v>
      </c>
      <c r="C39" s="113">
        <v>66.405405405405403</v>
      </c>
      <c r="D39" s="115">
        <v>4914</v>
      </c>
      <c r="E39" s="114">
        <v>5006</v>
      </c>
      <c r="F39" s="114">
        <v>5010</v>
      </c>
      <c r="G39" s="114">
        <v>5104</v>
      </c>
      <c r="H39" s="140">
        <v>5008</v>
      </c>
      <c r="I39" s="115">
        <v>-94</v>
      </c>
      <c r="J39" s="116">
        <v>-1.8769968051118211</v>
      </c>
    </row>
    <row r="40" spans="1:10" s="110" customFormat="1" ht="13.5" customHeight="1" x14ac:dyDescent="0.2">
      <c r="A40" s="118" t="s">
        <v>105</v>
      </c>
      <c r="B40" s="121" t="s">
        <v>108</v>
      </c>
      <c r="C40" s="113">
        <v>17.04054054054054</v>
      </c>
      <c r="D40" s="115">
        <v>1261</v>
      </c>
      <c r="E40" s="114">
        <v>1219</v>
      </c>
      <c r="F40" s="114">
        <v>1229</v>
      </c>
      <c r="G40" s="114">
        <v>1333</v>
      </c>
      <c r="H40" s="140">
        <v>1217</v>
      </c>
      <c r="I40" s="115">
        <v>44</v>
      </c>
      <c r="J40" s="116">
        <v>3.6154478225143798</v>
      </c>
    </row>
    <row r="41" spans="1:10" s="110" customFormat="1" ht="13.5" customHeight="1" x14ac:dyDescent="0.2">
      <c r="A41" s="118"/>
      <c r="B41" s="121" t="s">
        <v>109</v>
      </c>
      <c r="C41" s="113">
        <v>34.864864864864863</v>
      </c>
      <c r="D41" s="115">
        <v>2580</v>
      </c>
      <c r="E41" s="114">
        <v>2723</v>
      </c>
      <c r="F41" s="114">
        <v>2775</v>
      </c>
      <c r="G41" s="114">
        <v>2824</v>
      </c>
      <c r="H41" s="140">
        <v>2857</v>
      </c>
      <c r="I41" s="115">
        <v>-277</v>
      </c>
      <c r="J41" s="116">
        <v>-9.6954847742387127</v>
      </c>
    </row>
    <row r="42" spans="1:10" s="110" customFormat="1" ht="13.5" customHeight="1" x14ac:dyDescent="0.2">
      <c r="A42" s="118"/>
      <c r="B42" s="121" t="s">
        <v>110</v>
      </c>
      <c r="C42" s="113">
        <v>23.04054054054054</v>
      </c>
      <c r="D42" s="115">
        <v>1705</v>
      </c>
      <c r="E42" s="114">
        <v>1716</v>
      </c>
      <c r="F42" s="114">
        <v>1733</v>
      </c>
      <c r="G42" s="114">
        <v>1759</v>
      </c>
      <c r="H42" s="140">
        <v>1726</v>
      </c>
      <c r="I42" s="115">
        <v>-21</v>
      </c>
      <c r="J42" s="116">
        <v>-1.216685979142526</v>
      </c>
    </row>
    <row r="43" spans="1:10" s="110" customFormat="1" ht="13.5" customHeight="1" x14ac:dyDescent="0.2">
      <c r="A43" s="120"/>
      <c r="B43" s="121" t="s">
        <v>111</v>
      </c>
      <c r="C43" s="113">
        <v>25.054054054054053</v>
      </c>
      <c r="D43" s="115">
        <v>1854</v>
      </c>
      <c r="E43" s="114">
        <v>1851</v>
      </c>
      <c r="F43" s="114">
        <v>1854</v>
      </c>
      <c r="G43" s="114">
        <v>1801</v>
      </c>
      <c r="H43" s="140">
        <v>1763</v>
      </c>
      <c r="I43" s="115">
        <v>91</v>
      </c>
      <c r="J43" s="116">
        <v>5.1616562677254683</v>
      </c>
    </row>
    <row r="44" spans="1:10" s="110" customFormat="1" ht="13.5" customHeight="1" x14ac:dyDescent="0.2">
      <c r="A44" s="120"/>
      <c r="B44" s="121" t="s">
        <v>112</v>
      </c>
      <c r="C44" s="113">
        <v>2.5540540540540539</v>
      </c>
      <c r="D44" s="115">
        <v>189</v>
      </c>
      <c r="E44" s="114">
        <v>171</v>
      </c>
      <c r="F44" s="114">
        <v>195</v>
      </c>
      <c r="G44" s="114">
        <v>169</v>
      </c>
      <c r="H44" s="140">
        <v>181</v>
      </c>
      <c r="I44" s="115">
        <v>8</v>
      </c>
      <c r="J44" s="116">
        <v>4.4198895027624312</v>
      </c>
    </row>
    <row r="45" spans="1:10" s="110" customFormat="1" ht="13.5" customHeight="1" x14ac:dyDescent="0.2">
      <c r="A45" s="118" t="s">
        <v>113</v>
      </c>
      <c r="B45" s="122" t="s">
        <v>116</v>
      </c>
      <c r="C45" s="113">
        <v>93</v>
      </c>
      <c r="D45" s="115">
        <v>6882</v>
      </c>
      <c r="E45" s="114">
        <v>6996</v>
      </c>
      <c r="F45" s="114">
        <v>7055</v>
      </c>
      <c r="G45" s="114">
        <v>7205</v>
      </c>
      <c r="H45" s="140">
        <v>7060</v>
      </c>
      <c r="I45" s="115">
        <v>-178</v>
      </c>
      <c r="J45" s="116">
        <v>-2.5212464589235126</v>
      </c>
    </row>
    <row r="46" spans="1:10" s="110" customFormat="1" ht="13.5" customHeight="1" x14ac:dyDescent="0.2">
      <c r="A46" s="118"/>
      <c r="B46" s="119" t="s">
        <v>117</v>
      </c>
      <c r="C46" s="113">
        <v>6.7297297297297298</v>
      </c>
      <c r="D46" s="115">
        <v>498</v>
      </c>
      <c r="E46" s="114">
        <v>496</v>
      </c>
      <c r="F46" s="114">
        <v>514</v>
      </c>
      <c r="G46" s="114">
        <v>486</v>
      </c>
      <c r="H46" s="140">
        <v>479</v>
      </c>
      <c r="I46" s="115">
        <v>19</v>
      </c>
      <c r="J46" s="116">
        <v>3.9665970772442587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3587</v>
      </c>
      <c r="E48" s="114">
        <v>3674</v>
      </c>
      <c r="F48" s="114">
        <v>3702</v>
      </c>
      <c r="G48" s="114">
        <v>3616</v>
      </c>
      <c r="H48" s="140">
        <v>3528</v>
      </c>
      <c r="I48" s="115">
        <v>59</v>
      </c>
      <c r="J48" s="116">
        <v>1.6723356009070294</v>
      </c>
    </row>
    <row r="49" spans="1:12" s="110" customFormat="1" ht="13.5" customHeight="1" x14ac:dyDescent="0.2">
      <c r="A49" s="118" t="s">
        <v>105</v>
      </c>
      <c r="B49" s="119" t="s">
        <v>106</v>
      </c>
      <c r="C49" s="113">
        <v>43.852801784220794</v>
      </c>
      <c r="D49" s="115">
        <v>1573</v>
      </c>
      <c r="E49" s="114">
        <v>1593</v>
      </c>
      <c r="F49" s="114">
        <v>1618</v>
      </c>
      <c r="G49" s="114">
        <v>1546</v>
      </c>
      <c r="H49" s="140">
        <v>1509</v>
      </c>
      <c r="I49" s="115">
        <v>64</v>
      </c>
      <c r="J49" s="116">
        <v>4.2412193505632869</v>
      </c>
    </row>
    <row r="50" spans="1:12" s="110" customFormat="1" ht="13.5" customHeight="1" x14ac:dyDescent="0.2">
      <c r="A50" s="120"/>
      <c r="B50" s="119" t="s">
        <v>107</v>
      </c>
      <c r="C50" s="113">
        <v>56.147198215779206</v>
      </c>
      <c r="D50" s="115">
        <v>2014</v>
      </c>
      <c r="E50" s="114">
        <v>2081</v>
      </c>
      <c r="F50" s="114">
        <v>2084</v>
      </c>
      <c r="G50" s="114">
        <v>2070</v>
      </c>
      <c r="H50" s="140">
        <v>2019</v>
      </c>
      <c r="I50" s="115">
        <v>-5</v>
      </c>
      <c r="J50" s="116">
        <v>-0.24764735017335315</v>
      </c>
    </row>
    <row r="51" spans="1:12" s="110" customFormat="1" ht="13.5" customHeight="1" x14ac:dyDescent="0.2">
      <c r="A51" s="118" t="s">
        <v>105</v>
      </c>
      <c r="B51" s="121" t="s">
        <v>108</v>
      </c>
      <c r="C51" s="113">
        <v>11.764705882352942</v>
      </c>
      <c r="D51" s="115">
        <v>422</v>
      </c>
      <c r="E51" s="114">
        <v>475</v>
      </c>
      <c r="F51" s="114">
        <v>491</v>
      </c>
      <c r="G51" s="114">
        <v>436</v>
      </c>
      <c r="H51" s="140">
        <v>429</v>
      </c>
      <c r="I51" s="115">
        <v>-7</v>
      </c>
      <c r="J51" s="116">
        <v>-1.6317016317016317</v>
      </c>
    </row>
    <row r="52" spans="1:12" s="110" customFormat="1" ht="13.5" customHeight="1" x14ac:dyDescent="0.2">
      <c r="A52" s="118"/>
      <c r="B52" s="121" t="s">
        <v>109</v>
      </c>
      <c r="C52" s="113">
        <v>65.709506551435737</v>
      </c>
      <c r="D52" s="115">
        <v>2357</v>
      </c>
      <c r="E52" s="114">
        <v>2393</v>
      </c>
      <c r="F52" s="114">
        <v>2402</v>
      </c>
      <c r="G52" s="114">
        <v>2397</v>
      </c>
      <c r="H52" s="140">
        <v>2337</v>
      </c>
      <c r="I52" s="115">
        <v>20</v>
      </c>
      <c r="J52" s="116">
        <v>0.85579803166452717</v>
      </c>
    </row>
    <row r="53" spans="1:12" s="110" customFormat="1" ht="13.5" customHeight="1" x14ac:dyDescent="0.2">
      <c r="A53" s="118"/>
      <c r="B53" s="121" t="s">
        <v>110</v>
      </c>
      <c r="C53" s="113">
        <v>21.020351268469472</v>
      </c>
      <c r="D53" s="115">
        <v>754</v>
      </c>
      <c r="E53" s="114">
        <v>758</v>
      </c>
      <c r="F53" s="114">
        <v>765</v>
      </c>
      <c r="G53" s="114">
        <v>742</v>
      </c>
      <c r="H53" s="140">
        <v>721</v>
      </c>
      <c r="I53" s="115">
        <v>33</v>
      </c>
      <c r="J53" s="116">
        <v>4.5769764216366156</v>
      </c>
    </row>
    <row r="54" spans="1:12" s="110" customFormat="1" ht="13.5" customHeight="1" x14ac:dyDescent="0.2">
      <c r="A54" s="120"/>
      <c r="B54" s="121" t="s">
        <v>111</v>
      </c>
      <c r="C54" s="113">
        <v>1.5054362977418456</v>
      </c>
      <c r="D54" s="115">
        <v>54</v>
      </c>
      <c r="E54" s="114">
        <v>48</v>
      </c>
      <c r="F54" s="114">
        <v>44</v>
      </c>
      <c r="G54" s="114">
        <v>41</v>
      </c>
      <c r="H54" s="140">
        <v>41</v>
      </c>
      <c r="I54" s="115">
        <v>13</v>
      </c>
      <c r="J54" s="116">
        <v>31.707317073170731</v>
      </c>
    </row>
    <row r="55" spans="1:12" s="110" customFormat="1" ht="13.5" customHeight="1" x14ac:dyDescent="0.2">
      <c r="A55" s="120"/>
      <c r="B55" s="121" t="s">
        <v>112</v>
      </c>
      <c r="C55" s="113">
        <v>0.47393364928909953</v>
      </c>
      <c r="D55" s="115">
        <v>17</v>
      </c>
      <c r="E55" s="114">
        <v>12</v>
      </c>
      <c r="F55" s="114">
        <v>8</v>
      </c>
      <c r="G55" s="114">
        <v>7</v>
      </c>
      <c r="H55" s="140">
        <v>11</v>
      </c>
      <c r="I55" s="115">
        <v>6</v>
      </c>
      <c r="J55" s="116">
        <v>54.545454545454547</v>
      </c>
    </row>
    <row r="56" spans="1:12" s="110" customFormat="1" ht="13.5" customHeight="1" x14ac:dyDescent="0.2">
      <c r="A56" s="118" t="s">
        <v>113</v>
      </c>
      <c r="B56" s="122" t="s">
        <v>116</v>
      </c>
      <c r="C56" s="113">
        <v>94.424310008363534</v>
      </c>
      <c r="D56" s="115">
        <v>3387</v>
      </c>
      <c r="E56" s="114">
        <v>3474</v>
      </c>
      <c r="F56" s="114">
        <v>3515</v>
      </c>
      <c r="G56" s="114">
        <v>3442</v>
      </c>
      <c r="H56" s="140">
        <v>3367</v>
      </c>
      <c r="I56" s="115">
        <v>20</v>
      </c>
      <c r="J56" s="116">
        <v>0.59400059400059402</v>
      </c>
    </row>
    <row r="57" spans="1:12" s="110" customFormat="1" ht="13.5" customHeight="1" x14ac:dyDescent="0.2">
      <c r="A57" s="142"/>
      <c r="B57" s="124" t="s">
        <v>117</v>
      </c>
      <c r="C57" s="125">
        <v>5.5756899916364651</v>
      </c>
      <c r="D57" s="143">
        <v>200</v>
      </c>
      <c r="E57" s="144">
        <v>200</v>
      </c>
      <c r="F57" s="144">
        <v>187</v>
      </c>
      <c r="G57" s="144">
        <v>174</v>
      </c>
      <c r="H57" s="145">
        <v>161</v>
      </c>
      <c r="I57" s="143">
        <v>39</v>
      </c>
      <c r="J57" s="146">
        <v>24.22360248447205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43454</v>
      </c>
      <c r="E12" s="236">
        <v>43545</v>
      </c>
      <c r="F12" s="114">
        <v>43914</v>
      </c>
      <c r="G12" s="114">
        <v>43023</v>
      </c>
      <c r="H12" s="140">
        <v>42771</v>
      </c>
      <c r="I12" s="115">
        <v>683</v>
      </c>
      <c r="J12" s="116">
        <v>1.5968763882069628</v>
      </c>
    </row>
    <row r="13" spans="1:15" s="110" customFormat="1" ht="12" customHeight="1" x14ac:dyDescent="0.2">
      <c r="A13" s="118" t="s">
        <v>105</v>
      </c>
      <c r="B13" s="119" t="s">
        <v>106</v>
      </c>
      <c r="C13" s="113">
        <v>52.073456988999865</v>
      </c>
      <c r="D13" s="115">
        <v>22628</v>
      </c>
      <c r="E13" s="114">
        <v>22677</v>
      </c>
      <c r="F13" s="114">
        <v>23007</v>
      </c>
      <c r="G13" s="114">
        <v>22457</v>
      </c>
      <c r="H13" s="140">
        <v>22246</v>
      </c>
      <c r="I13" s="115">
        <v>382</v>
      </c>
      <c r="J13" s="116">
        <v>1.717162635979502</v>
      </c>
    </row>
    <row r="14" spans="1:15" s="110" customFormat="1" ht="12" customHeight="1" x14ac:dyDescent="0.2">
      <c r="A14" s="118"/>
      <c r="B14" s="119" t="s">
        <v>107</v>
      </c>
      <c r="C14" s="113">
        <v>47.926543011000135</v>
      </c>
      <c r="D14" s="115">
        <v>20826</v>
      </c>
      <c r="E14" s="114">
        <v>20868</v>
      </c>
      <c r="F14" s="114">
        <v>20907</v>
      </c>
      <c r="G14" s="114">
        <v>20566</v>
      </c>
      <c r="H14" s="140">
        <v>20525</v>
      </c>
      <c r="I14" s="115">
        <v>301</v>
      </c>
      <c r="J14" s="116">
        <v>1.4665042630937881</v>
      </c>
    </row>
    <row r="15" spans="1:15" s="110" customFormat="1" ht="12" customHeight="1" x14ac:dyDescent="0.2">
      <c r="A15" s="118" t="s">
        <v>105</v>
      </c>
      <c r="B15" s="121" t="s">
        <v>108</v>
      </c>
      <c r="C15" s="113">
        <v>10.882772587103604</v>
      </c>
      <c r="D15" s="115">
        <v>4729</v>
      </c>
      <c r="E15" s="114">
        <v>4958</v>
      </c>
      <c r="F15" s="114">
        <v>5180</v>
      </c>
      <c r="G15" s="114">
        <v>4597</v>
      </c>
      <c r="H15" s="140">
        <v>4713</v>
      </c>
      <c r="I15" s="115">
        <v>16</v>
      </c>
      <c r="J15" s="116">
        <v>0.33948652662847445</v>
      </c>
    </row>
    <row r="16" spans="1:15" s="110" customFormat="1" ht="12" customHeight="1" x14ac:dyDescent="0.2">
      <c r="A16" s="118"/>
      <c r="B16" s="121" t="s">
        <v>109</v>
      </c>
      <c r="C16" s="113">
        <v>68.785382243291764</v>
      </c>
      <c r="D16" s="115">
        <v>29890</v>
      </c>
      <c r="E16" s="114">
        <v>29818</v>
      </c>
      <c r="F16" s="114">
        <v>30014</v>
      </c>
      <c r="G16" s="114">
        <v>29900</v>
      </c>
      <c r="H16" s="140">
        <v>29662</v>
      </c>
      <c r="I16" s="115">
        <v>228</v>
      </c>
      <c r="J16" s="116">
        <v>0.76866023868923206</v>
      </c>
    </row>
    <row r="17" spans="1:10" s="110" customFormat="1" ht="12" customHeight="1" x14ac:dyDescent="0.2">
      <c r="A17" s="118"/>
      <c r="B17" s="121" t="s">
        <v>110</v>
      </c>
      <c r="C17" s="113">
        <v>19.296267317162975</v>
      </c>
      <c r="D17" s="115">
        <v>8385</v>
      </c>
      <c r="E17" s="114">
        <v>8315</v>
      </c>
      <c r="F17" s="114">
        <v>8283</v>
      </c>
      <c r="G17" s="114">
        <v>8125</v>
      </c>
      <c r="H17" s="140">
        <v>8024</v>
      </c>
      <c r="I17" s="115">
        <v>361</v>
      </c>
      <c r="J17" s="116">
        <v>4.4990029910269191</v>
      </c>
    </row>
    <row r="18" spans="1:10" s="110" customFormat="1" ht="12" customHeight="1" x14ac:dyDescent="0.2">
      <c r="A18" s="120"/>
      <c r="B18" s="121" t="s">
        <v>111</v>
      </c>
      <c r="C18" s="113">
        <v>1.0355778524416623</v>
      </c>
      <c r="D18" s="115">
        <v>450</v>
      </c>
      <c r="E18" s="114">
        <v>454</v>
      </c>
      <c r="F18" s="114">
        <v>437</v>
      </c>
      <c r="G18" s="114">
        <v>401</v>
      </c>
      <c r="H18" s="140">
        <v>372</v>
      </c>
      <c r="I18" s="115">
        <v>78</v>
      </c>
      <c r="J18" s="116">
        <v>20.967741935483872</v>
      </c>
    </row>
    <row r="19" spans="1:10" s="110" customFormat="1" ht="12" customHeight="1" x14ac:dyDescent="0.2">
      <c r="A19" s="120"/>
      <c r="B19" s="121" t="s">
        <v>112</v>
      </c>
      <c r="C19" s="113">
        <v>0.31297463984903579</v>
      </c>
      <c r="D19" s="115">
        <v>136</v>
      </c>
      <c r="E19" s="114">
        <v>133</v>
      </c>
      <c r="F19" s="114">
        <v>135</v>
      </c>
      <c r="G19" s="114">
        <v>101</v>
      </c>
      <c r="H19" s="140">
        <v>98</v>
      </c>
      <c r="I19" s="115">
        <v>38</v>
      </c>
      <c r="J19" s="116">
        <v>38.775510204081634</v>
      </c>
    </row>
    <row r="20" spans="1:10" s="110" customFormat="1" ht="12" customHeight="1" x14ac:dyDescent="0.2">
      <c r="A20" s="118" t="s">
        <v>113</v>
      </c>
      <c r="B20" s="119" t="s">
        <v>181</v>
      </c>
      <c r="C20" s="113">
        <v>65.423206149031159</v>
      </c>
      <c r="D20" s="115">
        <v>28429</v>
      </c>
      <c r="E20" s="114">
        <v>28598</v>
      </c>
      <c r="F20" s="114">
        <v>29026</v>
      </c>
      <c r="G20" s="114">
        <v>28382</v>
      </c>
      <c r="H20" s="140">
        <v>28370</v>
      </c>
      <c r="I20" s="115">
        <v>59</v>
      </c>
      <c r="J20" s="116">
        <v>0.20796616143813887</v>
      </c>
    </row>
    <row r="21" spans="1:10" s="110" customFormat="1" ht="12" customHeight="1" x14ac:dyDescent="0.2">
      <c r="A21" s="118"/>
      <c r="B21" s="119" t="s">
        <v>182</v>
      </c>
      <c r="C21" s="113">
        <v>34.576793850968841</v>
      </c>
      <c r="D21" s="115">
        <v>15025</v>
      </c>
      <c r="E21" s="114">
        <v>14947</v>
      </c>
      <c r="F21" s="114">
        <v>14888</v>
      </c>
      <c r="G21" s="114">
        <v>14641</v>
      </c>
      <c r="H21" s="140">
        <v>14401</v>
      </c>
      <c r="I21" s="115">
        <v>624</v>
      </c>
      <c r="J21" s="116">
        <v>4.3330324283035901</v>
      </c>
    </row>
    <row r="22" spans="1:10" s="110" customFormat="1" ht="12" customHeight="1" x14ac:dyDescent="0.2">
      <c r="A22" s="118" t="s">
        <v>113</v>
      </c>
      <c r="B22" s="119" t="s">
        <v>116</v>
      </c>
      <c r="C22" s="113">
        <v>92.410364983660884</v>
      </c>
      <c r="D22" s="115">
        <v>40156</v>
      </c>
      <c r="E22" s="114">
        <v>40332</v>
      </c>
      <c r="F22" s="114">
        <v>40657</v>
      </c>
      <c r="G22" s="114">
        <v>39967</v>
      </c>
      <c r="H22" s="140">
        <v>39853</v>
      </c>
      <c r="I22" s="115">
        <v>303</v>
      </c>
      <c r="J22" s="116">
        <v>0.76029408074674432</v>
      </c>
    </row>
    <row r="23" spans="1:10" s="110" customFormat="1" ht="12" customHeight="1" x14ac:dyDescent="0.2">
      <c r="A23" s="118"/>
      <c r="B23" s="119" t="s">
        <v>117</v>
      </c>
      <c r="C23" s="113">
        <v>7.5597183228241356</v>
      </c>
      <c r="D23" s="115">
        <v>3285</v>
      </c>
      <c r="E23" s="114">
        <v>3202</v>
      </c>
      <c r="F23" s="114">
        <v>3246</v>
      </c>
      <c r="G23" s="114">
        <v>3040</v>
      </c>
      <c r="H23" s="140">
        <v>2904</v>
      </c>
      <c r="I23" s="115">
        <v>381</v>
      </c>
      <c r="J23" s="116">
        <v>13.119834710743802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73519</v>
      </c>
      <c r="E64" s="236">
        <v>73800</v>
      </c>
      <c r="F64" s="236">
        <v>74059</v>
      </c>
      <c r="G64" s="236">
        <v>72630</v>
      </c>
      <c r="H64" s="140">
        <v>72652</v>
      </c>
      <c r="I64" s="115">
        <v>867</v>
      </c>
      <c r="J64" s="116">
        <v>1.1933601277322028</v>
      </c>
    </row>
    <row r="65" spans="1:12" s="110" customFormat="1" ht="12" customHeight="1" x14ac:dyDescent="0.2">
      <c r="A65" s="118" t="s">
        <v>105</v>
      </c>
      <c r="B65" s="119" t="s">
        <v>106</v>
      </c>
      <c r="C65" s="113">
        <v>56.722751941674943</v>
      </c>
      <c r="D65" s="235">
        <v>41702</v>
      </c>
      <c r="E65" s="236">
        <v>41879</v>
      </c>
      <c r="F65" s="236">
        <v>42066</v>
      </c>
      <c r="G65" s="236">
        <v>41287</v>
      </c>
      <c r="H65" s="140">
        <v>41300</v>
      </c>
      <c r="I65" s="115">
        <v>402</v>
      </c>
      <c r="J65" s="116">
        <v>0.9733656174334141</v>
      </c>
    </row>
    <row r="66" spans="1:12" s="110" customFormat="1" ht="12" customHeight="1" x14ac:dyDescent="0.2">
      <c r="A66" s="118"/>
      <c r="B66" s="119" t="s">
        <v>107</v>
      </c>
      <c r="C66" s="113">
        <v>43.277248058325057</v>
      </c>
      <c r="D66" s="235">
        <v>31817</v>
      </c>
      <c r="E66" s="236">
        <v>31921</v>
      </c>
      <c r="F66" s="236">
        <v>31993</v>
      </c>
      <c r="G66" s="236">
        <v>31343</v>
      </c>
      <c r="H66" s="140">
        <v>31352</v>
      </c>
      <c r="I66" s="115">
        <v>465</v>
      </c>
      <c r="J66" s="116">
        <v>1.4831589691247766</v>
      </c>
    </row>
    <row r="67" spans="1:12" s="110" customFormat="1" ht="12" customHeight="1" x14ac:dyDescent="0.2">
      <c r="A67" s="118" t="s">
        <v>105</v>
      </c>
      <c r="B67" s="121" t="s">
        <v>108</v>
      </c>
      <c r="C67" s="113">
        <v>9.9865340932276006</v>
      </c>
      <c r="D67" s="235">
        <v>7342</v>
      </c>
      <c r="E67" s="236">
        <v>7711</v>
      </c>
      <c r="F67" s="236">
        <v>7974</v>
      </c>
      <c r="G67" s="236">
        <v>7094</v>
      </c>
      <c r="H67" s="140">
        <v>7410</v>
      </c>
      <c r="I67" s="115">
        <v>-68</v>
      </c>
      <c r="J67" s="116">
        <v>-0.91767881241565452</v>
      </c>
    </row>
    <row r="68" spans="1:12" s="110" customFormat="1" ht="12" customHeight="1" x14ac:dyDescent="0.2">
      <c r="A68" s="118"/>
      <c r="B68" s="121" t="s">
        <v>109</v>
      </c>
      <c r="C68" s="113">
        <v>66.737850079571274</v>
      </c>
      <c r="D68" s="235">
        <v>49065</v>
      </c>
      <c r="E68" s="236">
        <v>49161</v>
      </c>
      <c r="F68" s="236">
        <v>49321</v>
      </c>
      <c r="G68" s="236">
        <v>49093</v>
      </c>
      <c r="H68" s="140">
        <v>49049</v>
      </c>
      <c r="I68" s="115">
        <v>16</v>
      </c>
      <c r="J68" s="116">
        <v>3.2620440783706087E-2</v>
      </c>
    </row>
    <row r="69" spans="1:12" s="110" customFormat="1" ht="12" customHeight="1" x14ac:dyDescent="0.2">
      <c r="A69" s="118"/>
      <c r="B69" s="121" t="s">
        <v>110</v>
      </c>
      <c r="C69" s="113">
        <v>22.373808131231382</v>
      </c>
      <c r="D69" s="235">
        <v>16449</v>
      </c>
      <c r="E69" s="236">
        <v>16301</v>
      </c>
      <c r="F69" s="236">
        <v>16154</v>
      </c>
      <c r="G69" s="236">
        <v>15888</v>
      </c>
      <c r="H69" s="140">
        <v>15666</v>
      </c>
      <c r="I69" s="115">
        <v>783</v>
      </c>
      <c r="J69" s="116">
        <v>4.9980850248946762</v>
      </c>
    </row>
    <row r="70" spans="1:12" s="110" customFormat="1" ht="12" customHeight="1" x14ac:dyDescent="0.2">
      <c r="A70" s="120"/>
      <c r="B70" s="121" t="s">
        <v>111</v>
      </c>
      <c r="C70" s="113">
        <v>0.9018076959697493</v>
      </c>
      <c r="D70" s="235">
        <v>663</v>
      </c>
      <c r="E70" s="236">
        <v>627</v>
      </c>
      <c r="F70" s="236">
        <v>610</v>
      </c>
      <c r="G70" s="236">
        <v>555</v>
      </c>
      <c r="H70" s="140">
        <v>527</v>
      </c>
      <c r="I70" s="115">
        <v>136</v>
      </c>
      <c r="J70" s="116">
        <v>25.806451612903224</v>
      </c>
    </row>
    <row r="71" spans="1:12" s="110" customFormat="1" ht="12" customHeight="1" x14ac:dyDescent="0.2">
      <c r="A71" s="120"/>
      <c r="B71" s="121" t="s">
        <v>112</v>
      </c>
      <c r="C71" s="113">
        <v>0.31556468395924864</v>
      </c>
      <c r="D71" s="235">
        <v>232</v>
      </c>
      <c r="E71" s="236">
        <v>213</v>
      </c>
      <c r="F71" s="236">
        <v>210</v>
      </c>
      <c r="G71" s="236">
        <v>161</v>
      </c>
      <c r="H71" s="140">
        <v>153</v>
      </c>
      <c r="I71" s="115">
        <v>79</v>
      </c>
      <c r="J71" s="116">
        <v>51.633986928104576</v>
      </c>
    </row>
    <row r="72" spans="1:12" s="110" customFormat="1" ht="12" customHeight="1" x14ac:dyDescent="0.2">
      <c r="A72" s="118" t="s">
        <v>113</v>
      </c>
      <c r="B72" s="119" t="s">
        <v>181</v>
      </c>
      <c r="C72" s="113">
        <v>72.815190630993342</v>
      </c>
      <c r="D72" s="235">
        <v>53533</v>
      </c>
      <c r="E72" s="236">
        <v>53910</v>
      </c>
      <c r="F72" s="236">
        <v>54224</v>
      </c>
      <c r="G72" s="236">
        <v>53225</v>
      </c>
      <c r="H72" s="140">
        <v>53488</v>
      </c>
      <c r="I72" s="115">
        <v>45</v>
      </c>
      <c r="J72" s="116">
        <v>8.4131020041878557E-2</v>
      </c>
    </row>
    <row r="73" spans="1:12" s="110" customFormat="1" ht="12" customHeight="1" x14ac:dyDescent="0.2">
      <c r="A73" s="118"/>
      <c r="B73" s="119" t="s">
        <v>182</v>
      </c>
      <c r="C73" s="113">
        <v>27.184809369006651</v>
      </c>
      <c r="D73" s="115">
        <v>19986</v>
      </c>
      <c r="E73" s="114">
        <v>19890</v>
      </c>
      <c r="F73" s="114">
        <v>19835</v>
      </c>
      <c r="G73" s="114">
        <v>19405</v>
      </c>
      <c r="H73" s="140">
        <v>19164</v>
      </c>
      <c r="I73" s="115">
        <v>822</v>
      </c>
      <c r="J73" s="116">
        <v>4.2892924232936753</v>
      </c>
    </row>
    <row r="74" spans="1:12" s="110" customFormat="1" ht="12" customHeight="1" x14ac:dyDescent="0.2">
      <c r="A74" s="118" t="s">
        <v>113</v>
      </c>
      <c r="B74" s="119" t="s">
        <v>116</v>
      </c>
      <c r="C74" s="113">
        <v>94.279029910635344</v>
      </c>
      <c r="D74" s="115">
        <v>69313</v>
      </c>
      <c r="E74" s="114">
        <v>69694</v>
      </c>
      <c r="F74" s="114">
        <v>69950</v>
      </c>
      <c r="G74" s="114">
        <v>68690</v>
      </c>
      <c r="H74" s="140">
        <v>68845</v>
      </c>
      <c r="I74" s="115">
        <v>468</v>
      </c>
      <c r="J74" s="116">
        <v>0.67978792940663813</v>
      </c>
    </row>
    <row r="75" spans="1:12" s="110" customFormat="1" ht="12" customHeight="1" x14ac:dyDescent="0.2">
      <c r="A75" s="142"/>
      <c r="B75" s="124" t="s">
        <v>117</v>
      </c>
      <c r="C75" s="125">
        <v>5.6924060446959288</v>
      </c>
      <c r="D75" s="143">
        <v>4185</v>
      </c>
      <c r="E75" s="144">
        <v>4087</v>
      </c>
      <c r="F75" s="144">
        <v>4091</v>
      </c>
      <c r="G75" s="144">
        <v>3917</v>
      </c>
      <c r="H75" s="145">
        <v>3790</v>
      </c>
      <c r="I75" s="143">
        <v>395</v>
      </c>
      <c r="J75" s="146">
        <v>10.422163588390502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43454</v>
      </c>
      <c r="G11" s="114">
        <v>43545</v>
      </c>
      <c r="H11" s="114">
        <v>43914</v>
      </c>
      <c r="I11" s="114">
        <v>43023</v>
      </c>
      <c r="J11" s="140">
        <v>42771</v>
      </c>
      <c r="K11" s="114">
        <v>683</v>
      </c>
      <c r="L11" s="116">
        <v>1.5968763882069628</v>
      </c>
    </row>
    <row r="12" spans="1:17" s="110" customFormat="1" ht="24.95" customHeight="1" x14ac:dyDescent="0.2">
      <c r="A12" s="604" t="s">
        <v>185</v>
      </c>
      <c r="B12" s="605"/>
      <c r="C12" s="605"/>
      <c r="D12" s="606"/>
      <c r="E12" s="113">
        <v>52.073456988999865</v>
      </c>
      <c r="F12" s="115">
        <v>22628</v>
      </c>
      <c r="G12" s="114">
        <v>22677</v>
      </c>
      <c r="H12" s="114">
        <v>23007</v>
      </c>
      <c r="I12" s="114">
        <v>22457</v>
      </c>
      <c r="J12" s="140">
        <v>22246</v>
      </c>
      <c r="K12" s="114">
        <v>382</v>
      </c>
      <c r="L12" s="116">
        <v>1.717162635979502</v>
      </c>
    </row>
    <row r="13" spans="1:17" s="110" customFormat="1" ht="15" customHeight="1" x14ac:dyDescent="0.2">
      <c r="A13" s="120"/>
      <c r="B13" s="612" t="s">
        <v>107</v>
      </c>
      <c r="C13" s="612"/>
      <c r="E13" s="113">
        <v>47.926543011000135</v>
      </c>
      <c r="F13" s="115">
        <v>20826</v>
      </c>
      <c r="G13" s="114">
        <v>20868</v>
      </c>
      <c r="H13" s="114">
        <v>20907</v>
      </c>
      <c r="I13" s="114">
        <v>20566</v>
      </c>
      <c r="J13" s="140">
        <v>20525</v>
      </c>
      <c r="K13" s="114">
        <v>301</v>
      </c>
      <c r="L13" s="116">
        <v>1.4665042630937881</v>
      </c>
    </row>
    <row r="14" spans="1:17" s="110" customFormat="1" ht="24.95" customHeight="1" x14ac:dyDescent="0.2">
      <c r="A14" s="604" t="s">
        <v>186</v>
      </c>
      <c r="B14" s="605"/>
      <c r="C14" s="605"/>
      <c r="D14" s="606"/>
      <c r="E14" s="113">
        <v>10.882772587103604</v>
      </c>
      <c r="F14" s="115">
        <v>4729</v>
      </c>
      <c r="G14" s="114">
        <v>4958</v>
      </c>
      <c r="H14" s="114">
        <v>5180</v>
      </c>
      <c r="I14" s="114">
        <v>4597</v>
      </c>
      <c r="J14" s="140">
        <v>4713</v>
      </c>
      <c r="K14" s="114">
        <v>16</v>
      </c>
      <c r="L14" s="116">
        <v>0.33948652662847445</v>
      </c>
    </row>
    <row r="15" spans="1:17" s="110" customFormat="1" ht="15" customHeight="1" x14ac:dyDescent="0.2">
      <c r="A15" s="120"/>
      <c r="B15" s="119"/>
      <c r="C15" s="258" t="s">
        <v>106</v>
      </c>
      <c r="E15" s="113">
        <v>56.96764643687883</v>
      </c>
      <c r="F15" s="115">
        <v>2694</v>
      </c>
      <c r="G15" s="114">
        <v>2830</v>
      </c>
      <c r="H15" s="114">
        <v>2999</v>
      </c>
      <c r="I15" s="114">
        <v>2649</v>
      </c>
      <c r="J15" s="140">
        <v>2705</v>
      </c>
      <c r="K15" s="114">
        <v>-11</v>
      </c>
      <c r="L15" s="116">
        <v>-0.40665434380776339</v>
      </c>
    </row>
    <row r="16" spans="1:17" s="110" customFormat="1" ht="15" customHeight="1" x14ac:dyDescent="0.2">
      <c r="A16" s="120"/>
      <c r="B16" s="119"/>
      <c r="C16" s="258" t="s">
        <v>107</v>
      </c>
      <c r="E16" s="113">
        <v>43.03235356312117</v>
      </c>
      <c r="F16" s="115">
        <v>2035</v>
      </c>
      <c r="G16" s="114">
        <v>2128</v>
      </c>
      <c r="H16" s="114">
        <v>2181</v>
      </c>
      <c r="I16" s="114">
        <v>1948</v>
      </c>
      <c r="J16" s="140">
        <v>2008</v>
      </c>
      <c r="K16" s="114">
        <v>27</v>
      </c>
      <c r="L16" s="116">
        <v>1.344621513944223</v>
      </c>
    </row>
    <row r="17" spans="1:12" s="110" customFormat="1" ht="15" customHeight="1" x14ac:dyDescent="0.2">
      <c r="A17" s="120"/>
      <c r="B17" s="121" t="s">
        <v>109</v>
      </c>
      <c r="C17" s="258"/>
      <c r="E17" s="113">
        <v>68.785382243291764</v>
      </c>
      <c r="F17" s="115">
        <v>29890</v>
      </c>
      <c r="G17" s="114">
        <v>29818</v>
      </c>
      <c r="H17" s="114">
        <v>30014</v>
      </c>
      <c r="I17" s="114">
        <v>29900</v>
      </c>
      <c r="J17" s="140">
        <v>29662</v>
      </c>
      <c r="K17" s="114">
        <v>228</v>
      </c>
      <c r="L17" s="116">
        <v>0.76866023868923206</v>
      </c>
    </row>
    <row r="18" spans="1:12" s="110" customFormat="1" ht="15" customHeight="1" x14ac:dyDescent="0.2">
      <c r="A18" s="120"/>
      <c r="B18" s="119"/>
      <c r="C18" s="258" t="s">
        <v>106</v>
      </c>
      <c r="E18" s="113">
        <v>53.024422883907661</v>
      </c>
      <c r="F18" s="115">
        <v>15849</v>
      </c>
      <c r="G18" s="114">
        <v>15791</v>
      </c>
      <c r="H18" s="114">
        <v>15966</v>
      </c>
      <c r="I18" s="114">
        <v>15857</v>
      </c>
      <c r="J18" s="140">
        <v>15654</v>
      </c>
      <c r="K18" s="114">
        <v>195</v>
      </c>
      <c r="L18" s="116">
        <v>1.2456880030663089</v>
      </c>
    </row>
    <row r="19" spans="1:12" s="110" customFormat="1" ht="15" customHeight="1" x14ac:dyDescent="0.2">
      <c r="A19" s="120"/>
      <c r="B19" s="119"/>
      <c r="C19" s="258" t="s">
        <v>107</v>
      </c>
      <c r="E19" s="113">
        <v>46.975577116092339</v>
      </c>
      <c r="F19" s="115">
        <v>14041</v>
      </c>
      <c r="G19" s="114">
        <v>14027</v>
      </c>
      <c r="H19" s="114">
        <v>14048</v>
      </c>
      <c r="I19" s="114">
        <v>14043</v>
      </c>
      <c r="J19" s="140">
        <v>14008</v>
      </c>
      <c r="K19" s="114">
        <v>33</v>
      </c>
      <c r="L19" s="116">
        <v>0.23557966876070816</v>
      </c>
    </row>
    <row r="20" spans="1:12" s="110" customFormat="1" ht="15" customHeight="1" x14ac:dyDescent="0.2">
      <c r="A20" s="120"/>
      <c r="B20" s="121" t="s">
        <v>110</v>
      </c>
      <c r="C20" s="258"/>
      <c r="E20" s="113">
        <v>19.296267317162975</v>
      </c>
      <c r="F20" s="115">
        <v>8385</v>
      </c>
      <c r="G20" s="114">
        <v>8315</v>
      </c>
      <c r="H20" s="114">
        <v>8283</v>
      </c>
      <c r="I20" s="114">
        <v>8125</v>
      </c>
      <c r="J20" s="140">
        <v>8024</v>
      </c>
      <c r="K20" s="114">
        <v>361</v>
      </c>
      <c r="L20" s="116">
        <v>4.4990029910269191</v>
      </c>
    </row>
    <row r="21" spans="1:12" s="110" customFormat="1" ht="15" customHeight="1" x14ac:dyDescent="0.2">
      <c r="A21" s="120"/>
      <c r="B21" s="119"/>
      <c r="C21" s="258" t="s">
        <v>106</v>
      </c>
      <c r="E21" s="113">
        <v>45.617173524150267</v>
      </c>
      <c r="F21" s="115">
        <v>3825</v>
      </c>
      <c r="G21" s="114">
        <v>3795</v>
      </c>
      <c r="H21" s="114">
        <v>3783</v>
      </c>
      <c r="I21" s="114">
        <v>3708</v>
      </c>
      <c r="J21" s="140">
        <v>3662</v>
      </c>
      <c r="K21" s="114">
        <v>163</v>
      </c>
      <c r="L21" s="116">
        <v>4.4511196067722558</v>
      </c>
    </row>
    <row r="22" spans="1:12" s="110" customFormat="1" ht="15" customHeight="1" x14ac:dyDescent="0.2">
      <c r="A22" s="120"/>
      <c r="B22" s="119"/>
      <c r="C22" s="258" t="s">
        <v>107</v>
      </c>
      <c r="E22" s="113">
        <v>54.382826475849733</v>
      </c>
      <c r="F22" s="115">
        <v>4560</v>
      </c>
      <c r="G22" s="114">
        <v>4520</v>
      </c>
      <c r="H22" s="114">
        <v>4500</v>
      </c>
      <c r="I22" s="114">
        <v>4417</v>
      </c>
      <c r="J22" s="140">
        <v>4362</v>
      </c>
      <c r="K22" s="114">
        <v>198</v>
      </c>
      <c r="L22" s="116">
        <v>4.5392022008253097</v>
      </c>
    </row>
    <row r="23" spans="1:12" s="110" customFormat="1" ht="15" customHeight="1" x14ac:dyDescent="0.2">
      <c r="A23" s="120"/>
      <c r="B23" s="121" t="s">
        <v>111</v>
      </c>
      <c r="C23" s="258"/>
      <c r="E23" s="113">
        <v>1.0355778524416623</v>
      </c>
      <c r="F23" s="115">
        <v>450</v>
      </c>
      <c r="G23" s="114">
        <v>454</v>
      </c>
      <c r="H23" s="114">
        <v>437</v>
      </c>
      <c r="I23" s="114">
        <v>401</v>
      </c>
      <c r="J23" s="140">
        <v>372</v>
      </c>
      <c r="K23" s="114">
        <v>78</v>
      </c>
      <c r="L23" s="116">
        <v>20.967741935483872</v>
      </c>
    </row>
    <row r="24" spans="1:12" s="110" customFormat="1" ht="15" customHeight="1" x14ac:dyDescent="0.2">
      <c r="A24" s="120"/>
      <c r="B24" s="119"/>
      <c r="C24" s="258" t="s">
        <v>106</v>
      </c>
      <c r="E24" s="113">
        <v>57.777777777777779</v>
      </c>
      <c r="F24" s="115">
        <v>260</v>
      </c>
      <c r="G24" s="114">
        <v>261</v>
      </c>
      <c r="H24" s="114">
        <v>259</v>
      </c>
      <c r="I24" s="114">
        <v>243</v>
      </c>
      <c r="J24" s="140">
        <v>225</v>
      </c>
      <c r="K24" s="114">
        <v>35</v>
      </c>
      <c r="L24" s="116">
        <v>15.555555555555555</v>
      </c>
    </row>
    <row r="25" spans="1:12" s="110" customFormat="1" ht="15" customHeight="1" x14ac:dyDescent="0.2">
      <c r="A25" s="120"/>
      <c r="B25" s="119"/>
      <c r="C25" s="258" t="s">
        <v>107</v>
      </c>
      <c r="E25" s="113">
        <v>42.222222222222221</v>
      </c>
      <c r="F25" s="115">
        <v>190</v>
      </c>
      <c r="G25" s="114">
        <v>193</v>
      </c>
      <c r="H25" s="114">
        <v>178</v>
      </c>
      <c r="I25" s="114">
        <v>158</v>
      </c>
      <c r="J25" s="140">
        <v>147</v>
      </c>
      <c r="K25" s="114">
        <v>43</v>
      </c>
      <c r="L25" s="116">
        <v>29.251700680272108</v>
      </c>
    </row>
    <row r="26" spans="1:12" s="110" customFormat="1" ht="15" customHeight="1" x14ac:dyDescent="0.2">
      <c r="A26" s="120"/>
      <c r="C26" s="121" t="s">
        <v>187</v>
      </c>
      <c r="D26" s="110" t="s">
        <v>188</v>
      </c>
      <c r="E26" s="113">
        <v>0.31297463984903579</v>
      </c>
      <c r="F26" s="115">
        <v>136</v>
      </c>
      <c r="G26" s="114">
        <v>133</v>
      </c>
      <c r="H26" s="114">
        <v>135</v>
      </c>
      <c r="I26" s="114">
        <v>101</v>
      </c>
      <c r="J26" s="140">
        <v>98</v>
      </c>
      <c r="K26" s="114">
        <v>38</v>
      </c>
      <c r="L26" s="116">
        <v>38.775510204081634</v>
      </c>
    </row>
    <row r="27" spans="1:12" s="110" customFormat="1" ht="15" customHeight="1" x14ac:dyDescent="0.2">
      <c r="A27" s="120"/>
      <c r="B27" s="119"/>
      <c r="D27" s="259" t="s">
        <v>106</v>
      </c>
      <c r="E27" s="113">
        <v>41.176470588235297</v>
      </c>
      <c r="F27" s="115">
        <v>56</v>
      </c>
      <c r="G27" s="114">
        <v>48</v>
      </c>
      <c r="H27" s="114">
        <v>60</v>
      </c>
      <c r="I27" s="114">
        <v>44</v>
      </c>
      <c r="J27" s="140">
        <v>47</v>
      </c>
      <c r="K27" s="114">
        <v>9</v>
      </c>
      <c r="L27" s="116">
        <v>19.148936170212767</v>
      </c>
    </row>
    <row r="28" spans="1:12" s="110" customFormat="1" ht="15" customHeight="1" x14ac:dyDescent="0.2">
      <c r="A28" s="120"/>
      <c r="B28" s="119"/>
      <c r="D28" s="259" t="s">
        <v>107</v>
      </c>
      <c r="E28" s="113">
        <v>58.823529411764703</v>
      </c>
      <c r="F28" s="115">
        <v>80</v>
      </c>
      <c r="G28" s="114">
        <v>85</v>
      </c>
      <c r="H28" s="114">
        <v>75</v>
      </c>
      <c r="I28" s="114">
        <v>57</v>
      </c>
      <c r="J28" s="140">
        <v>51</v>
      </c>
      <c r="K28" s="114">
        <v>29</v>
      </c>
      <c r="L28" s="116">
        <v>56.862745098039213</v>
      </c>
    </row>
    <row r="29" spans="1:12" s="110" customFormat="1" ht="24.95" customHeight="1" x14ac:dyDescent="0.2">
      <c r="A29" s="604" t="s">
        <v>189</v>
      </c>
      <c r="B29" s="605"/>
      <c r="C29" s="605"/>
      <c r="D29" s="606"/>
      <c r="E29" s="113">
        <v>92.410364983660884</v>
      </c>
      <c r="F29" s="115">
        <v>40156</v>
      </c>
      <c r="G29" s="114">
        <v>40332</v>
      </c>
      <c r="H29" s="114">
        <v>40657</v>
      </c>
      <c r="I29" s="114">
        <v>39967</v>
      </c>
      <c r="J29" s="140">
        <v>39853</v>
      </c>
      <c r="K29" s="114">
        <v>303</v>
      </c>
      <c r="L29" s="116">
        <v>0.76029408074674432</v>
      </c>
    </row>
    <row r="30" spans="1:12" s="110" customFormat="1" ht="15" customHeight="1" x14ac:dyDescent="0.2">
      <c r="A30" s="120"/>
      <c r="B30" s="119"/>
      <c r="C30" s="258" t="s">
        <v>106</v>
      </c>
      <c r="E30" s="113">
        <v>50.869110469170238</v>
      </c>
      <c r="F30" s="115">
        <v>20427</v>
      </c>
      <c r="G30" s="114">
        <v>20533</v>
      </c>
      <c r="H30" s="114">
        <v>20819</v>
      </c>
      <c r="I30" s="114">
        <v>20408</v>
      </c>
      <c r="J30" s="140">
        <v>20309</v>
      </c>
      <c r="K30" s="114">
        <v>118</v>
      </c>
      <c r="L30" s="116">
        <v>0.58102319168841399</v>
      </c>
    </row>
    <row r="31" spans="1:12" s="110" customFormat="1" ht="15" customHeight="1" x14ac:dyDescent="0.2">
      <c r="A31" s="120"/>
      <c r="B31" s="119"/>
      <c r="C31" s="258" t="s">
        <v>107</v>
      </c>
      <c r="E31" s="113">
        <v>49.130889530829762</v>
      </c>
      <c r="F31" s="115">
        <v>19729</v>
      </c>
      <c r="G31" s="114">
        <v>19799</v>
      </c>
      <c r="H31" s="114">
        <v>19838</v>
      </c>
      <c r="I31" s="114">
        <v>19559</v>
      </c>
      <c r="J31" s="140">
        <v>19544</v>
      </c>
      <c r="K31" s="114">
        <v>185</v>
      </c>
      <c r="L31" s="116">
        <v>0.94658207122390503</v>
      </c>
    </row>
    <row r="32" spans="1:12" s="110" customFormat="1" ht="15" customHeight="1" x14ac:dyDescent="0.2">
      <c r="A32" s="120"/>
      <c r="B32" s="119" t="s">
        <v>117</v>
      </c>
      <c r="C32" s="258"/>
      <c r="E32" s="113">
        <v>7.5597183228241356</v>
      </c>
      <c r="F32" s="115">
        <v>3285</v>
      </c>
      <c r="G32" s="114">
        <v>3202</v>
      </c>
      <c r="H32" s="114">
        <v>3246</v>
      </c>
      <c r="I32" s="114">
        <v>3040</v>
      </c>
      <c r="J32" s="140">
        <v>2904</v>
      </c>
      <c r="K32" s="114">
        <v>381</v>
      </c>
      <c r="L32" s="116">
        <v>13.119834710743802</v>
      </c>
    </row>
    <row r="33" spans="1:12" s="110" customFormat="1" ht="15" customHeight="1" x14ac:dyDescent="0.2">
      <c r="A33" s="120"/>
      <c r="B33" s="119"/>
      <c r="C33" s="258" t="s">
        <v>106</v>
      </c>
      <c r="E33" s="113">
        <v>66.788432267884318</v>
      </c>
      <c r="F33" s="115">
        <v>2194</v>
      </c>
      <c r="G33" s="114">
        <v>2137</v>
      </c>
      <c r="H33" s="114">
        <v>2180</v>
      </c>
      <c r="I33" s="114">
        <v>2038</v>
      </c>
      <c r="J33" s="140">
        <v>1927</v>
      </c>
      <c r="K33" s="114">
        <v>267</v>
      </c>
      <c r="L33" s="116">
        <v>13.855734302023871</v>
      </c>
    </row>
    <row r="34" spans="1:12" s="110" customFormat="1" ht="15" customHeight="1" x14ac:dyDescent="0.2">
      <c r="A34" s="120"/>
      <c r="B34" s="119"/>
      <c r="C34" s="258" t="s">
        <v>107</v>
      </c>
      <c r="E34" s="113">
        <v>33.211567732115675</v>
      </c>
      <c r="F34" s="115">
        <v>1091</v>
      </c>
      <c r="G34" s="114">
        <v>1065</v>
      </c>
      <c r="H34" s="114">
        <v>1066</v>
      </c>
      <c r="I34" s="114">
        <v>1002</v>
      </c>
      <c r="J34" s="140">
        <v>977</v>
      </c>
      <c r="K34" s="114">
        <v>114</v>
      </c>
      <c r="L34" s="116">
        <v>11.668372569089048</v>
      </c>
    </row>
    <row r="35" spans="1:12" s="110" customFormat="1" ht="24.95" customHeight="1" x14ac:dyDescent="0.2">
      <c r="A35" s="604" t="s">
        <v>190</v>
      </c>
      <c r="B35" s="605"/>
      <c r="C35" s="605"/>
      <c r="D35" s="606"/>
      <c r="E35" s="113">
        <v>65.423206149031159</v>
      </c>
      <c r="F35" s="115">
        <v>28429</v>
      </c>
      <c r="G35" s="114">
        <v>28598</v>
      </c>
      <c r="H35" s="114">
        <v>29026</v>
      </c>
      <c r="I35" s="114">
        <v>28382</v>
      </c>
      <c r="J35" s="140">
        <v>28370</v>
      </c>
      <c r="K35" s="114">
        <v>59</v>
      </c>
      <c r="L35" s="116">
        <v>0.20796616143813887</v>
      </c>
    </row>
    <row r="36" spans="1:12" s="110" customFormat="1" ht="15" customHeight="1" x14ac:dyDescent="0.2">
      <c r="A36" s="120"/>
      <c r="B36" s="119"/>
      <c r="C36" s="258" t="s">
        <v>106</v>
      </c>
      <c r="E36" s="113">
        <v>70.410496324176023</v>
      </c>
      <c r="F36" s="115">
        <v>20017</v>
      </c>
      <c r="G36" s="114">
        <v>20096</v>
      </c>
      <c r="H36" s="114">
        <v>20409</v>
      </c>
      <c r="I36" s="114">
        <v>19963</v>
      </c>
      <c r="J36" s="140">
        <v>19911</v>
      </c>
      <c r="K36" s="114">
        <v>106</v>
      </c>
      <c r="L36" s="116">
        <v>0.53236904223795889</v>
      </c>
    </row>
    <row r="37" spans="1:12" s="110" customFormat="1" ht="15" customHeight="1" x14ac:dyDescent="0.2">
      <c r="A37" s="120"/>
      <c r="B37" s="119"/>
      <c r="C37" s="258" t="s">
        <v>107</v>
      </c>
      <c r="E37" s="113">
        <v>29.589503675823984</v>
      </c>
      <c r="F37" s="115">
        <v>8412</v>
      </c>
      <c r="G37" s="114">
        <v>8502</v>
      </c>
      <c r="H37" s="114">
        <v>8617</v>
      </c>
      <c r="I37" s="114">
        <v>8419</v>
      </c>
      <c r="J37" s="140">
        <v>8459</v>
      </c>
      <c r="K37" s="114">
        <v>-47</v>
      </c>
      <c r="L37" s="116">
        <v>-0.55562123182409273</v>
      </c>
    </row>
    <row r="38" spans="1:12" s="110" customFormat="1" ht="15" customHeight="1" x14ac:dyDescent="0.2">
      <c r="A38" s="120"/>
      <c r="B38" s="119" t="s">
        <v>182</v>
      </c>
      <c r="C38" s="258"/>
      <c r="E38" s="113">
        <v>34.576793850968841</v>
      </c>
      <c r="F38" s="115">
        <v>15025</v>
      </c>
      <c r="G38" s="114">
        <v>14947</v>
      </c>
      <c r="H38" s="114">
        <v>14888</v>
      </c>
      <c r="I38" s="114">
        <v>14641</v>
      </c>
      <c r="J38" s="140">
        <v>14401</v>
      </c>
      <c r="K38" s="114">
        <v>624</v>
      </c>
      <c r="L38" s="116">
        <v>4.3330324283035901</v>
      </c>
    </row>
    <row r="39" spans="1:12" s="110" customFormat="1" ht="15" customHeight="1" x14ac:dyDescent="0.2">
      <c r="A39" s="120"/>
      <c r="B39" s="119"/>
      <c r="C39" s="258" t="s">
        <v>106</v>
      </c>
      <c r="E39" s="113">
        <v>17.377703826955074</v>
      </c>
      <c r="F39" s="115">
        <v>2611</v>
      </c>
      <c r="G39" s="114">
        <v>2581</v>
      </c>
      <c r="H39" s="114">
        <v>2598</v>
      </c>
      <c r="I39" s="114">
        <v>2494</v>
      </c>
      <c r="J39" s="140">
        <v>2335</v>
      </c>
      <c r="K39" s="114">
        <v>276</v>
      </c>
      <c r="L39" s="116">
        <v>11.820128479657388</v>
      </c>
    </row>
    <row r="40" spans="1:12" s="110" customFormat="1" ht="15" customHeight="1" x14ac:dyDescent="0.2">
      <c r="A40" s="120"/>
      <c r="B40" s="119"/>
      <c r="C40" s="258" t="s">
        <v>107</v>
      </c>
      <c r="E40" s="113">
        <v>82.62229617304493</v>
      </c>
      <c r="F40" s="115">
        <v>12414</v>
      </c>
      <c r="G40" s="114">
        <v>12366</v>
      </c>
      <c r="H40" s="114">
        <v>12290</v>
      </c>
      <c r="I40" s="114">
        <v>12147</v>
      </c>
      <c r="J40" s="140">
        <v>12066</v>
      </c>
      <c r="K40" s="114">
        <v>348</v>
      </c>
      <c r="L40" s="116">
        <v>2.884137245151666</v>
      </c>
    </row>
    <row r="41" spans="1:12" s="110" customFormat="1" ht="24.75" customHeight="1" x14ac:dyDescent="0.2">
      <c r="A41" s="604" t="s">
        <v>518</v>
      </c>
      <c r="B41" s="605"/>
      <c r="C41" s="605"/>
      <c r="D41" s="606"/>
      <c r="E41" s="113">
        <v>4.9776775440695911</v>
      </c>
      <c r="F41" s="115">
        <v>2163</v>
      </c>
      <c r="G41" s="114">
        <v>2429</v>
      </c>
      <c r="H41" s="114">
        <v>2516</v>
      </c>
      <c r="I41" s="114">
        <v>1940</v>
      </c>
      <c r="J41" s="140">
        <v>2189</v>
      </c>
      <c r="K41" s="114">
        <v>-26</v>
      </c>
      <c r="L41" s="116">
        <v>-1.1877569666514389</v>
      </c>
    </row>
    <row r="42" spans="1:12" s="110" customFormat="1" ht="15" customHeight="1" x14ac:dyDescent="0.2">
      <c r="A42" s="120"/>
      <c r="B42" s="119"/>
      <c r="C42" s="258" t="s">
        <v>106</v>
      </c>
      <c r="E42" s="113">
        <v>59.40822931114193</v>
      </c>
      <c r="F42" s="115">
        <v>1285</v>
      </c>
      <c r="G42" s="114">
        <v>1484</v>
      </c>
      <c r="H42" s="114">
        <v>1539</v>
      </c>
      <c r="I42" s="114">
        <v>1176</v>
      </c>
      <c r="J42" s="140">
        <v>1328</v>
      </c>
      <c r="K42" s="114">
        <v>-43</v>
      </c>
      <c r="L42" s="116">
        <v>-3.2379518072289155</v>
      </c>
    </row>
    <row r="43" spans="1:12" s="110" customFormat="1" ht="15" customHeight="1" x14ac:dyDescent="0.2">
      <c r="A43" s="123"/>
      <c r="B43" s="124"/>
      <c r="C43" s="260" t="s">
        <v>107</v>
      </c>
      <c r="D43" s="261"/>
      <c r="E43" s="125">
        <v>40.59177068885807</v>
      </c>
      <c r="F43" s="143">
        <v>878</v>
      </c>
      <c r="G43" s="144">
        <v>945</v>
      </c>
      <c r="H43" s="144">
        <v>977</v>
      </c>
      <c r="I43" s="144">
        <v>764</v>
      </c>
      <c r="J43" s="145">
        <v>861</v>
      </c>
      <c r="K43" s="144">
        <v>17</v>
      </c>
      <c r="L43" s="146">
        <v>1.9744483159117305</v>
      </c>
    </row>
    <row r="44" spans="1:12" s="110" customFormat="1" ht="45.75" customHeight="1" x14ac:dyDescent="0.2">
      <c r="A44" s="604" t="s">
        <v>191</v>
      </c>
      <c r="B44" s="605"/>
      <c r="C44" s="605"/>
      <c r="D44" s="606"/>
      <c r="E44" s="113">
        <v>1.5257513692640494</v>
      </c>
      <c r="F44" s="115">
        <v>663</v>
      </c>
      <c r="G44" s="114">
        <v>667</v>
      </c>
      <c r="H44" s="114">
        <v>666</v>
      </c>
      <c r="I44" s="114">
        <v>636</v>
      </c>
      <c r="J44" s="140">
        <v>649</v>
      </c>
      <c r="K44" s="114">
        <v>14</v>
      </c>
      <c r="L44" s="116">
        <v>2.157164869029276</v>
      </c>
    </row>
    <row r="45" spans="1:12" s="110" customFormat="1" ht="15" customHeight="1" x14ac:dyDescent="0.2">
      <c r="A45" s="120"/>
      <c r="B45" s="119"/>
      <c r="C45" s="258" t="s">
        <v>106</v>
      </c>
      <c r="E45" s="113">
        <v>56.862745098039213</v>
      </c>
      <c r="F45" s="115">
        <v>377</v>
      </c>
      <c r="G45" s="114">
        <v>375</v>
      </c>
      <c r="H45" s="114">
        <v>378</v>
      </c>
      <c r="I45" s="114">
        <v>357</v>
      </c>
      <c r="J45" s="140">
        <v>366</v>
      </c>
      <c r="K45" s="114">
        <v>11</v>
      </c>
      <c r="L45" s="116">
        <v>3.0054644808743167</v>
      </c>
    </row>
    <row r="46" spans="1:12" s="110" customFormat="1" ht="15" customHeight="1" x14ac:dyDescent="0.2">
      <c r="A46" s="123"/>
      <c r="B46" s="124"/>
      <c r="C46" s="260" t="s">
        <v>107</v>
      </c>
      <c r="D46" s="261"/>
      <c r="E46" s="125">
        <v>43.137254901960787</v>
      </c>
      <c r="F46" s="143">
        <v>286</v>
      </c>
      <c r="G46" s="144">
        <v>292</v>
      </c>
      <c r="H46" s="144">
        <v>288</v>
      </c>
      <c r="I46" s="144">
        <v>279</v>
      </c>
      <c r="J46" s="145">
        <v>283</v>
      </c>
      <c r="K46" s="144">
        <v>3</v>
      </c>
      <c r="L46" s="146">
        <v>1.0600706713780919</v>
      </c>
    </row>
    <row r="47" spans="1:12" s="110" customFormat="1" ht="39" customHeight="1" x14ac:dyDescent="0.2">
      <c r="A47" s="604" t="s">
        <v>519</v>
      </c>
      <c r="B47" s="607"/>
      <c r="C47" s="607"/>
      <c r="D47" s="608"/>
      <c r="E47" s="113">
        <v>0.32217977631518385</v>
      </c>
      <c r="F47" s="115">
        <v>140</v>
      </c>
      <c r="G47" s="114">
        <v>142</v>
      </c>
      <c r="H47" s="114">
        <v>128</v>
      </c>
      <c r="I47" s="114">
        <v>123</v>
      </c>
      <c r="J47" s="140">
        <v>133</v>
      </c>
      <c r="K47" s="114">
        <v>7</v>
      </c>
      <c r="L47" s="116">
        <v>5.2631578947368425</v>
      </c>
    </row>
    <row r="48" spans="1:12" s="110" customFormat="1" ht="15" customHeight="1" x14ac:dyDescent="0.2">
      <c r="A48" s="120"/>
      <c r="B48" s="119"/>
      <c r="C48" s="258" t="s">
        <v>106</v>
      </c>
      <c r="E48" s="113">
        <v>36.428571428571431</v>
      </c>
      <c r="F48" s="115">
        <v>51</v>
      </c>
      <c r="G48" s="114">
        <v>52</v>
      </c>
      <c r="H48" s="114">
        <v>48</v>
      </c>
      <c r="I48" s="114">
        <v>40</v>
      </c>
      <c r="J48" s="140">
        <v>43</v>
      </c>
      <c r="K48" s="114">
        <v>8</v>
      </c>
      <c r="L48" s="116">
        <v>18.604651162790699</v>
      </c>
    </row>
    <row r="49" spans="1:12" s="110" customFormat="1" ht="15" customHeight="1" x14ac:dyDescent="0.2">
      <c r="A49" s="123"/>
      <c r="B49" s="124"/>
      <c r="C49" s="260" t="s">
        <v>107</v>
      </c>
      <c r="D49" s="261"/>
      <c r="E49" s="125">
        <v>63.571428571428569</v>
      </c>
      <c r="F49" s="143">
        <v>89</v>
      </c>
      <c r="G49" s="144">
        <v>90</v>
      </c>
      <c r="H49" s="144">
        <v>80</v>
      </c>
      <c r="I49" s="144">
        <v>83</v>
      </c>
      <c r="J49" s="145">
        <v>90</v>
      </c>
      <c r="K49" s="144">
        <v>-1</v>
      </c>
      <c r="L49" s="146">
        <v>-1.1111111111111112</v>
      </c>
    </row>
    <row r="50" spans="1:12" s="110" customFormat="1" ht="24.95" customHeight="1" x14ac:dyDescent="0.2">
      <c r="A50" s="609" t="s">
        <v>192</v>
      </c>
      <c r="B50" s="610"/>
      <c r="C50" s="610"/>
      <c r="D50" s="611"/>
      <c r="E50" s="262">
        <v>12.967735996686152</v>
      </c>
      <c r="F50" s="263">
        <v>5635</v>
      </c>
      <c r="G50" s="264">
        <v>5864</v>
      </c>
      <c r="H50" s="264">
        <v>6003</v>
      </c>
      <c r="I50" s="264">
        <v>5484</v>
      </c>
      <c r="J50" s="265">
        <v>5525</v>
      </c>
      <c r="K50" s="263">
        <v>110</v>
      </c>
      <c r="L50" s="266">
        <v>1.9909502262443439</v>
      </c>
    </row>
    <row r="51" spans="1:12" s="110" customFormat="1" ht="15" customHeight="1" x14ac:dyDescent="0.2">
      <c r="A51" s="120"/>
      <c r="B51" s="119"/>
      <c r="C51" s="258" t="s">
        <v>106</v>
      </c>
      <c r="E51" s="113">
        <v>56.095829636202311</v>
      </c>
      <c r="F51" s="115">
        <v>3161</v>
      </c>
      <c r="G51" s="114">
        <v>3246</v>
      </c>
      <c r="H51" s="114">
        <v>3354</v>
      </c>
      <c r="I51" s="114">
        <v>3047</v>
      </c>
      <c r="J51" s="140">
        <v>3047</v>
      </c>
      <c r="K51" s="114">
        <v>114</v>
      </c>
      <c r="L51" s="116">
        <v>3.7413849688217917</v>
      </c>
    </row>
    <row r="52" spans="1:12" s="110" customFormat="1" ht="15" customHeight="1" x14ac:dyDescent="0.2">
      <c r="A52" s="120"/>
      <c r="B52" s="119"/>
      <c r="C52" s="258" t="s">
        <v>107</v>
      </c>
      <c r="E52" s="113">
        <v>43.904170363797689</v>
      </c>
      <c r="F52" s="115">
        <v>2474</v>
      </c>
      <c r="G52" s="114">
        <v>2618</v>
      </c>
      <c r="H52" s="114">
        <v>2649</v>
      </c>
      <c r="I52" s="114">
        <v>2437</v>
      </c>
      <c r="J52" s="140">
        <v>2478</v>
      </c>
      <c r="K52" s="114">
        <v>-4</v>
      </c>
      <c r="L52" s="116">
        <v>-0.16142050040355124</v>
      </c>
    </row>
    <row r="53" spans="1:12" s="110" customFormat="1" ht="15" customHeight="1" x14ac:dyDescent="0.2">
      <c r="A53" s="120"/>
      <c r="B53" s="119"/>
      <c r="C53" s="258" t="s">
        <v>187</v>
      </c>
      <c r="D53" s="110" t="s">
        <v>193</v>
      </c>
      <c r="E53" s="113">
        <v>27.985803016858917</v>
      </c>
      <c r="F53" s="115">
        <v>1577</v>
      </c>
      <c r="G53" s="114">
        <v>1833</v>
      </c>
      <c r="H53" s="114">
        <v>1953</v>
      </c>
      <c r="I53" s="114">
        <v>1499</v>
      </c>
      <c r="J53" s="140">
        <v>1607</v>
      </c>
      <c r="K53" s="114">
        <v>-30</v>
      </c>
      <c r="L53" s="116">
        <v>-1.8668326073428749</v>
      </c>
    </row>
    <row r="54" spans="1:12" s="110" customFormat="1" ht="15" customHeight="1" x14ac:dyDescent="0.2">
      <c r="A54" s="120"/>
      <c r="B54" s="119"/>
      <c r="D54" s="267" t="s">
        <v>194</v>
      </c>
      <c r="E54" s="113">
        <v>62.39695624603678</v>
      </c>
      <c r="F54" s="115">
        <v>984</v>
      </c>
      <c r="G54" s="114">
        <v>1107</v>
      </c>
      <c r="H54" s="114">
        <v>1187</v>
      </c>
      <c r="I54" s="114">
        <v>935</v>
      </c>
      <c r="J54" s="140">
        <v>1013</v>
      </c>
      <c r="K54" s="114">
        <v>-29</v>
      </c>
      <c r="L54" s="116">
        <v>-2.8627838104639682</v>
      </c>
    </row>
    <row r="55" spans="1:12" s="110" customFormat="1" ht="15" customHeight="1" x14ac:dyDescent="0.2">
      <c r="A55" s="120"/>
      <c r="B55" s="119"/>
      <c r="D55" s="267" t="s">
        <v>195</v>
      </c>
      <c r="E55" s="113">
        <v>37.60304375396322</v>
      </c>
      <c r="F55" s="115">
        <v>593</v>
      </c>
      <c r="G55" s="114">
        <v>726</v>
      </c>
      <c r="H55" s="114">
        <v>766</v>
      </c>
      <c r="I55" s="114">
        <v>564</v>
      </c>
      <c r="J55" s="140">
        <v>594</v>
      </c>
      <c r="K55" s="114">
        <v>-1</v>
      </c>
      <c r="L55" s="116">
        <v>-0.16835016835016836</v>
      </c>
    </row>
    <row r="56" spans="1:12" s="110" customFormat="1" ht="15" customHeight="1" x14ac:dyDescent="0.2">
      <c r="A56" s="120"/>
      <c r="B56" s="119" t="s">
        <v>196</v>
      </c>
      <c r="C56" s="258"/>
      <c r="E56" s="113">
        <v>63.089704054862615</v>
      </c>
      <c r="F56" s="115">
        <v>27415</v>
      </c>
      <c r="G56" s="114">
        <v>27321</v>
      </c>
      <c r="H56" s="114">
        <v>27509</v>
      </c>
      <c r="I56" s="114">
        <v>27378</v>
      </c>
      <c r="J56" s="140">
        <v>27296</v>
      </c>
      <c r="K56" s="114">
        <v>119</v>
      </c>
      <c r="L56" s="116">
        <v>0.43596131301289565</v>
      </c>
    </row>
    <row r="57" spans="1:12" s="110" customFormat="1" ht="15" customHeight="1" x14ac:dyDescent="0.2">
      <c r="A57" s="120"/>
      <c r="B57" s="119"/>
      <c r="C57" s="258" t="s">
        <v>106</v>
      </c>
      <c r="E57" s="113">
        <v>47.488601130767826</v>
      </c>
      <c r="F57" s="115">
        <v>13019</v>
      </c>
      <c r="G57" s="114">
        <v>12976</v>
      </c>
      <c r="H57" s="114">
        <v>13111</v>
      </c>
      <c r="I57" s="114">
        <v>13004</v>
      </c>
      <c r="J57" s="140">
        <v>12949</v>
      </c>
      <c r="K57" s="114">
        <v>70</v>
      </c>
      <c r="L57" s="116">
        <v>0.54058228434628153</v>
      </c>
    </row>
    <row r="58" spans="1:12" s="110" customFormat="1" ht="15" customHeight="1" x14ac:dyDescent="0.2">
      <c r="A58" s="120"/>
      <c r="B58" s="119"/>
      <c r="C58" s="258" t="s">
        <v>107</v>
      </c>
      <c r="E58" s="113">
        <v>52.511398869232174</v>
      </c>
      <c r="F58" s="115">
        <v>14396</v>
      </c>
      <c r="G58" s="114">
        <v>14345</v>
      </c>
      <c r="H58" s="114">
        <v>14398</v>
      </c>
      <c r="I58" s="114">
        <v>14374</v>
      </c>
      <c r="J58" s="140">
        <v>14347</v>
      </c>
      <c r="K58" s="114">
        <v>49</v>
      </c>
      <c r="L58" s="116">
        <v>0.34153481564090055</v>
      </c>
    </row>
    <row r="59" spans="1:12" s="110" customFormat="1" ht="15" customHeight="1" x14ac:dyDescent="0.2">
      <c r="A59" s="120"/>
      <c r="B59" s="119"/>
      <c r="C59" s="258" t="s">
        <v>105</v>
      </c>
      <c r="D59" s="110" t="s">
        <v>197</v>
      </c>
      <c r="E59" s="113">
        <v>91.522888929418201</v>
      </c>
      <c r="F59" s="115">
        <v>25091</v>
      </c>
      <c r="G59" s="114">
        <v>24998</v>
      </c>
      <c r="H59" s="114">
        <v>25210</v>
      </c>
      <c r="I59" s="114">
        <v>25061</v>
      </c>
      <c r="J59" s="140">
        <v>24977</v>
      </c>
      <c r="K59" s="114">
        <v>114</v>
      </c>
      <c r="L59" s="116">
        <v>0.45641990631380869</v>
      </c>
    </row>
    <row r="60" spans="1:12" s="110" customFormat="1" ht="15" customHeight="1" x14ac:dyDescent="0.2">
      <c r="A60" s="120"/>
      <c r="B60" s="119"/>
      <c r="C60" s="258"/>
      <c r="D60" s="267" t="s">
        <v>198</v>
      </c>
      <c r="E60" s="113">
        <v>45.342951655972264</v>
      </c>
      <c r="F60" s="115">
        <v>11377</v>
      </c>
      <c r="G60" s="114">
        <v>11321</v>
      </c>
      <c r="H60" s="114">
        <v>11462</v>
      </c>
      <c r="I60" s="114">
        <v>11373</v>
      </c>
      <c r="J60" s="140">
        <v>11324</v>
      </c>
      <c r="K60" s="114">
        <v>53</v>
      </c>
      <c r="L60" s="116">
        <v>0.46803249735075947</v>
      </c>
    </row>
    <row r="61" spans="1:12" s="110" customFormat="1" ht="15" customHeight="1" x14ac:dyDescent="0.2">
      <c r="A61" s="120"/>
      <c r="B61" s="119"/>
      <c r="C61" s="258"/>
      <c r="D61" s="267" t="s">
        <v>199</v>
      </c>
      <c r="E61" s="113">
        <v>54.657048344027736</v>
      </c>
      <c r="F61" s="115">
        <v>13714</v>
      </c>
      <c r="G61" s="114">
        <v>13677</v>
      </c>
      <c r="H61" s="114">
        <v>13748</v>
      </c>
      <c r="I61" s="114">
        <v>13688</v>
      </c>
      <c r="J61" s="140">
        <v>13653</v>
      </c>
      <c r="K61" s="114">
        <v>61</v>
      </c>
      <c r="L61" s="116">
        <v>0.44678825166630043</v>
      </c>
    </row>
    <row r="62" spans="1:12" s="110" customFormat="1" ht="15" customHeight="1" x14ac:dyDescent="0.2">
      <c r="A62" s="120"/>
      <c r="B62" s="119"/>
      <c r="C62" s="258"/>
      <c r="D62" s="258" t="s">
        <v>200</v>
      </c>
      <c r="E62" s="113">
        <v>8.4771110705817989</v>
      </c>
      <c r="F62" s="115">
        <v>2324</v>
      </c>
      <c r="G62" s="114">
        <v>2323</v>
      </c>
      <c r="H62" s="114">
        <v>2299</v>
      </c>
      <c r="I62" s="114">
        <v>2317</v>
      </c>
      <c r="J62" s="140">
        <v>2319</v>
      </c>
      <c r="K62" s="114">
        <v>5</v>
      </c>
      <c r="L62" s="116">
        <v>0.21561017680034497</v>
      </c>
    </row>
    <row r="63" spans="1:12" s="110" customFormat="1" ht="15" customHeight="1" x14ac:dyDescent="0.2">
      <c r="A63" s="120"/>
      <c r="B63" s="119"/>
      <c r="C63" s="258"/>
      <c r="D63" s="267" t="s">
        <v>198</v>
      </c>
      <c r="E63" s="113">
        <v>70.654044750430288</v>
      </c>
      <c r="F63" s="115">
        <v>1642</v>
      </c>
      <c r="G63" s="114">
        <v>1655</v>
      </c>
      <c r="H63" s="114">
        <v>1649</v>
      </c>
      <c r="I63" s="114">
        <v>1631</v>
      </c>
      <c r="J63" s="140">
        <v>1625</v>
      </c>
      <c r="K63" s="114">
        <v>17</v>
      </c>
      <c r="L63" s="116">
        <v>1.0461538461538462</v>
      </c>
    </row>
    <row r="64" spans="1:12" s="110" customFormat="1" ht="15" customHeight="1" x14ac:dyDescent="0.2">
      <c r="A64" s="120"/>
      <c r="B64" s="119"/>
      <c r="C64" s="258"/>
      <c r="D64" s="267" t="s">
        <v>199</v>
      </c>
      <c r="E64" s="113">
        <v>29.345955249569709</v>
      </c>
      <c r="F64" s="115">
        <v>682</v>
      </c>
      <c r="G64" s="114">
        <v>668</v>
      </c>
      <c r="H64" s="114">
        <v>650</v>
      </c>
      <c r="I64" s="114">
        <v>686</v>
      </c>
      <c r="J64" s="140">
        <v>694</v>
      </c>
      <c r="K64" s="114">
        <v>-12</v>
      </c>
      <c r="L64" s="116">
        <v>-1.7291066282420748</v>
      </c>
    </row>
    <row r="65" spans="1:12" s="110" customFormat="1" ht="15" customHeight="1" x14ac:dyDescent="0.2">
      <c r="A65" s="120"/>
      <c r="B65" s="119" t="s">
        <v>201</v>
      </c>
      <c r="C65" s="258"/>
      <c r="E65" s="113">
        <v>15.648731992451788</v>
      </c>
      <c r="F65" s="115">
        <v>6800</v>
      </c>
      <c r="G65" s="114">
        <v>6745</v>
      </c>
      <c r="H65" s="114">
        <v>6697</v>
      </c>
      <c r="I65" s="114">
        <v>6604</v>
      </c>
      <c r="J65" s="140">
        <v>6453</v>
      </c>
      <c r="K65" s="114">
        <v>347</v>
      </c>
      <c r="L65" s="116">
        <v>5.3773438710677208</v>
      </c>
    </row>
    <row r="66" spans="1:12" s="110" customFormat="1" ht="15" customHeight="1" x14ac:dyDescent="0.2">
      <c r="A66" s="120"/>
      <c r="B66" s="119"/>
      <c r="C66" s="258" t="s">
        <v>106</v>
      </c>
      <c r="E66" s="113">
        <v>64</v>
      </c>
      <c r="F66" s="115">
        <v>4352</v>
      </c>
      <c r="G66" s="114">
        <v>4358</v>
      </c>
      <c r="H66" s="114">
        <v>4354</v>
      </c>
      <c r="I66" s="114">
        <v>4312</v>
      </c>
      <c r="J66" s="140">
        <v>4211</v>
      </c>
      <c r="K66" s="114">
        <v>141</v>
      </c>
      <c r="L66" s="116">
        <v>3.3483733080028495</v>
      </c>
    </row>
    <row r="67" spans="1:12" s="110" customFormat="1" ht="15" customHeight="1" x14ac:dyDescent="0.2">
      <c r="A67" s="120"/>
      <c r="B67" s="119"/>
      <c r="C67" s="258" t="s">
        <v>107</v>
      </c>
      <c r="E67" s="113">
        <v>36</v>
      </c>
      <c r="F67" s="115">
        <v>2448</v>
      </c>
      <c r="G67" s="114">
        <v>2387</v>
      </c>
      <c r="H67" s="114">
        <v>2343</v>
      </c>
      <c r="I67" s="114">
        <v>2292</v>
      </c>
      <c r="J67" s="140">
        <v>2242</v>
      </c>
      <c r="K67" s="114">
        <v>206</v>
      </c>
      <c r="L67" s="116">
        <v>9.1882247992863508</v>
      </c>
    </row>
    <row r="68" spans="1:12" s="110" customFormat="1" ht="15" customHeight="1" x14ac:dyDescent="0.2">
      <c r="A68" s="120"/>
      <c r="B68" s="119"/>
      <c r="C68" s="258" t="s">
        <v>105</v>
      </c>
      <c r="D68" s="110" t="s">
        <v>202</v>
      </c>
      <c r="E68" s="113">
        <v>17.602941176470587</v>
      </c>
      <c r="F68" s="115">
        <v>1197</v>
      </c>
      <c r="G68" s="114">
        <v>1161</v>
      </c>
      <c r="H68" s="114">
        <v>1122</v>
      </c>
      <c r="I68" s="114">
        <v>1094</v>
      </c>
      <c r="J68" s="140">
        <v>1030</v>
      </c>
      <c r="K68" s="114">
        <v>167</v>
      </c>
      <c r="L68" s="116">
        <v>16.21359223300971</v>
      </c>
    </row>
    <row r="69" spans="1:12" s="110" customFormat="1" ht="15" customHeight="1" x14ac:dyDescent="0.2">
      <c r="A69" s="120"/>
      <c r="B69" s="119"/>
      <c r="C69" s="258"/>
      <c r="D69" s="267" t="s">
        <v>198</v>
      </c>
      <c r="E69" s="113">
        <v>54.302422723475352</v>
      </c>
      <c r="F69" s="115">
        <v>650</v>
      </c>
      <c r="G69" s="114">
        <v>641</v>
      </c>
      <c r="H69" s="114">
        <v>632</v>
      </c>
      <c r="I69" s="114">
        <v>616</v>
      </c>
      <c r="J69" s="140">
        <v>587</v>
      </c>
      <c r="K69" s="114">
        <v>63</v>
      </c>
      <c r="L69" s="116">
        <v>10.732538330494037</v>
      </c>
    </row>
    <row r="70" spans="1:12" s="110" customFormat="1" ht="15" customHeight="1" x14ac:dyDescent="0.2">
      <c r="A70" s="120"/>
      <c r="B70" s="119"/>
      <c r="C70" s="258"/>
      <c r="D70" s="267" t="s">
        <v>199</v>
      </c>
      <c r="E70" s="113">
        <v>45.697577276524648</v>
      </c>
      <c r="F70" s="115">
        <v>547</v>
      </c>
      <c r="G70" s="114">
        <v>520</v>
      </c>
      <c r="H70" s="114">
        <v>490</v>
      </c>
      <c r="I70" s="114">
        <v>478</v>
      </c>
      <c r="J70" s="140">
        <v>443</v>
      </c>
      <c r="K70" s="114">
        <v>104</v>
      </c>
      <c r="L70" s="116">
        <v>23.47629796839729</v>
      </c>
    </row>
    <row r="71" spans="1:12" s="110" customFormat="1" ht="15" customHeight="1" x14ac:dyDescent="0.2">
      <c r="A71" s="120"/>
      <c r="B71" s="119"/>
      <c r="C71" s="258"/>
      <c r="D71" s="110" t="s">
        <v>203</v>
      </c>
      <c r="E71" s="113">
        <v>76.808823529411768</v>
      </c>
      <c r="F71" s="115">
        <v>5223</v>
      </c>
      <c r="G71" s="114">
        <v>5211</v>
      </c>
      <c r="H71" s="114">
        <v>5202</v>
      </c>
      <c r="I71" s="114">
        <v>5143</v>
      </c>
      <c r="J71" s="140">
        <v>5070</v>
      </c>
      <c r="K71" s="114">
        <v>153</v>
      </c>
      <c r="L71" s="116">
        <v>3.0177514792899407</v>
      </c>
    </row>
    <row r="72" spans="1:12" s="110" customFormat="1" ht="15" customHeight="1" x14ac:dyDescent="0.2">
      <c r="A72" s="120"/>
      <c r="B72" s="119"/>
      <c r="C72" s="258"/>
      <c r="D72" s="267" t="s">
        <v>198</v>
      </c>
      <c r="E72" s="113">
        <v>66.034845874018757</v>
      </c>
      <c r="F72" s="115">
        <v>3449</v>
      </c>
      <c r="G72" s="114">
        <v>3464</v>
      </c>
      <c r="H72" s="114">
        <v>3467</v>
      </c>
      <c r="I72" s="114">
        <v>3446</v>
      </c>
      <c r="J72" s="140">
        <v>3387</v>
      </c>
      <c r="K72" s="114">
        <v>62</v>
      </c>
      <c r="L72" s="116">
        <v>1.8305284912902273</v>
      </c>
    </row>
    <row r="73" spans="1:12" s="110" customFormat="1" ht="15" customHeight="1" x14ac:dyDescent="0.2">
      <c r="A73" s="120"/>
      <c r="B73" s="119"/>
      <c r="C73" s="258"/>
      <c r="D73" s="267" t="s">
        <v>199</v>
      </c>
      <c r="E73" s="113">
        <v>33.965154125981236</v>
      </c>
      <c r="F73" s="115">
        <v>1774</v>
      </c>
      <c r="G73" s="114">
        <v>1747</v>
      </c>
      <c r="H73" s="114">
        <v>1735</v>
      </c>
      <c r="I73" s="114">
        <v>1697</v>
      </c>
      <c r="J73" s="140">
        <v>1683</v>
      </c>
      <c r="K73" s="114">
        <v>91</v>
      </c>
      <c r="L73" s="116">
        <v>5.4070112893642301</v>
      </c>
    </row>
    <row r="74" spans="1:12" s="110" customFormat="1" ht="15" customHeight="1" x14ac:dyDescent="0.2">
      <c r="A74" s="120"/>
      <c r="B74" s="119"/>
      <c r="C74" s="258"/>
      <c r="D74" s="110" t="s">
        <v>204</v>
      </c>
      <c r="E74" s="113">
        <v>5.5882352941176467</v>
      </c>
      <c r="F74" s="115">
        <v>380</v>
      </c>
      <c r="G74" s="114">
        <v>373</v>
      </c>
      <c r="H74" s="114">
        <v>373</v>
      </c>
      <c r="I74" s="114">
        <v>367</v>
      </c>
      <c r="J74" s="140">
        <v>353</v>
      </c>
      <c r="K74" s="114">
        <v>27</v>
      </c>
      <c r="L74" s="116">
        <v>7.6487252124645888</v>
      </c>
    </row>
    <row r="75" spans="1:12" s="110" customFormat="1" ht="15" customHeight="1" x14ac:dyDescent="0.2">
      <c r="A75" s="120"/>
      <c r="B75" s="119"/>
      <c r="C75" s="258"/>
      <c r="D75" s="267" t="s">
        <v>198</v>
      </c>
      <c r="E75" s="113">
        <v>66.578947368421055</v>
      </c>
      <c r="F75" s="115">
        <v>253</v>
      </c>
      <c r="G75" s="114">
        <v>253</v>
      </c>
      <c r="H75" s="114">
        <v>255</v>
      </c>
      <c r="I75" s="114">
        <v>250</v>
      </c>
      <c r="J75" s="140">
        <v>237</v>
      </c>
      <c r="K75" s="114">
        <v>16</v>
      </c>
      <c r="L75" s="116">
        <v>6.7510548523206753</v>
      </c>
    </row>
    <row r="76" spans="1:12" s="110" customFormat="1" ht="15" customHeight="1" x14ac:dyDescent="0.2">
      <c r="A76" s="120"/>
      <c r="B76" s="119"/>
      <c r="C76" s="258"/>
      <c r="D76" s="267" t="s">
        <v>199</v>
      </c>
      <c r="E76" s="113">
        <v>33.421052631578945</v>
      </c>
      <c r="F76" s="115">
        <v>127</v>
      </c>
      <c r="G76" s="114">
        <v>120</v>
      </c>
      <c r="H76" s="114">
        <v>118</v>
      </c>
      <c r="I76" s="114">
        <v>117</v>
      </c>
      <c r="J76" s="140">
        <v>116</v>
      </c>
      <c r="K76" s="114">
        <v>11</v>
      </c>
      <c r="L76" s="116">
        <v>9.4827586206896548</v>
      </c>
    </row>
    <row r="77" spans="1:12" s="110" customFormat="1" ht="15" customHeight="1" x14ac:dyDescent="0.2">
      <c r="A77" s="534"/>
      <c r="B77" s="119" t="s">
        <v>205</v>
      </c>
      <c r="C77" s="268"/>
      <c r="D77" s="182"/>
      <c r="E77" s="113">
        <v>8.293827955999447</v>
      </c>
      <c r="F77" s="115">
        <v>3604</v>
      </c>
      <c r="G77" s="114">
        <v>3615</v>
      </c>
      <c r="H77" s="114">
        <v>3705</v>
      </c>
      <c r="I77" s="114">
        <v>3557</v>
      </c>
      <c r="J77" s="140">
        <v>3497</v>
      </c>
      <c r="K77" s="114">
        <v>107</v>
      </c>
      <c r="L77" s="116">
        <v>3.059765513297112</v>
      </c>
    </row>
    <row r="78" spans="1:12" s="110" customFormat="1" ht="15" customHeight="1" x14ac:dyDescent="0.2">
      <c r="A78" s="120"/>
      <c r="B78" s="119"/>
      <c r="C78" s="268" t="s">
        <v>106</v>
      </c>
      <c r="D78" s="182"/>
      <c r="E78" s="113">
        <v>58.157602663706989</v>
      </c>
      <c r="F78" s="115">
        <v>2096</v>
      </c>
      <c r="G78" s="114">
        <v>2097</v>
      </c>
      <c r="H78" s="114">
        <v>2188</v>
      </c>
      <c r="I78" s="114">
        <v>2094</v>
      </c>
      <c r="J78" s="140">
        <v>2039</v>
      </c>
      <c r="K78" s="114">
        <v>57</v>
      </c>
      <c r="L78" s="116">
        <v>2.7954879843060323</v>
      </c>
    </row>
    <row r="79" spans="1:12" s="110" customFormat="1" ht="15" customHeight="1" x14ac:dyDescent="0.2">
      <c r="A79" s="123"/>
      <c r="B79" s="124"/>
      <c r="C79" s="260" t="s">
        <v>107</v>
      </c>
      <c r="D79" s="261"/>
      <c r="E79" s="125">
        <v>41.842397336293011</v>
      </c>
      <c r="F79" s="143">
        <v>1508</v>
      </c>
      <c r="G79" s="144">
        <v>1518</v>
      </c>
      <c r="H79" s="144">
        <v>1517</v>
      </c>
      <c r="I79" s="144">
        <v>1463</v>
      </c>
      <c r="J79" s="145">
        <v>1458</v>
      </c>
      <c r="K79" s="144">
        <v>50</v>
      </c>
      <c r="L79" s="146">
        <v>3.4293552812071328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43454</v>
      </c>
      <c r="E11" s="114">
        <v>43545</v>
      </c>
      <c r="F11" s="114">
        <v>43914</v>
      </c>
      <c r="G11" s="114">
        <v>43023</v>
      </c>
      <c r="H11" s="140">
        <v>42771</v>
      </c>
      <c r="I11" s="115">
        <v>683</v>
      </c>
      <c r="J11" s="116">
        <v>1.5968763882069628</v>
      </c>
    </row>
    <row r="12" spans="1:15" s="110" customFormat="1" ht="24.95" customHeight="1" x14ac:dyDescent="0.2">
      <c r="A12" s="193" t="s">
        <v>132</v>
      </c>
      <c r="B12" s="194" t="s">
        <v>133</v>
      </c>
      <c r="C12" s="113">
        <v>1.4360012887191052</v>
      </c>
      <c r="D12" s="115">
        <v>624</v>
      </c>
      <c r="E12" s="114">
        <v>570</v>
      </c>
      <c r="F12" s="114">
        <v>629</v>
      </c>
      <c r="G12" s="114">
        <v>612</v>
      </c>
      <c r="H12" s="140">
        <v>579</v>
      </c>
      <c r="I12" s="115">
        <v>45</v>
      </c>
      <c r="J12" s="116">
        <v>7.7720207253886011</v>
      </c>
    </row>
    <row r="13" spans="1:15" s="110" customFormat="1" ht="24.95" customHeight="1" x14ac:dyDescent="0.2">
      <c r="A13" s="193" t="s">
        <v>134</v>
      </c>
      <c r="B13" s="199" t="s">
        <v>214</v>
      </c>
      <c r="C13" s="113">
        <v>1.2196805817646246</v>
      </c>
      <c r="D13" s="115">
        <v>530</v>
      </c>
      <c r="E13" s="114">
        <v>520</v>
      </c>
      <c r="F13" s="114">
        <v>526</v>
      </c>
      <c r="G13" s="114">
        <v>493</v>
      </c>
      <c r="H13" s="140">
        <v>509</v>
      </c>
      <c r="I13" s="115">
        <v>21</v>
      </c>
      <c r="J13" s="116">
        <v>4.1257367387033401</v>
      </c>
    </row>
    <row r="14" spans="1:15" s="287" customFormat="1" ht="24" customHeight="1" x14ac:dyDescent="0.2">
      <c r="A14" s="193" t="s">
        <v>215</v>
      </c>
      <c r="B14" s="199" t="s">
        <v>137</v>
      </c>
      <c r="C14" s="113">
        <v>15.084917383900216</v>
      </c>
      <c r="D14" s="115">
        <v>6555</v>
      </c>
      <c r="E14" s="114">
        <v>6625</v>
      </c>
      <c r="F14" s="114">
        <v>6854</v>
      </c>
      <c r="G14" s="114">
        <v>6740</v>
      </c>
      <c r="H14" s="140">
        <v>6804</v>
      </c>
      <c r="I14" s="115">
        <v>-249</v>
      </c>
      <c r="J14" s="116">
        <v>-3.6596119929453264</v>
      </c>
      <c r="K14" s="110"/>
      <c r="L14" s="110"/>
      <c r="M14" s="110"/>
      <c r="N14" s="110"/>
      <c r="O14" s="110"/>
    </row>
    <row r="15" spans="1:15" s="110" customFormat="1" ht="24.75" customHeight="1" x14ac:dyDescent="0.2">
      <c r="A15" s="193" t="s">
        <v>216</v>
      </c>
      <c r="B15" s="199" t="s">
        <v>217</v>
      </c>
      <c r="C15" s="113">
        <v>4.1975422285635382</v>
      </c>
      <c r="D15" s="115">
        <v>1824</v>
      </c>
      <c r="E15" s="114">
        <v>1829</v>
      </c>
      <c r="F15" s="114">
        <v>2020</v>
      </c>
      <c r="G15" s="114">
        <v>1977</v>
      </c>
      <c r="H15" s="140">
        <v>2029</v>
      </c>
      <c r="I15" s="115">
        <v>-205</v>
      </c>
      <c r="J15" s="116">
        <v>-10.103499260719566</v>
      </c>
    </row>
    <row r="16" spans="1:15" s="287" customFormat="1" ht="24.95" customHeight="1" x14ac:dyDescent="0.2">
      <c r="A16" s="193" t="s">
        <v>218</v>
      </c>
      <c r="B16" s="199" t="s">
        <v>141</v>
      </c>
      <c r="C16" s="113">
        <v>9.3639250701891648</v>
      </c>
      <c r="D16" s="115">
        <v>4069</v>
      </c>
      <c r="E16" s="114">
        <v>4140</v>
      </c>
      <c r="F16" s="114">
        <v>4179</v>
      </c>
      <c r="G16" s="114">
        <v>4132</v>
      </c>
      <c r="H16" s="140">
        <v>4156</v>
      </c>
      <c r="I16" s="115">
        <v>-87</v>
      </c>
      <c r="J16" s="116">
        <v>-2.0933589990375361</v>
      </c>
      <c r="K16" s="110"/>
      <c r="L16" s="110"/>
      <c r="M16" s="110"/>
      <c r="N16" s="110"/>
      <c r="O16" s="110"/>
    </row>
    <row r="17" spans="1:15" s="110" customFormat="1" ht="24.95" customHeight="1" x14ac:dyDescent="0.2">
      <c r="A17" s="193" t="s">
        <v>219</v>
      </c>
      <c r="B17" s="199" t="s">
        <v>220</v>
      </c>
      <c r="C17" s="113">
        <v>1.5234500851475123</v>
      </c>
      <c r="D17" s="115">
        <v>662</v>
      </c>
      <c r="E17" s="114">
        <v>656</v>
      </c>
      <c r="F17" s="114">
        <v>655</v>
      </c>
      <c r="G17" s="114">
        <v>631</v>
      </c>
      <c r="H17" s="140">
        <v>619</v>
      </c>
      <c r="I17" s="115">
        <v>43</v>
      </c>
      <c r="J17" s="116">
        <v>6.9466882067851374</v>
      </c>
    </row>
    <row r="18" spans="1:15" s="287" customFormat="1" ht="24.95" customHeight="1" x14ac:dyDescent="0.2">
      <c r="A18" s="201" t="s">
        <v>144</v>
      </c>
      <c r="B18" s="202" t="s">
        <v>145</v>
      </c>
      <c r="C18" s="113">
        <v>7.9624430432181157</v>
      </c>
      <c r="D18" s="115">
        <v>3460</v>
      </c>
      <c r="E18" s="114">
        <v>3479</v>
      </c>
      <c r="F18" s="114">
        <v>3529</v>
      </c>
      <c r="G18" s="114">
        <v>3426</v>
      </c>
      <c r="H18" s="140">
        <v>3394</v>
      </c>
      <c r="I18" s="115">
        <v>66</v>
      </c>
      <c r="J18" s="116">
        <v>1.9446081319976429</v>
      </c>
      <c r="K18" s="110"/>
      <c r="L18" s="110"/>
      <c r="M18" s="110"/>
      <c r="N18" s="110"/>
      <c r="O18" s="110"/>
    </row>
    <row r="19" spans="1:15" s="110" customFormat="1" ht="24.95" customHeight="1" x14ac:dyDescent="0.2">
      <c r="A19" s="193" t="s">
        <v>146</v>
      </c>
      <c r="B19" s="199" t="s">
        <v>147</v>
      </c>
      <c r="C19" s="113">
        <v>13.911262484466333</v>
      </c>
      <c r="D19" s="115">
        <v>6045</v>
      </c>
      <c r="E19" s="114">
        <v>6082</v>
      </c>
      <c r="F19" s="114">
        <v>6147</v>
      </c>
      <c r="G19" s="114">
        <v>5997</v>
      </c>
      <c r="H19" s="140">
        <v>6042</v>
      </c>
      <c r="I19" s="115">
        <v>3</v>
      </c>
      <c r="J19" s="116">
        <v>4.9652432969215489E-2</v>
      </c>
    </row>
    <row r="20" spans="1:15" s="287" customFormat="1" ht="24.95" customHeight="1" x14ac:dyDescent="0.2">
      <c r="A20" s="193" t="s">
        <v>148</v>
      </c>
      <c r="B20" s="199" t="s">
        <v>149</v>
      </c>
      <c r="C20" s="113">
        <v>3.6107147788465963</v>
      </c>
      <c r="D20" s="115">
        <v>1569</v>
      </c>
      <c r="E20" s="114">
        <v>1584</v>
      </c>
      <c r="F20" s="114">
        <v>1547</v>
      </c>
      <c r="G20" s="114">
        <v>1481</v>
      </c>
      <c r="H20" s="140">
        <v>1438</v>
      </c>
      <c r="I20" s="115">
        <v>131</v>
      </c>
      <c r="J20" s="116">
        <v>9.1098748261474274</v>
      </c>
      <c r="K20" s="110"/>
      <c r="L20" s="110"/>
      <c r="M20" s="110"/>
      <c r="N20" s="110"/>
      <c r="O20" s="110"/>
    </row>
    <row r="21" spans="1:15" s="110" customFormat="1" ht="24.95" customHeight="1" x14ac:dyDescent="0.2">
      <c r="A21" s="201" t="s">
        <v>150</v>
      </c>
      <c r="B21" s="202" t="s">
        <v>151</v>
      </c>
      <c r="C21" s="113">
        <v>2.3381046624016202</v>
      </c>
      <c r="D21" s="115">
        <v>1016</v>
      </c>
      <c r="E21" s="114">
        <v>998</v>
      </c>
      <c r="F21" s="114">
        <v>1062</v>
      </c>
      <c r="G21" s="114">
        <v>1046</v>
      </c>
      <c r="H21" s="140">
        <v>1035</v>
      </c>
      <c r="I21" s="115">
        <v>-19</v>
      </c>
      <c r="J21" s="116">
        <v>-1.8357487922705313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1.8617388502784553</v>
      </c>
      <c r="D23" s="115">
        <v>809</v>
      </c>
      <c r="E23" s="114">
        <v>801</v>
      </c>
      <c r="F23" s="114">
        <v>810</v>
      </c>
      <c r="G23" s="114">
        <v>911</v>
      </c>
      <c r="H23" s="140">
        <v>937</v>
      </c>
      <c r="I23" s="115">
        <v>-128</v>
      </c>
      <c r="J23" s="116">
        <v>-13.660618996798293</v>
      </c>
    </row>
    <row r="24" spans="1:15" s="110" customFormat="1" ht="24.95" customHeight="1" x14ac:dyDescent="0.2">
      <c r="A24" s="193" t="s">
        <v>156</v>
      </c>
      <c r="B24" s="199" t="s">
        <v>221</v>
      </c>
      <c r="C24" s="113">
        <v>19.00860680259585</v>
      </c>
      <c r="D24" s="115">
        <v>8260</v>
      </c>
      <c r="E24" s="114">
        <v>8231</v>
      </c>
      <c r="F24" s="114">
        <v>8187</v>
      </c>
      <c r="G24" s="114">
        <v>8015</v>
      </c>
      <c r="H24" s="140">
        <v>7780</v>
      </c>
      <c r="I24" s="115">
        <v>480</v>
      </c>
      <c r="J24" s="116">
        <v>6.1696658097686372</v>
      </c>
    </row>
    <row r="25" spans="1:15" s="110" customFormat="1" ht="24.95" customHeight="1" x14ac:dyDescent="0.2">
      <c r="A25" s="193" t="s">
        <v>222</v>
      </c>
      <c r="B25" s="204" t="s">
        <v>159</v>
      </c>
      <c r="C25" s="113">
        <v>1.8502324296957702</v>
      </c>
      <c r="D25" s="115">
        <v>804</v>
      </c>
      <c r="E25" s="114">
        <v>782</v>
      </c>
      <c r="F25" s="114">
        <v>809</v>
      </c>
      <c r="G25" s="114">
        <v>801</v>
      </c>
      <c r="H25" s="140">
        <v>777</v>
      </c>
      <c r="I25" s="115">
        <v>27</v>
      </c>
      <c r="J25" s="116">
        <v>3.4749034749034751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6.2226722511161228</v>
      </c>
      <c r="D27" s="115">
        <v>2704</v>
      </c>
      <c r="E27" s="114">
        <v>2706</v>
      </c>
      <c r="F27" s="114">
        <v>2721</v>
      </c>
      <c r="G27" s="114">
        <v>2647</v>
      </c>
      <c r="H27" s="140">
        <v>2612</v>
      </c>
      <c r="I27" s="115">
        <v>92</v>
      </c>
      <c r="J27" s="116">
        <v>3.5222052067381315</v>
      </c>
    </row>
    <row r="28" spans="1:15" s="110" customFormat="1" ht="24.95" customHeight="1" x14ac:dyDescent="0.2">
      <c r="A28" s="193" t="s">
        <v>163</v>
      </c>
      <c r="B28" s="199" t="s">
        <v>164</v>
      </c>
      <c r="C28" s="113">
        <v>3.8132277811018547</v>
      </c>
      <c r="D28" s="115">
        <v>1657</v>
      </c>
      <c r="E28" s="114">
        <v>1647</v>
      </c>
      <c r="F28" s="114">
        <v>1631</v>
      </c>
      <c r="G28" s="114">
        <v>1597</v>
      </c>
      <c r="H28" s="140">
        <v>1588</v>
      </c>
      <c r="I28" s="115">
        <v>69</v>
      </c>
      <c r="J28" s="116">
        <v>4.3450881612090679</v>
      </c>
    </row>
    <row r="29" spans="1:15" s="110" customFormat="1" ht="24.95" customHeight="1" x14ac:dyDescent="0.2">
      <c r="A29" s="193">
        <v>86</v>
      </c>
      <c r="B29" s="199" t="s">
        <v>165</v>
      </c>
      <c r="C29" s="113">
        <v>7.8818980991393195</v>
      </c>
      <c r="D29" s="115">
        <v>3425</v>
      </c>
      <c r="E29" s="114">
        <v>3429</v>
      </c>
      <c r="F29" s="114">
        <v>3427</v>
      </c>
      <c r="G29" s="114">
        <v>3300</v>
      </c>
      <c r="H29" s="140">
        <v>3317</v>
      </c>
      <c r="I29" s="115">
        <v>108</v>
      </c>
      <c r="J29" s="116">
        <v>3.255954175459753</v>
      </c>
    </row>
    <row r="30" spans="1:15" s="110" customFormat="1" ht="24.95" customHeight="1" x14ac:dyDescent="0.2">
      <c r="A30" s="193">
        <v>87.88</v>
      </c>
      <c r="B30" s="204" t="s">
        <v>166</v>
      </c>
      <c r="C30" s="113">
        <v>10.040502600451052</v>
      </c>
      <c r="D30" s="115">
        <v>4363</v>
      </c>
      <c r="E30" s="114">
        <v>4401</v>
      </c>
      <c r="F30" s="114">
        <v>4349</v>
      </c>
      <c r="G30" s="114">
        <v>4258</v>
      </c>
      <c r="H30" s="140">
        <v>4264</v>
      </c>
      <c r="I30" s="115">
        <v>99</v>
      </c>
      <c r="J30" s="116">
        <v>2.3217636022514072</v>
      </c>
    </row>
    <row r="31" spans="1:15" s="110" customFormat="1" ht="24.95" customHeight="1" x14ac:dyDescent="0.2">
      <c r="A31" s="193" t="s">
        <v>167</v>
      </c>
      <c r="B31" s="199" t="s">
        <v>168</v>
      </c>
      <c r="C31" s="113">
        <v>3.0146821926635061</v>
      </c>
      <c r="D31" s="115">
        <v>1310</v>
      </c>
      <c r="E31" s="114">
        <v>1334</v>
      </c>
      <c r="F31" s="114">
        <v>1306</v>
      </c>
      <c r="G31" s="114">
        <v>1315</v>
      </c>
      <c r="H31" s="140">
        <v>1310</v>
      </c>
      <c r="I31" s="115">
        <v>0</v>
      </c>
      <c r="J31" s="116">
        <v>0</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1.4360012887191052</v>
      </c>
      <c r="D34" s="115">
        <v>624</v>
      </c>
      <c r="E34" s="114">
        <v>570</v>
      </c>
      <c r="F34" s="114">
        <v>629</v>
      </c>
      <c r="G34" s="114">
        <v>612</v>
      </c>
      <c r="H34" s="140">
        <v>579</v>
      </c>
      <c r="I34" s="115">
        <v>45</v>
      </c>
      <c r="J34" s="116">
        <v>7.7720207253886011</v>
      </c>
    </row>
    <row r="35" spans="1:10" s="110" customFormat="1" ht="24.95" customHeight="1" x14ac:dyDescent="0.2">
      <c r="A35" s="292" t="s">
        <v>171</v>
      </c>
      <c r="B35" s="293" t="s">
        <v>172</v>
      </c>
      <c r="C35" s="113">
        <v>24.267041008882956</v>
      </c>
      <c r="D35" s="115">
        <v>10545</v>
      </c>
      <c r="E35" s="114">
        <v>10624</v>
      </c>
      <c r="F35" s="114">
        <v>10909</v>
      </c>
      <c r="G35" s="114">
        <v>10659</v>
      </c>
      <c r="H35" s="140">
        <v>10707</v>
      </c>
      <c r="I35" s="115">
        <v>-162</v>
      </c>
      <c r="J35" s="116">
        <v>-1.5130288596245447</v>
      </c>
    </row>
    <row r="36" spans="1:10" s="110" customFormat="1" ht="24.95" customHeight="1" x14ac:dyDescent="0.2">
      <c r="A36" s="294" t="s">
        <v>173</v>
      </c>
      <c r="B36" s="295" t="s">
        <v>174</v>
      </c>
      <c r="C36" s="125">
        <v>74.296957702397933</v>
      </c>
      <c r="D36" s="143">
        <v>32285</v>
      </c>
      <c r="E36" s="144">
        <v>32351</v>
      </c>
      <c r="F36" s="144">
        <v>32376</v>
      </c>
      <c r="G36" s="144">
        <v>31752</v>
      </c>
      <c r="H36" s="145">
        <v>31485</v>
      </c>
      <c r="I36" s="143">
        <v>800</v>
      </c>
      <c r="J36" s="146">
        <v>2.5408924884865809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2020-09-25T06:46:23Z</dcterms:created>
  <dcterms:modified xsi:type="dcterms:W3CDTF">2020-09-28T08:06:13Z</dcterms:modified>
</cp:coreProperties>
</file>