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C33" i="24"/>
  <c r="C32" i="24"/>
  <c r="L32" i="24" s="1"/>
  <c r="C31" i="24"/>
  <c r="C30" i="24"/>
  <c r="L30" i="24" s="1"/>
  <c r="C29" i="24"/>
  <c r="C28" i="24"/>
  <c r="C27" i="24"/>
  <c r="C26" i="24"/>
  <c r="C25" i="24"/>
  <c r="C24" i="24"/>
  <c r="L24" i="24" s="1"/>
  <c r="C23" i="24"/>
  <c r="C22" i="24"/>
  <c r="L22" i="24" s="1"/>
  <c r="C21" i="24"/>
  <c r="C20" i="24"/>
  <c r="C19" i="24"/>
  <c r="C18" i="24"/>
  <c r="C17" i="24"/>
  <c r="C16" i="24"/>
  <c r="L16" i="24" s="1"/>
  <c r="C15" i="24"/>
  <c r="C9" i="24"/>
  <c r="C8" i="24"/>
  <c r="C7" i="24"/>
  <c r="B38" i="24"/>
  <c r="F38" i="24" s="1"/>
  <c r="B37" i="24"/>
  <c r="B35" i="24"/>
  <c r="H35" i="24" s="1"/>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K7" i="24"/>
  <c r="H7" i="24"/>
  <c r="F9" i="24"/>
  <c r="D9" i="24"/>
  <c r="J9" i="24"/>
  <c r="K9" i="24"/>
  <c r="H9" i="24"/>
  <c r="I18" i="24"/>
  <c r="M18" i="24"/>
  <c r="E18" i="24"/>
  <c r="L18" i="24"/>
  <c r="G18" i="24"/>
  <c r="B14" i="24"/>
  <c r="B6" i="24"/>
  <c r="F27" i="24"/>
  <c r="D27" i="24"/>
  <c r="J27" i="24"/>
  <c r="K27" i="24"/>
  <c r="K30" i="24"/>
  <c r="J30" i="24"/>
  <c r="H30" i="24"/>
  <c r="F30" i="24"/>
  <c r="G21" i="24"/>
  <c r="M21" i="24"/>
  <c r="E21" i="24"/>
  <c r="L21" i="24"/>
  <c r="I21" i="24"/>
  <c r="M38" i="24"/>
  <c r="E38" i="24"/>
  <c r="L38" i="24"/>
  <c r="G38" i="24"/>
  <c r="I38" i="24"/>
  <c r="D30" i="24"/>
  <c r="K61" i="24"/>
  <c r="J61" i="24"/>
  <c r="I61" i="24"/>
  <c r="G15" i="24"/>
  <c r="M15" i="24"/>
  <c r="E15" i="24"/>
  <c r="L15" i="24"/>
  <c r="I15" i="24"/>
  <c r="F15" i="24"/>
  <c r="D15" i="24"/>
  <c r="J15" i="24"/>
  <c r="K15" i="24"/>
  <c r="H15" i="24"/>
  <c r="F31" i="24"/>
  <c r="D31" i="24"/>
  <c r="J31" i="24"/>
  <c r="K31" i="24"/>
  <c r="H31" i="24"/>
  <c r="K34" i="24"/>
  <c r="J34" i="24"/>
  <c r="H34" i="24"/>
  <c r="F34" i="24"/>
  <c r="D34" i="24"/>
  <c r="G25" i="24"/>
  <c r="M25" i="24"/>
  <c r="E25" i="24"/>
  <c r="L25" i="24"/>
  <c r="I25" i="24"/>
  <c r="I28" i="24"/>
  <c r="M28" i="24"/>
  <c r="E28" i="24"/>
  <c r="L28" i="24"/>
  <c r="G28" i="24"/>
  <c r="I34" i="24"/>
  <c r="M34" i="24"/>
  <c r="E34" i="24"/>
  <c r="L34" i="24"/>
  <c r="G34" i="24"/>
  <c r="K18" i="24"/>
  <c r="J18" i="24"/>
  <c r="H18" i="24"/>
  <c r="F18" i="24"/>
  <c r="D18" i="24"/>
  <c r="F25" i="24"/>
  <c r="D25" i="24"/>
  <c r="J25" i="24"/>
  <c r="K25" i="24"/>
  <c r="H25" i="24"/>
  <c r="K28" i="24"/>
  <c r="J28" i="24"/>
  <c r="H28" i="24"/>
  <c r="F28" i="24"/>
  <c r="D28" i="24"/>
  <c r="G19" i="24"/>
  <c r="M19" i="24"/>
  <c r="E19" i="24"/>
  <c r="L19" i="24"/>
  <c r="I19" i="24"/>
  <c r="G35" i="24"/>
  <c r="M35" i="24"/>
  <c r="E35" i="24"/>
  <c r="L35" i="24"/>
  <c r="I35" i="24"/>
  <c r="K53" i="24"/>
  <c r="J53" i="24"/>
  <c r="I53" i="24"/>
  <c r="F21" i="24"/>
  <c r="D21" i="24"/>
  <c r="J21" i="24"/>
  <c r="K21" i="24"/>
  <c r="H21" i="24"/>
  <c r="F19" i="24"/>
  <c r="D19" i="24"/>
  <c r="J19" i="24"/>
  <c r="K19" i="24"/>
  <c r="K22" i="24"/>
  <c r="J22" i="24"/>
  <c r="H22" i="24"/>
  <c r="F22" i="24"/>
  <c r="F35" i="24"/>
  <c r="D35" i="24"/>
  <c r="J35" i="24"/>
  <c r="K35" i="24"/>
  <c r="B45" i="24"/>
  <c r="B39" i="24"/>
  <c r="G29" i="24"/>
  <c r="M29" i="24"/>
  <c r="E29" i="24"/>
  <c r="L29" i="24"/>
  <c r="I29" i="24"/>
  <c r="H19" i="24"/>
  <c r="K69" i="24"/>
  <c r="J69" i="24"/>
  <c r="I69" i="24"/>
  <c r="K24" i="24"/>
  <c r="J24" i="24"/>
  <c r="H24" i="24"/>
  <c r="F24" i="24"/>
  <c r="D24" i="24"/>
  <c r="G31" i="24"/>
  <c r="M31" i="24"/>
  <c r="E31" i="24"/>
  <c r="L31" i="24"/>
  <c r="I31" i="24"/>
  <c r="K16" i="24"/>
  <c r="J16" i="24"/>
  <c r="H16" i="24"/>
  <c r="F16" i="24"/>
  <c r="D16" i="24"/>
  <c r="F29" i="24"/>
  <c r="D29" i="24"/>
  <c r="J29" i="24"/>
  <c r="K29" i="24"/>
  <c r="H29" i="24"/>
  <c r="K32" i="24"/>
  <c r="J32" i="24"/>
  <c r="H32" i="24"/>
  <c r="F32" i="24"/>
  <c r="D32" i="24"/>
  <c r="G23" i="24"/>
  <c r="M23" i="24"/>
  <c r="E23" i="24"/>
  <c r="L23" i="24"/>
  <c r="I23" i="24"/>
  <c r="I26" i="24"/>
  <c r="M26" i="24"/>
  <c r="E26" i="24"/>
  <c r="L26" i="24"/>
  <c r="G26" i="24"/>
  <c r="D22" i="24"/>
  <c r="D38" i="24"/>
  <c r="K38" i="24"/>
  <c r="J38" i="24"/>
  <c r="H38" i="24"/>
  <c r="F23" i="24"/>
  <c r="D23" i="24"/>
  <c r="J23" i="24"/>
  <c r="K23" i="24"/>
  <c r="H23" i="24"/>
  <c r="K26" i="24"/>
  <c r="J26" i="24"/>
  <c r="H26" i="24"/>
  <c r="F26" i="24"/>
  <c r="D26"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F17" i="24"/>
  <c r="D17" i="24"/>
  <c r="J17" i="24"/>
  <c r="K17" i="24"/>
  <c r="H17" i="24"/>
  <c r="K20" i="24"/>
  <c r="J20" i="24"/>
  <c r="H20" i="24"/>
  <c r="F20" i="24"/>
  <c r="D20" i="24"/>
  <c r="F33" i="24"/>
  <c r="D33" i="24"/>
  <c r="J33" i="24"/>
  <c r="K33" i="24"/>
  <c r="H33" i="24"/>
  <c r="H37" i="24"/>
  <c r="F37" i="24"/>
  <c r="D37" i="24"/>
  <c r="K37" i="24"/>
  <c r="J37" i="24"/>
  <c r="I8" i="24"/>
  <c r="M8" i="24"/>
  <c r="E8" i="24"/>
  <c r="L8" i="24"/>
  <c r="G8" i="24"/>
  <c r="G27" i="24"/>
  <c r="M27" i="24"/>
  <c r="E27" i="24"/>
  <c r="L27" i="24"/>
  <c r="I27" i="24"/>
  <c r="H27" i="24"/>
  <c r="I79" i="24"/>
  <c r="G22" i="24"/>
  <c r="G30" i="24"/>
  <c r="K58" i="24"/>
  <c r="J58" i="24"/>
  <c r="K66" i="24"/>
  <c r="J66" i="24"/>
  <c r="K74" i="24"/>
  <c r="J74" i="24"/>
  <c r="H43" i="24"/>
  <c r="F43" i="24"/>
  <c r="D43" i="24"/>
  <c r="K43" i="24"/>
  <c r="K55" i="24"/>
  <c r="J55" i="24"/>
  <c r="K63" i="24"/>
  <c r="J63" i="24"/>
  <c r="K71" i="24"/>
  <c r="J71" i="24"/>
  <c r="K52" i="24"/>
  <c r="J52" i="24"/>
  <c r="K60" i="24"/>
  <c r="J60" i="24"/>
  <c r="K68" i="24"/>
  <c r="J68" i="24"/>
  <c r="I16" i="24"/>
  <c r="M16" i="24"/>
  <c r="E16" i="24"/>
  <c r="I24" i="24"/>
  <c r="M24" i="24"/>
  <c r="E24" i="24"/>
  <c r="I32" i="24"/>
  <c r="M32" i="24"/>
  <c r="E32" i="24"/>
  <c r="K57" i="24"/>
  <c r="J57" i="24"/>
  <c r="K65" i="24"/>
  <c r="J65" i="24"/>
  <c r="K73" i="24"/>
  <c r="J73" i="24"/>
  <c r="H41" i="24"/>
  <c r="F41" i="24"/>
  <c r="D41" i="24"/>
  <c r="K41" i="24"/>
  <c r="K54" i="24"/>
  <c r="J54" i="24"/>
  <c r="K62" i="24"/>
  <c r="J62" i="24"/>
  <c r="K70" i="24"/>
  <c r="J70" i="24"/>
  <c r="C14" i="24"/>
  <c r="C6" i="24"/>
  <c r="I22" i="24"/>
  <c r="M22" i="24"/>
  <c r="E22" i="24"/>
  <c r="I30" i="24"/>
  <c r="M30" i="24"/>
  <c r="E30" i="24"/>
  <c r="C45" i="24"/>
  <c r="C39" i="24"/>
  <c r="K51" i="24"/>
  <c r="J51" i="24"/>
  <c r="K59" i="24"/>
  <c r="J59" i="24"/>
  <c r="K67" i="24"/>
  <c r="J67" i="24"/>
  <c r="K75" i="24"/>
  <c r="K77" i="24" s="1"/>
  <c r="J75" i="24"/>
  <c r="G16" i="24"/>
  <c r="G24" i="24"/>
  <c r="G32" i="24"/>
  <c r="K56" i="24"/>
  <c r="J56" i="24"/>
  <c r="K64" i="24"/>
  <c r="J64" i="24"/>
  <c r="K72" i="24"/>
  <c r="J72" i="24"/>
  <c r="G40" i="24"/>
  <c r="G42" i="24"/>
  <c r="G44" i="24"/>
  <c r="H40" i="24"/>
  <c r="L41" i="24"/>
  <c r="H42" i="24"/>
  <c r="L43" i="24"/>
  <c r="H44" i="24"/>
  <c r="J44" i="24"/>
  <c r="E40" i="24"/>
  <c r="E42" i="24"/>
  <c r="E44" i="24"/>
  <c r="H39" i="24" l="1"/>
  <c r="F39" i="24"/>
  <c r="D39" i="24"/>
  <c r="K39" i="24"/>
  <c r="J39" i="24"/>
  <c r="K6" i="24"/>
  <c r="J6" i="24"/>
  <c r="H6" i="24"/>
  <c r="F6" i="24"/>
  <c r="D6" i="24"/>
  <c r="H45" i="24"/>
  <c r="F45" i="24"/>
  <c r="D45" i="24"/>
  <c r="K45" i="24"/>
  <c r="J45" i="24"/>
  <c r="K14" i="24"/>
  <c r="J14" i="24"/>
  <c r="H14" i="24"/>
  <c r="F14" i="24"/>
  <c r="D14" i="24"/>
  <c r="J77" i="24"/>
  <c r="I39" i="24"/>
  <c r="G39" i="24"/>
  <c r="L39" i="24"/>
  <c r="M39" i="24"/>
  <c r="E39" i="24"/>
  <c r="I6" i="24"/>
  <c r="M6" i="24"/>
  <c r="E6" i="24"/>
  <c r="L6" i="24"/>
  <c r="G6" i="24"/>
  <c r="K79" i="24"/>
  <c r="K78" i="24"/>
  <c r="I14" i="24"/>
  <c r="M14" i="24"/>
  <c r="E14" i="24"/>
  <c r="L14" i="24"/>
  <c r="G14" i="24"/>
  <c r="I45" i="24"/>
  <c r="G45" i="24"/>
  <c r="L45" i="24"/>
  <c r="E45" i="24"/>
  <c r="M45" i="24"/>
  <c r="J79" i="24" l="1"/>
  <c r="J78" i="24"/>
  <c r="I78" i="24"/>
  <c r="I83" i="24" l="1"/>
  <c r="I82" i="24"/>
  <c r="I81" i="24"/>
</calcChain>
</file>

<file path=xl/sharedStrings.xml><?xml version="1.0" encoding="utf-8"?>
<sst xmlns="http://schemas.openxmlformats.org/spreadsheetml/2006/main" count="1684" uniqueCount="520">
  <si>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</si>
  <si>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</si>
  <si>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</si>
  <si>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</si>
  <si>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</si>
  <si>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</si>
  <si>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</si>
  <si>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</si>
  <si>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</si>
  <si>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</si>
  <si>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</si>
  <si>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</si>
  <si>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</si>
  <si>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Goslar (03153)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</si>
  <si>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</si>
  <si>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</si>
  <si>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</si>
  <si>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</si>
  <si>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</si>
  <si>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</si>
  <si>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</si>
  <si>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</si>
  <si>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</si>
  <si>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</si>
  <si>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</si>
  <si>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</si>
  <si>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</si>
  <si>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</si>
  <si>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</si>
  <si>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</si>
  <si>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</si>
  <si>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</si>
  <si>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</si>
  <si>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</si>
  <si>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</si>
  <si>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</si>
  <si>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</si>
  <si>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</si>
  <si>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</si>
  <si>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</si>
  <si>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</si>
  <si>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</si>
  <si>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</si>
  <si>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</si>
  <si>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</si>
  <si>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</si>
  <si>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</si>
  <si>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</si>
  <si>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</si>
  <si>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</si>
  <si>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</si>
  <si>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</si>
  <si>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</si>
  <si>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</si>
  <si>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</si>
  <si>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</si>
  <si>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</si>
  <si>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</si>
  <si>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</si>
  <si>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</si>
  <si>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</si>
  <si>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</si>
  <si>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</si>
  <si>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</si>
  <si>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</si>
  <si>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</si>
  <si>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</si>
  <si>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</si>
  <si>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</si>
  <si>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</si>
  <si>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</si>
  <si>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</si>
  <si>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</si>
  <si>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</si>
  <si>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</si>
  <si>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</si>
  <si>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</si>
  <si>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</si>
  <si>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</si>
  <si>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</si>
  <si>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</si>
  <si>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</si>
  <si>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</si>
  <si>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</si>
  <si>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</si>
  <si>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</si>
  <si>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</si>
  <si>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</si>
  <si>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</si>
  <si>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</si>
  <si>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</si>
  <si>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</si>
  <si>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Goslar (03153);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</si>
  <si>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</si>
  <si>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</si>
  <si>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</si>
  <si>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</si>
  <si>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</si>
  <si>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</si>
  <si>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</si>
  <si>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</si>
  <si>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</si>
  <si>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</si>
  <si>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</si>
  <si>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</si>
  <si>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</si>
  <si>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</si>
  <si>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</si>
  <si>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</si>
  <si>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</si>
  <si>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</si>
  <si>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</si>
  <si>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</si>
  <si>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</si>
  <si>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</si>
  <si>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</si>
  <si>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</si>
  <si>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</si>
  <si>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</si>
  <si>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</si>
  <si>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</si>
  <si>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</si>
  <si>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</si>
  <si>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</si>
  <si>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</si>
  <si>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</si>
  <si>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</si>
  <si>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</si>
  <si>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</si>
  <si>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</si>
  <si>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</si>
  <si>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</si>
  <si>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</si>
  <si>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</si>
  <si>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</si>
  <si>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</si>
  <si>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</si>
  <si>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</si>
  <si>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</si>
  <si>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</si>
  <si>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</si>
  <si>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</si>
  <si>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</si>
  <si>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</si>
  <si>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</si>
  <si>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</si>
  <si>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</si>
  <si>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</si>
  <si>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</si>
  <si>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</si>
  <si>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</si>
  <si>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</si>
  <si>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</si>
  <si>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</si>
  <si>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</si>
  <si>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</si>
  <si>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</si>
  <si>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</si>
  <si>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</si>
  <si>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</si>
  <si>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</si>
  <si>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</si>
  <si>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</si>
  <si>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</si>
  <si>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</si>
  <si>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</si>
  <si>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</si>
  <si>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</si>
  <si>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</si>
  <si>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</si>
  <si>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</si>
  <si>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</si>
  <si>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</si>
  <si>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</si>
  <si>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</si>
  <si>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</si>
  <si>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</si>
  <si>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</si>
  <si>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</si>
  <si>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</si>
  <si>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</si>
  <si>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</si>
  <si>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</si>
  <si>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Goslar (03153)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</si>
  <si>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</si>
  <si>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</si>
  <si>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</si>
  <si>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</si>
  <si>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</si>
  <si>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</si>
  <si>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</si>
  <si>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</si>
  <si>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</si>
  <si>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</si>
  <si>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</si>
  <si>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</si>
  <si>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</si>
  <si>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</si>
  <si>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</si>
  <si>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</si>
  <si>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</si>
  <si>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</si>
  <si>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</si>
  <si>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</si>
  <si>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</si>
  <si>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</si>
  <si>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</si>
  <si>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</si>
  <si>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</si>
  <si>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</si>
  <si>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</si>
  <si>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</si>
  <si>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</si>
  <si>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</si>
  <si>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</si>
  <si>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</si>
  <si>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</si>
  <si>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</si>
  <si>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</si>
  <si>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</si>
  <si>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</si>
  <si>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</si>
  <si>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</si>
  <si>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</si>
  <si>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</si>
  <si>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</si>
  <si>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</si>
  <si>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</si>
  <si>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</si>
  <si>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</si>
  <si>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</si>
  <si>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</si>
  <si>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</si>
  <si>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</si>
  <si>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</si>
  <si>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</si>
  <si>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</si>
  <si>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</si>
  <si>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</si>
  <si>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</si>
  <si>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</si>
  <si>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</si>
  <si>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</si>
  <si>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</si>
  <si>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</si>
  <si>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</si>
  <si>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</si>
  <si>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</si>
  <si>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</si>
  <si>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</si>
  <si>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</si>
  <si>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</si>
  <si>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</si>
  <si>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</si>
  <si>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</si>
  <si>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</si>
  <si>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</si>
  <si>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</si>
  <si>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</si>
  <si>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</si>
  <si>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</si>
  <si>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</si>
  <si>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</si>
  <si>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</si>
  <si>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</si>
  <si>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</si>
  <si>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</si>
  <si>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</si>
  <si>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</si>
  <si>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</si>
  <si>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</si>
  <si>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</si>
  <si>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</si>
  <si>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</si>
  <si>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</si>
  <si>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</si>
  <si>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</si>
  <si>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</si>
  <si>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</si>
  <si>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</si>
  <si>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</si>
  <si>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</si>
  <si>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</si>
  <si>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</si>
  <si>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</si>
  <si>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</si>
  <si>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</si>
  <si>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</si>
  <si>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</si>
  <si>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</si>
  <si>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</si>
  <si>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</si>
  <si>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</si>
  <si>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</si>
  <si>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</si>
  <si>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</si>
  <si>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</si>
  <si>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</si>
  <si>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</si>
  <si>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</si>
  <si>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</si>
  <si>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</si>
  <si>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</si>
  <si>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</si>
  <si>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</si>
  <si>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</si>
  <si>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</si>
  <si>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</si>
  <si>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</si>
  <si>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</si>
  <si>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</si>
  <si>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</si>
  <si>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</si>
  <si>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</si>
  <si>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</si>
  <si>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</si>
  <si>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</si>
  <si>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</si>
  <si>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</si>
  <si>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</si>
  <si>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</si>
  <si>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</si>
  <si>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</si>
  <si>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</si>
  <si>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</si>
  <si>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</si>
  <si>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</si>
  <si>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</si>
  <si>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</si>
  <si>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</si>
  <si>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</si>
  <si>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</si>
  <si>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</si>
  <si>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</si>
  <si>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</si>
  <si>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</si>
  <si>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</si>
  <si>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</si>
  <si>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</si>
  <si>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</si>
  <si>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</si>
  <si>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</si>
  <si>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</si>
  <si>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</si>
  <si>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</si>
  <si>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</si>
  <si>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</si>
  <si>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</si>
  <si>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</si>
  <si>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</si>
  <si>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</si>
  <si>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</si>
  <si>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</si>
  <si>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</si>
  <si>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</si>
  <si>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</si>
  <si>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</si>
  <si>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</si>
  <si>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</si>
  <si>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</si>
  <si>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</si>
  <si>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</si>
  <si>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</si>
  <si>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</si>
  <si>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</si>
  <si>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</si>
  <si>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</si>
  <si>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</si>
  <si>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</si>
  <si>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</si>
  <si>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</si>
  <si>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</si>
  <si>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</si>
  <si>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Goslar (03153);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</si>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</sst>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{E12B1966-684B-472A-827F-455EA843DAC6}</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CFA6-4E14-8F29-665800373136}"/>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{C447B794-7D2E-456B-97BB-3F37D3AD515B}</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CFA6-4E14-8F29-66580037313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{C9284193-588C-4646-BB32-AA57C48CED56}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FA6-4E14-8F29-66580037313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{E25D812A-A71C-4549-BE48-805F92A798A6}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FA6-4E14-8F29-66580037313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-0.51157071971193957</c:v>
                </c:pt>
                <c:pt idx="1">
                  <c:v>1.4040057212208159</c:v>
                </c:pt>
                <c:pt idx="2">
                  <c:v>1.1186464311118853</c:v>
                </c:pt>
                <c:pt idx="3">
                  <c:v>1.0875687030768</c:v>
                </c:pt>
              </c:numCache>
            </c:numRef>
          </c:val>
          <c:extLst>
            <c:ext xmlns:c16="http://schemas.microsoft.com/office/drawing/2014/chart" uri="{C3380CC4-5D6E-409C-BE32-E72D297353CC}">
              <c16:uniqueId val="{00000004-CFA6-4E14-8F29-66580037313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{F2A493DA-4E1E-4107-8303-B5E301755600}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FA6-4E14-8F29-66580037313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{D097E18C-99F4-4998-83EF-B71271D0B66E}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FA6-4E14-8F29-66580037313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{F1149AC5-3264-462C-ABF4-C906CC63D4BC}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FA6-4E14-8F29-66580037313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{C6B506FD-E087-46A2-9EE6-F8C0317CBD31}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FA6-4E14-8F29-6658003731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FA6-4E14-8F29-66580037313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FA6-4E14-8F29-66580037313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{48EB931F-63D4-415F-AD38-F179F097018A}</c15:txfldGUID>
                      <c15:f>Daten_Diagramme!$E$6</c15:f>
                      <c15:dlblFieldTableCache>
                        <c:ptCount val="1"/>
                        <c:pt idx="0">
                          <c:v>-4.0</c:v>
                        </c:pt>
                      </c15:dlblFieldTableCache>
                    </c15:dlblFTEntry>
                  </c15:dlblFieldTable>
                  <c15:showDataLabelsRange val="0"/>
                </c:ext>
                <c:ext xmlns:c16="http://schemas.microsoft.com/office/drawing/2014/chart" uri="{C3380CC4-5D6E-409C-BE32-E72D297353CC}">
                  <c16:uniqueId val="{00000000-1C4B-4D8B-96F5-238B1FCABC60}"/>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{3F8C7E38-A73D-473A-BD57-328F3A14D5B9}</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1C4B-4D8B-96F5-238B1FCABC6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{7D165960-CCEC-45D0-B2B9-90AC898C62BF}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C4B-4D8B-96F5-238B1FCABC6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{104B115B-0C00-41E8-A93B-C6D5D7B8B969}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C4B-4D8B-96F5-238B1FCABC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-4.0385497934832495</c:v>
                </c:pt>
                <c:pt idx="1">
                  <c:v>-2.8801937126160149</c:v>
                </c:pt>
                <c:pt idx="2">
                  <c:v>-2.7637010795899166</c:v>
                </c:pt>
                <c:pt idx="3">
                  <c:v>-2.8655893304673015</c:v>
                </c:pt>
              </c:numCache>
            </c:numRef>
          </c:val>
          <c:extLst>
            <c:ext xmlns:c16="http://schemas.microsoft.com/office/drawing/2014/chart" uri="{C3380CC4-5D6E-409C-BE32-E72D297353CC}">
              <c16:uniqueId val="{00000004-1C4B-4D8B-96F5-238B1FCABC6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{F42654E2-3690-46A6-B8BC-9902471E8F1A}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C4B-4D8B-96F5-238B1FCABC6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{C1EC25C8-A32C-4BE2-A92D-3605FD2C98D7}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C4B-4D8B-96F5-238B1FCABC6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{3E8DE6B7-C310-43EB-930B-F44F93BE3EB4}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C4B-4D8B-96F5-238B1FCABC6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{63FD2EF1-3F64-4393-8C9A-505BCED52917}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C4B-4D8B-96F5-238B1FCABC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4B-4D8B-96F5-238B1FCABC6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4B-4D8B-96F5-238B1FCABC6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{E00A3652-0D93-483A-9210-00AC24E63FC5}</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1906-4E95-89B1-F665E8BF6385}"/>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{1469F37E-068C-46EA-A0EC-BE1A26840FC5}</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1906-4E95-89B1-F665E8BF6385}"/>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{DAE4E604-0A8F-4506-8F0B-CC6500FD1255}</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1906-4E95-89B1-F665E8BF6385}"/>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{1551FB38-BE09-4706-B8DF-C208751030DE}</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1906-4E95-89B1-F665E8BF6385}"/>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{8D5DF7D7-20DA-4373-AA2B-7E7743A7AB17}</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1906-4E95-89B1-F665E8BF6385}"/>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{70D71FE6-C18E-4650-9287-A75CB9031A85}</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1906-4E95-89B1-F665E8BF6385}"/>
                </c:ext>
              </c:extLst>
            </c:dLbl>
            <c:dLbl>
              <c:idx val="6"/>
              <c:tx>
                <c:strRef>
                  <c:f>Daten_Diagramme!$D$20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{A4ED9860-D880-49D9-B4DF-329AECD08B4A}</c15:txfldGUID>
                      <c15:f>Daten_Diagramme!$D$20</c15:f>
                      <c15:dlblFieldTableCache>
                        <c:ptCount val="1"/>
                        <c:pt idx="0">
                          <c:v>-2.0</c:v>
                        </c:pt>
                      </c15:dlblFieldTableCache>
                    </c15:dlblFTEntry>
                  </c15:dlblFieldTable>
                  <c15:showDataLabelsRange val="0"/>
                </c:ext>
                <c:ext xmlns:c16="http://schemas.microsoft.com/office/drawing/2014/chart" uri="{C3380CC4-5D6E-409C-BE32-E72D297353CC}">
                  <c16:uniqueId val="{00000006-1906-4E95-89B1-F665E8BF6385}"/>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{82C6A25D-1F49-4E5F-912D-13EB80DAFB8B}</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1906-4E95-89B1-F665E8BF6385}"/>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{F78FFD0A-9737-40C9-9D65-EB60EB008042}</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1906-4E95-89B1-F665E8BF6385}"/>
                </c:ext>
              </c:extLst>
            </c:dLbl>
            <c:dLbl>
              <c:idx val="9"/>
              <c:tx>
                <c:strRef>
                  <c:f>Daten_Diagramme!$D$23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{1DF102C9-D777-4295-9689-8C9B8FF28DF7}</c15:txfldGUID>
                      <c15:f>Daten_Diagramme!$D$23</c15:f>
                      <c15:dlblFieldTableCache>
                        <c:ptCount val="1"/>
                        <c:pt idx="0">
                          <c:v>-3.3</c:v>
                        </c:pt>
                      </c15:dlblFieldTableCache>
                    </c15:dlblFTEntry>
                  </c15:dlblFieldTable>
                  <c15:showDataLabelsRange val="0"/>
                </c:ext>
                <c:ext xmlns:c16="http://schemas.microsoft.com/office/drawing/2014/chart" uri="{C3380CC4-5D6E-409C-BE32-E72D297353CC}">
                  <c16:uniqueId val="{00000009-1906-4E95-89B1-F665E8BF6385}"/>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{136A64F1-EB41-474A-9685-D9CFC45E2FBD}</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1906-4E95-89B1-F665E8BF6385}"/>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{AE44333B-ED97-47EC-AB55-5CAB99A163B8}</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1906-4E95-89B1-F665E8BF6385}"/>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{224D22C9-08D6-4E48-BD29-A6099A2410C2}</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1906-4E95-89B1-F665E8BF6385}"/>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{669DC4A3-8E70-468E-9A25-F8C28143D45D}</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1906-4E95-89B1-F665E8BF6385}"/>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{56FE2D62-63A8-44B6-920C-B002E0E8A4D3}</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1906-4E95-89B1-F665E8BF6385}"/>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{64E9B580-7564-4A04-894C-7A9B4AC5C505}</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1906-4E95-89B1-F665E8BF6385}"/>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{E9C96219-3048-42F0-875F-2A9AD8EADA13}</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1906-4E95-89B1-F665E8BF6385}"/>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{94F51EBB-0D66-417B-B2A0-47A721AFAD6D}</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1906-4E95-89B1-F665E8BF6385}"/>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{C1082544-B18A-4656-BE58-A7C3199CE412}</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1906-4E95-89B1-F665E8BF6385}"/>
                </c:ext>
              </c:extLst>
            </c:dLbl>
            <c:dLbl>
              <c:idx val="19"/>
              <c:tx>
                <c:strRef>
                  <c:f>Daten_Diagramme!$D$33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{73A2F892-3D05-44DB-8CF0-DDDF6E71D143}</c15:txfldGUID>
                      <c15:f>Daten_Diagramme!$D$33</c15:f>
                      <c15:dlblFieldTableCache>
                        <c:ptCount val="1"/>
                        <c:pt idx="0">
                          <c:v>-7.6</c:v>
                        </c:pt>
                      </c15:dlblFieldTableCache>
                    </c15:dlblFTEntry>
                  </c15:dlblFieldTable>
                  <c15:showDataLabelsRange val="0"/>
                </c:ext>
                <c:ext xmlns:c16="http://schemas.microsoft.com/office/drawing/2014/chart" uri="{C3380CC4-5D6E-409C-BE32-E72D297353CC}">
                  <c16:uniqueId val="{00000013-1906-4E95-89B1-F665E8BF6385}"/>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{6F31E40A-5A2D-447A-BD14-1813225EABC7}</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1906-4E95-89B1-F665E8BF638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{601DB01E-AC79-44A8-BAD4-65647C8A4403}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906-4E95-89B1-F665E8BF638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{FD425780-17F0-4290-BC1E-8CCF7D7D3E1D}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906-4E95-89B1-F665E8BF6385}"/>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{0FA6B9AD-2329-4EE6-AE11-2CFFE2D50ECD}</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1906-4E95-89B1-F665E8BF6385}"/>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{0BE89782-F766-4751-B372-4D29366F41D8}</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1906-4E95-89B1-F665E8BF6385}"/>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{D034E6B3-9A3D-4CBA-B8D5-A175B5B3138F}</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1906-4E95-89B1-F665E8BF638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{99E04722-F46E-4E22-A840-55EB9A8726C9}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906-4E95-89B1-F665E8BF638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{73BB6046-5935-4AAE-889B-6FDA582035BC}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906-4E95-89B1-F665E8BF638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{E1BC1CDC-0CEE-470A-9D35-520AE6A31E90}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906-4E95-89B1-F665E8BF638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{8DB70898-5825-4AC4-A716-96A0C0929D14}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906-4E95-89B1-F665E8BF638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{6BB8119B-A5E6-4043-9FE6-9ECA063852B6}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906-4E95-89B1-F665E8BF6385}"/>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{878C0135-4FEC-4EC6-8287-F4323A6E4A4E}</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1906-4E95-89B1-F665E8BF63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-0.51157071971193957</c:v>
                </c:pt>
                <c:pt idx="1">
                  <c:v>-2.1186440677966103</c:v>
                </c:pt>
                <c:pt idx="2">
                  <c:v>1.9955654101995566</c:v>
                </c:pt>
                <c:pt idx="3">
                  <c:v>-1.0829870293413928</c:v>
                </c:pt>
                <c:pt idx="4">
                  <c:v>-4.2990654205607477</c:v>
                </c:pt>
                <c:pt idx="5">
                  <c:v>1.4503006720905554</c:v>
                </c:pt>
                <c:pt idx="6">
                  <c:v>-2.0029673590504453</c:v>
                </c:pt>
                <c:pt idx="7">
                  <c:v>0.54054054054054057</c:v>
                </c:pt>
                <c:pt idx="8">
                  <c:v>0.38687712782420303</c:v>
                </c:pt>
                <c:pt idx="9">
                  <c:v>-3.3440219880897848</c:v>
                </c:pt>
                <c:pt idx="10">
                  <c:v>0.30790283954840919</c:v>
                </c:pt>
                <c:pt idx="11">
                  <c:v>0.75</c:v>
                </c:pt>
                <c:pt idx="12">
                  <c:v>-0.60532687651331718</c:v>
                </c:pt>
                <c:pt idx="13">
                  <c:v>-0.45592705167173253</c:v>
                </c:pt>
                <c:pt idx="14">
                  <c:v>1.7287234042553192</c:v>
                </c:pt>
                <c:pt idx="15">
                  <c:v>4.9844236760124607</c:v>
                </c:pt>
                <c:pt idx="16">
                  <c:v>1.2953367875647668</c:v>
                </c:pt>
                <c:pt idx="17">
                  <c:v>3.252323087919943</c:v>
                </c:pt>
                <c:pt idx="18">
                  <c:v>0.77290293248465558</c:v>
                </c:pt>
                <c:pt idx="19">
                  <c:v>-7.5717484225524121</c:v>
                </c:pt>
                <c:pt idx="20">
                  <c:v>2.5728987993138936</c:v>
                </c:pt>
                <c:pt idx="21">
                  <c:v>0</c:v>
                </c:pt>
                <c:pt idx="23">
                  <c:v>-2.1186440677966103</c:v>
                </c:pt>
                <c:pt idx="24">
                  <c:v>-0.37866038370918881</c:v>
                </c:pt>
                <c:pt idx="25">
                  <c:v>-0.54747801112906125</c:v>
                </c:pt>
              </c:numCache>
            </c:numRef>
          </c:val>
          <c:extLst>
            <c:ext xmlns:c16="http://schemas.microsoft.com/office/drawing/2014/chart" uri="{C3380CC4-5D6E-409C-BE32-E72D297353CC}">
              <c16:uniqueId val="{00000020-1906-4E95-89B1-F665E8BF638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{D2F14BF3-EFA6-40F9-8F28-4E57E4856D4D}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906-4E95-89B1-F665E8BF638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{D325617E-A984-41D9-951F-D1F5D3479247}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906-4E95-89B1-F665E8BF638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{DCABE336-9F57-43FF-A7C4-896D7D58E2DD}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906-4E95-89B1-F665E8BF638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{1FD70CA2-F380-402F-97BF-F41F0D5456AF}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906-4E95-89B1-F665E8BF638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{C1A5BB41-65A7-4B2E-BCCE-D3484C6357C5}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906-4E95-89B1-F665E8BF638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{DACB008E-A2DB-4A5E-A6AC-8F94E888EDC2}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906-4E95-89B1-F665E8BF638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{2128DED4-D7ED-41F1-865E-2FAD9E24CDDC}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906-4E95-89B1-F665E8BF638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{BE6BCEF1-4F25-4A1D-B257-EA2C8355744F}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906-4E95-89B1-F665E8BF638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{63104943-C1CA-4DEC-AE51-E5C2478FC7DE}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906-4E95-89B1-F665E8BF638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{25BEF2E3-72B5-426B-8053-013351F89998}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906-4E95-89B1-F665E8BF638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{58C7D7A8-AFE5-483D-9B92-FA77788054B4}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906-4E95-89B1-F665E8BF638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{138A331F-7823-4EB4-AB08-231E7C7F8FB0}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906-4E95-89B1-F665E8BF638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{D5A79B4A-043D-48DD-8DBC-C7C289A823E1}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906-4E95-89B1-F665E8BF638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{3222C377-74D8-4B23-876E-9F77618C67E7}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906-4E95-89B1-F665E8BF638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{C853ECC6-8527-4736-9202-019730E70DB8}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906-4E95-89B1-F665E8BF638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{BC32FCC1-2FBA-4C23-AE60-29752FB75A62}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906-4E95-89B1-F665E8BF638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{81C02091-B5A4-49B9-BF13-11E881C16465}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906-4E95-89B1-F665E8BF638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{B4C0EA4B-2435-4A72-9CBC-781D55DFD854}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906-4E95-89B1-F665E8BF638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{468DFA17-D813-4832-9023-3A37779EA095}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906-4E95-89B1-F665E8BF638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{94087B27-F44C-4119-9988-D66F52FFD5F7}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906-4E95-89B1-F665E8BF638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{5E635E54-B3AC-4CB7-9266-B6779E7D4B24}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906-4E95-89B1-F665E8BF638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{E9F47259-AC1C-479C-8B4B-197B45AAF99B}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906-4E95-89B1-F665E8BF638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{4A541767-2ADF-455C-8B3E-9FAB1ADA6B73}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906-4E95-89B1-F665E8BF638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{FB25A0E4-A9C3-4C6F-8617-88CD98567DD2}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906-4E95-89B1-F665E8BF638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{BDA7E6DB-7F28-4D0E-9DFF-6C93D07C3CA5}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906-4E95-89B1-F665E8BF638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{B1829DFC-B347-4147-A691-49E86B5AFBF6}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906-4E95-89B1-F665E8BF638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{0D1A92FD-8FBF-48B2-9812-C61E5F400F15}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906-4E95-89B1-F665E8BF638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{AA4AFF08-2A0C-4FB7-BC07-8E6EA2DBF1EF}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906-4E95-89B1-F665E8BF638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{A5F48B4A-4902-444E-BD6A-CB69B5E77C2D}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906-4E95-89B1-F665E8BF638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{F0549EDB-DE2A-4442-BFD3-C88597D82DAE}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906-4E95-89B1-F665E8BF638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{E6762DD0-7479-449D-BF50-CE71245A4964}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906-4E95-89B1-F665E8BF638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{70A23DB6-EE63-4BE4-A23F-B931D6BAC4B9}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906-4E95-89B1-F665E8BF63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06-4E95-89B1-F665E8BF638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06-4E95-89B1-F665E8BF638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{09FE7B72-9C5A-433F-B812-10C937C0234D}</c15:txfldGUID>
                      <c15:f>Daten_Diagramme!$E$14</c15:f>
                      <c15:dlblFieldTableCache>
                        <c:ptCount val="1"/>
                        <c:pt idx="0">
                          <c:v>-4.0</c:v>
                        </c:pt>
                      </c15:dlblFieldTableCache>
                    </c15:dlblFTEntry>
                  </c15:dlblFieldTable>
                  <c15:showDataLabelsRange val="0"/>
                </c:ext>
                <c:ext xmlns:c16="http://schemas.microsoft.com/office/drawing/2014/chart" uri="{C3380CC4-5D6E-409C-BE32-E72D297353CC}">
                  <c16:uniqueId val="{00000000-0A34-4845-A927-7CBB0F888538}"/>
                </c:ext>
              </c:extLst>
            </c:dLbl>
            <c:dLbl>
              <c:idx val="1"/>
              <c:tx>
                <c:strRef>
                  <c:f>Daten_Diagramme!$E$15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{C792950F-A10D-4CE5-B0E6-89EF75BB281D}</c15:txfldGUID>
                      <c15:f>Daten_Diagramme!$E$15</c15:f>
                      <c15:dlblFieldTableCache>
                        <c:ptCount val="1"/>
                        <c:pt idx="0">
                          <c:v>1.6</c:v>
                        </c:pt>
                      </c15:dlblFieldTableCache>
                    </c15:dlblFTEntry>
                  </c15:dlblFieldTable>
                  <c15:showDataLabelsRange val="0"/>
                </c:ext>
                <c:ext xmlns:c16="http://schemas.microsoft.com/office/drawing/2014/chart" uri="{C3380CC4-5D6E-409C-BE32-E72D297353CC}">
                  <c16:uniqueId val="{00000001-0A34-4845-A927-7CBB0F888538}"/>
                </c:ext>
              </c:extLst>
            </c:dLbl>
            <c:dLbl>
              <c:idx val="2"/>
              <c:tx>
                <c:strRef>
                  <c:f>Daten_Diagramme!$E$16</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{11EE10D8-614B-483B-B269-DCB366425BF7}</c15:txfldGUID>
                      <c15:f>Daten_Diagramme!$E$16</c15:f>
                      <c15:dlblFieldTableCache>
                        <c:ptCount val="1"/>
                        <c:pt idx="0">
                          <c:v>10.1</c:v>
                        </c:pt>
                      </c15:dlblFieldTableCache>
                    </c15:dlblFTEntry>
                  </c15:dlblFieldTable>
                  <c15:showDataLabelsRange val="0"/>
                </c:ext>
                <c:ext xmlns:c16="http://schemas.microsoft.com/office/drawing/2014/chart" uri="{C3380CC4-5D6E-409C-BE32-E72D297353CC}">
                  <c16:uniqueId val="{00000002-0A34-4845-A927-7CBB0F888538}"/>
                </c:ext>
              </c:extLst>
            </c:dLbl>
            <c:dLbl>
              <c:idx val="3"/>
              <c:tx>
                <c:strRef>
                  <c:f>Daten_Diagramme!$E$17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{6F5FD81B-4E20-41F8-BAAB-A2769F9ACB47}</c15:txfldGUID>
                      <c15:f>Daten_Diagramme!$E$17</c15:f>
                      <c15:dlblFieldTableCache>
                        <c:ptCount val="1"/>
                        <c:pt idx="0">
                          <c:v>9.5</c:v>
                        </c:pt>
                      </c15:dlblFieldTableCache>
                    </c15:dlblFTEntry>
                  </c15:dlblFieldTable>
                  <c15:showDataLabelsRange val="0"/>
                </c:ext>
                <c:ext xmlns:c16="http://schemas.microsoft.com/office/drawing/2014/chart" uri="{C3380CC4-5D6E-409C-BE32-E72D297353CC}">
                  <c16:uniqueId val="{00000003-0A34-4845-A927-7CBB0F888538}"/>
                </c:ext>
              </c:extLst>
            </c:dLbl>
            <c:dLbl>
              <c:idx val="4"/>
              <c:tx>
                <c:strRef>
                  <c:f>Daten_Diagramme!$E$18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{106536D2-C66B-4B03-96AF-3A974942B4F4}</c15:txfldGUID>
                      <c15:f>Daten_Diagramme!$E$18</c15:f>
                      <c15:dlblFieldTableCache>
                        <c:ptCount val="1"/>
                        <c:pt idx="0">
                          <c:v>-6.7</c:v>
                        </c:pt>
                      </c15:dlblFieldTableCache>
                    </c15:dlblFTEntry>
                  </c15:dlblFieldTable>
                  <c15:showDataLabelsRange val="0"/>
                </c:ext>
                <c:ext xmlns:c16="http://schemas.microsoft.com/office/drawing/2014/chart" uri="{C3380CC4-5D6E-409C-BE32-E72D297353CC}">
                  <c16:uniqueId val="{00000004-0A34-4845-A927-7CBB0F888538}"/>
                </c:ext>
              </c:extLst>
            </c:dLbl>
            <c:dLbl>
              <c:idx val="5"/>
              <c:tx>
                <c:strRef>
                  <c:f>Daten_Diagramme!$E$19</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{607A7D9A-DC09-42FA-867D-6DABEF09F98C}</c15:txfldGUID>
                      <c15:f>Daten_Diagramme!$E$19</c15:f>
                      <c15:dlblFieldTableCache>
                        <c:ptCount val="1"/>
                        <c:pt idx="0">
                          <c:v>42.9</c:v>
                        </c:pt>
                      </c15:dlblFieldTableCache>
                    </c15:dlblFTEntry>
                  </c15:dlblFieldTable>
                  <c15:showDataLabelsRange val="0"/>
                </c:ext>
                <c:ext xmlns:c16="http://schemas.microsoft.com/office/drawing/2014/chart" uri="{C3380CC4-5D6E-409C-BE32-E72D297353CC}">
                  <c16:uniqueId val="{00000005-0A34-4845-A927-7CBB0F888538}"/>
                </c:ext>
              </c:extLst>
            </c:dLbl>
            <c:dLbl>
              <c:idx val="6"/>
              <c:tx>
                <c:strRef>
                  <c:f>Daten_Diagramme!$E$20</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{570793A4-E61C-462E-9207-7E1126C56E09}</c15:txfldGUID>
                      <c15:f>Daten_Diagramme!$E$20</c15:f>
                      <c15:dlblFieldTableCache>
                        <c:ptCount val="1"/>
                        <c:pt idx="0">
                          <c:v>-18.8</c:v>
                        </c:pt>
                      </c15:dlblFieldTableCache>
                    </c15:dlblFTEntry>
                  </c15:dlblFieldTable>
                  <c15:showDataLabelsRange val="0"/>
                </c:ext>
                <c:ext xmlns:c16="http://schemas.microsoft.com/office/drawing/2014/chart" uri="{C3380CC4-5D6E-409C-BE32-E72D297353CC}">
                  <c16:uniqueId val="{00000006-0A34-4845-A927-7CBB0F888538}"/>
                </c:ext>
              </c:extLst>
            </c:dLbl>
            <c:dLbl>
              <c:idx val="7"/>
              <c:tx>
                <c:strRef>
                  <c:f>Daten_Diagramme!$E$21</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{DA6D05C8-15C7-4B40-8D85-18728A90D710}</c15:txfldGUID>
                      <c15:f>Daten_Diagramme!$E$21</c15:f>
                      <c15:dlblFieldTableCache>
                        <c:ptCount val="1"/>
                        <c:pt idx="0">
                          <c:v>-20.5</c:v>
                        </c:pt>
                      </c15:dlblFieldTableCache>
                    </c15:dlblFTEntry>
                  </c15:dlblFieldTable>
                  <c15:showDataLabelsRange val="0"/>
                </c:ext>
                <c:ext xmlns:c16="http://schemas.microsoft.com/office/drawing/2014/chart" uri="{C3380CC4-5D6E-409C-BE32-E72D297353CC}">
                  <c16:uniqueId val="{00000007-0A34-4845-A927-7CBB0F888538}"/>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{2ABA4085-B7BA-4C87-83FD-765E105BD51D}</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0A34-4845-A927-7CBB0F888538}"/>
                </c:ext>
              </c:extLst>
            </c:dLbl>
            <c:dLbl>
              <c:idx val="9"/>
              <c:tx>
                <c:strRef>
                  <c:f>Daten_Diagramme!$E$23</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{1A4A4205-A3D0-4A50-AC69-A685E8301D81}</c15:txfldGUID>
                      <c15:f>Daten_Diagramme!$E$23</c15:f>
                      <c15:dlblFieldTableCache>
                        <c:ptCount val="1"/>
                        <c:pt idx="0">
                          <c:v>-12.6</c:v>
                        </c:pt>
                      </c15:dlblFieldTableCache>
                    </c15:dlblFTEntry>
                  </c15:dlblFieldTable>
                  <c15:showDataLabelsRange val="0"/>
                </c:ext>
                <c:ext xmlns:c16="http://schemas.microsoft.com/office/drawing/2014/chart" uri="{C3380CC4-5D6E-409C-BE32-E72D297353CC}">
                  <c16:uniqueId val="{00000009-0A34-4845-A927-7CBB0F888538}"/>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{1D50FD28-30B2-44C7-871A-6E1193A3FD54}</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0A34-4845-A927-7CBB0F888538}"/>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{07755D94-FA57-413C-8DFE-E61A33207F6C}</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0A34-4845-A927-7CBB0F888538}"/>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{F48F67FB-34D4-43A8-AFD7-30CE0FCBABED}</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0A34-4845-A927-7CBB0F888538}"/>
                </c:ext>
              </c:extLst>
            </c:dLbl>
            <c:dLbl>
              <c:idx val="13"/>
              <c:tx>
                <c:strRef>
                  <c:f>Daten_Diagramme!$E$27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{E7ACC759-648E-4118-BEFE-EF044A990325}</c15:txfldGUID>
                      <c15:f>Daten_Diagramme!$E$27</c15:f>
                      <c15:dlblFieldTableCache>
                        <c:ptCount val="1"/>
                        <c:pt idx="0">
                          <c:v>-5.8</c:v>
                        </c:pt>
                      </c15:dlblFieldTableCache>
                    </c15:dlblFTEntry>
                  </c15:dlblFieldTable>
                  <c15:showDataLabelsRange val="0"/>
                </c:ext>
                <c:ext xmlns:c16="http://schemas.microsoft.com/office/drawing/2014/chart" uri="{C3380CC4-5D6E-409C-BE32-E72D297353CC}">
                  <c16:uniqueId val="{0000000D-0A34-4845-A927-7CBB0F888538}"/>
                </c:ext>
              </c:extLst>
            </c:dLbl>
            <c:dLbl>
              <c:idx val="14"/>
              <c:tx>
                <c:strRef>
                  <c:f>Daten_Diagramme!$E$28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{09D90899-5098-4A14-8BEC-31BA688B48C4}</c15:txfldGUID>
                      <c15:f>Daten_Diagramme!$E$28</c15:f>
                      <c15:dlblFieldTableCache>
                        <c:ptCount val="1"/>
                        <c:pt idx="0">
                          <c:v>3.6</c:v>
                        </c:pt>
                      </c15:dlblFieldTableCache>
                    </c15:dlblFTEntry>
                  </c15:dlblFieldTable>
                  <c15:showDataLabelsRange val="0"/>
                </c:ext>
                <c:ext xmlns:c16="http://schemas.microsoft.com/office/drawing/2014/chart" uri="{C3380CC4-5D6E-409C-BE32-E72D297353CC}">
                  <c16:uniqueId val="{0000000E-0A34-4845-A927-7CBB0F888538}"/>
                </c:ext>
              </c:extLst>
            </c:dLbl>
            <c:dLbl>
              <c:idx val="15"/>
              <c:tx>
                <c:strRef>
                  <c:f>Daten_Diagramme!$E$29</c:f>
                  <c:strCache>
                    <c:ptCount val="1"/>
                    <c:pt idx="0">
                      <c:v>39.5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{FB56A09C-FDD1-47CB-A378-EA5017893F5B}</c15:txfldGUID>
                      <c15:f>Daten_Diagramme!$E$29</c15:f>
                      <c15:dlblFieldTableCache>
                        <c:ptCount val="1"/>
                        <c:pt idx="0">
                          <c:v>39.5</c:v>
                        </c:pt>
                      </c15:dlblFieldTableCache>
                    </c15:dlblFTEntry>
                  </c15:dlblFieldTable>
                  <c15:showDataLabelsRange val="0"/>
                </c:ext>
                <c:ext xmlns:c16="http://schemas.microsoft.com/office/drawing/2014/chart" uri="{C3380CC4-5D6E-409C-BE32-E72D297353CC}">
                  <c16:uniqueId val="{0000000F-0A34-4845-A927-7CBB0F888538}"/>
                </c:ext>
              </c:extLst>
            </c:dLbl>
            <c:dLbl>
              <c:idx val="16"/>
              <c:tx>
                <c:strRef>
                  <c:f>Daten_Diagramme!$E$30</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{B0C87AD7-97C5-43F0-9F16-49D71DD7646A}</c15:txfldGUID>
                      <c15:f>Daten_Diagramme!$E$30</c15:f>
                      <c15:dlblFieldTableCache>
                        <c:ptCount val="1"/>
                        <c:pt idx="0">
                          <c:v>-9.1</c:v>
                        </c:pt>
                      </c15:dlblFieldTableCache>
                    </c15:dlblFTEntry>
                  </c15:dlblFieldTable>
                  <c15:showDataLabelsRange val="0"/>
                </c:ext>
                <c:ext xmlns:c16="http://schemas.microsoft.com/office/drawing/2014/chart" uri="{C3380CC4-5D6E-409C-BE32-E72D297353CC}">
                  <c16:uniqueId val="{00000010-0A34-4845-A927-7CBB0F888538}"/>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{B2786C4C-9100-4D65-95A7-A53A44F2B255}</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0A34-4845-A927-7CBB0F888538}"/>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{04F40F49-FE41-4169-9D48-EE7C9019C9CF}</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0A34-4845-A927-7CBB0F888538}"/>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{C420E395-08F3-4E56-A039-3074A47963EE}</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0A34-4845-A927-7CBB0F888538}"/>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{D3A19581-CCEE-43F8-BCB1-35490F9FD4DA}</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0A34-4845-A927-7CBB0F888538}"/>
                </c:ext>
              </c:extLst>
            </c:dLbl>
            <c:dLbl>
              <c:idx val="21"/>
              <c:tx>
                <c:strRef>
                  <c:f>Daten_Diagramme!$E$35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{C2A5CBD8-F86F-4C34-ABC7-84ABD6066D43}</c15:txfldGUID>
                      <c15:f>Daten_Diagramme!$E$35</c15:f>
                      <c15:dlblFieldTableCache>
                        <c:ptCount val="1"/>
                      </c15:dlblFieldTableCache>
                    </c15:dlblFTEntry>
                  </c15:dlblFieldTable>
                  <c15:showDataLabelsRange val="0"/>
                </c:ext>
                <c:ext xmlns:c16="http://schemas.microsoft.com/office/drawing/2014/chart" uri="{C3380CC4-5D6E-409C-BE32-E72D297353CC}">
                  <c16:uniqueId val="{00000015-0A34-4845-A927-7CBB0F88853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{839529BC-0013-4A0C-80C4-787E866CA09B}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A34-4845-A927-7CBB0F888538}"/>
                </c:ext>
              </c:extLst>
            </c:dLbl>
            <c:dLbl>
              <c:idx val="23"/>
              <c:tx>
                <c:strRef>
                  <c:f>Daten_Diagramme!$E$37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{D55CB645-7B4D-4E48-8060-7BFBE1363763}</c15:txfldGUID>
                      <c15:f>Daten_Diagramme!$E$37</c15:f>
                      <c15:dlblFieldTableCache>
                        <c:ptCount val="1"/>
                        <c:pt idx="0">
                          <c:v>1.6</c:v>
                        </c:pt>
                      </c15:dlblFieldTableCache>
                    </c15:dlblFTEntry>
                  </c15:dlblFieldTable>
                  <c15:showDataLabelsRange val="0"/>
                </c:ext>
                <c:ext xmlns:c16="http://schemas.microsoft.com/office/drawing/2014/chart" uri="{C3380CC4-5D6E-409C-BE32-E72D297353CC}">
                  <c16:uniqueId val="{00000017-0A34-4845-A927-7CBB0F888538}"/>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{BC98C2AB-7996-47D2-AB50-1F5669886A8C}</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0A34-4845-A927-7CBB0F888538}"/>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{3E9B2125-4259-4373-8572-F7D56FC785DB}</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0A34-4845-A927-7CBB0F88853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{02C1DB02-22E2-41CB-8621-AB37F8F010A2}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A34-4845-A927-7CBB0F88853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{8C82B5DE-AC0D-4328-8222-3B92295F27E6}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A34-4845-A927-7CBB0F88853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{CDF36696-EBFD-408D-A05A-1884C4086409}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A34-4845-A927-7CBB0F88853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{0CDDD850-8623-46A6-8481-ABEAC1D621FA}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A34-4845-A927-7CBB0F88853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{B7F1A6EA-77C5-48D0-A482-FDD75E6C18EF}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A34-4845-A927-7CBB0F888538}"/>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{570E5DD6-FE76-4B90-87B2-D082375BE390}</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0A34-4845-A927-7CBB0F8885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-4.0385497934832495</c:v>
                </c:pt>
                <c:pt idx="1">
                  <c:v>1.5625</c:v>
                </c:pt>
                <c:pt idx="2">
                  <c:v>10.126582278481013</c:v>
                </c:pt>
                <c:pt idx="3">
                  <c:v>9.4890510948905114</c:v>
                </c:pt>
                <c:pt idx="4">
                  <c:v>-6.666666666666667</c:v>
                </c:pt>
                <c:pt idx="5">
                  <c:v>42.929292929292927</c:v>
                </c:pt>
                <c:pt idx="6">
                  <c:v>-18.75</c:v>
                </c:pt>
                <c:pt idx="7">
                  <c:v>-20.454545454545453</c:v>
                </c:pt>
                <c:pt idx="8">
                  <c:v>-0.2536461636017755</c:v>
                </c:pt>
                <c:pt idx="9">
                  <c:v>-12.616822429906541</c:v>
                </c:pt>
                <c:pt idx="10">
                  <c:v>-10.383858267716535</c:v>
                </c:pt>
                <c:pt idx="11">
                  <c:v>-2.5889967637540452</c:v>
                </c:pt>
                <c:pt idx="12">
                  <c:v>5.9322033898305087</c:v>
                </c:pt>
                <c:pt idx="13">
                  <c:v>-5.846774193548387</c:v>
                </c:pt>
                <c:pt idx="14">
                  <c:v>3.6253776435045317</c:v>
                </c:pt>
                <c:pt idx="15">
                  <c:v>39.534883720930232</c:v>
                </c:pt>
                <c:pt idx="16">
                  <c:v>-9.0909090909090917</c:v>
                </c:pt>
                <c:pt idx="17">
                  <c:v>-7.333333333333333</c:v>
                </c:pt>
                <c:pt idx="18">
                  <c:v>-1.195814648729447</c:v>
                </c:pt>
                <c:pt idx="19">
                  <c:v>-3.2634032634032635</c:v>
                </c:pt>
                <c:pt idx="20">
                  <c:v>-1.5568862275449102</c:v>
                </c:pt>
                <c:pt idx="21">
                  <c:v>-100</c:v>
                </c:pt>
                <c:pt idx="23">
                  <c:v>1.5625</c:v>
                </c:pt>
                <c:pt idx="24">
                  <c:v>-2.8116213683223994</c:v>
                </c:pt>
                <c:pt idx="25">
                  <c:v>-4.1683862979777135</c:v>
                </c:pt>
              </c:numCache>
            </c:numRef>
          </c:val>
          <c:extLst>
            <c:ext xmlns:c16="http://schemas.microsoft.com/office/drawing/2014/chart" uri="{C3380CC4-5D6E-409C-BE32-E72D297353CC}">
              <c16:uniqueId val="{00000020-0A34-4845-A927-7CBB0F88853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{58762C43-B8AC-4451-8CD1-2D7979BCE92B}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A34-4845-A927-7CBB0F88853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{51DE96C5-2309-4F32-99B8-8745CCB59263}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A34-4845-A927-7CBB0F88853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{7411B647-6A6B-47E5-B27C-4FE384D050C2}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A34-4845-A927-7CBB0F88853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{FF715F9F-EB4B-42EA-BC42-42D5DD9F9F40}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A34-4845-A927-7CBB0F88853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{18D43249-7F7B-423F-AA9F-6E80D2C437DF}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A34-4845-A927-7CBB0F88853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{B775027A-CEE4-4FC2-A486-77B3CCEF3C95}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A34-4845-A927-7CBB0F88853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{AC3835F2-AB85-4189-BE18-508F82E53F3C}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A34-4845-A927-7CBB0F88853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{4F732325-53BF-4AC4-8582-FAA65E7E9100}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A34-4845-A927-7CBB0F88853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{952BF5A7-AC5B-4880-912B-3761A4315A7F}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A34-4845-A927-7CBB0F88853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{B938431A-18B7-475D-B8F6-9B8C99857654}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A34-4845-A927-7CBB0F88853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{4AF941C6-59A7-4744-844A-58E90D457CAA}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A34-4845-A927-7CBB0F88853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{9C02AD49-E1E5-4014-A249-DA3297D2F94F}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A34-4845-A927-7CBB0F88853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{636888E3-E320-476D-AC70-A976E44FB664}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A34-4845-A927-7CBB0F88853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{3C930D0C-0523-4E59-8240-62B8FF4B2B64}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A34-4845-A927-7CBB0F88853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{B0EAB644-2DBF-4C1E-BB4D-26D0F37179F7}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A34-4845-A927-7CBB0F88853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{AEAB3FED-DE39-4400-8A25-F81D3AC45F8E}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A34-4845-A927-7CBB0F88853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{B7C0D218-DDEA-4B62-8097-3924861CCF52}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A34-4845-A927-7CBB0F88853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{5F1105CF-5019-4205-AECB-55A68EC84F9F}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A34-4845-A927-7CBB0F88853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{73CDE709-61CE-49CD-B1A7-344DD8E1C2E0}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A34-4845-A927-7CBB0F88853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{9C60B762-47A7-4D95-BAE2-128BFFA49CBE}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A34-4845-A927-7CBB0F88853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{BCC3FA36-5031-4E7F-B435-DE936B8F694C}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A34-4845-A927-7CBB0F888538}"/>
                </c:ext>
              </c:extLst>
            </c:dLbl>
            <c:dLbl>
              <c:idx val="21"/>
              <c:tx>
                <c:strRef>
                  <c:f>Daten_Diagramme!$G$35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{4935A943-F21C-4B17-A978-348C3D45EFFD}</c15:txfldGUID>
                      <c15:f>Daten_Diagramme!$G$35</c15:f>
                      <c15:dlblFieldTableCache>
                        <c:ptCount val="1"/>
                        <c:pt idx="0">
                          <c:v>&lt; -50</c:v>
                        </c:pt>
                      </c15:dlblFieldTableCache>
                    </c15:dlblFTEntry>
                  </c15:dlblFieldTable>
                  <c15:showDataLabelsRange val="0"/>
                </c:ext>
                <c:ext xmlns:c16="http://schemas.microsoft.com/office/drawing/2014/chart" uri="{C3380CC4-5D6E-409C-BE32-E72D297353CC}">
                  <c16:uniqueId val="{00000036-0A34-4845-A927-7CBB0F88853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{BAE215C4-B8A5-4CC0-8DB3-C9180FF0EC15}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A34-4845-A927-7CBB0F88853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{588B9CA6-CEC4-4F78-BA1A-931486AF02BE}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A34-4845-A927-7CBB0F88853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{6FCA4016-F6CE-40E1-B11B-F2AC39C21BB3}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A34-4845-A927-7CBB0F88853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{7D4BBE00-27B2-470D-BE0D-8210C232D159}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A34-4845-A927-7CBB0F88853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{279015B5-C300-4CE1-AFF7-C0536B4FA3BF}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A34-4845-A927-7CBB0F88853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{A8ABB3F4-6341-4261-AFF4-4A1D09D0DC14}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A34-4845-A927-7CBB0F88853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{13C3B314-F46C-4139-8F1D-24AF1C4BF0A3}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A34-4845-A927-7CBB0F88853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{208FDA31-90A8-40FE-AC63-75ABA574F6CE}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A34-4845-A927-7CBB0F88853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{8EF10A5D-D05A-4CFC-9CA0-A11D46B3B0F1}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A34-4845-A927-7CBB0F88853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{0B925796-195B-4E74-8F2C-2D9AC0427B5C}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A34-4845-A927-7CBB0F8885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A34-4845-A927-7CBB0F88853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A34-4845-A927-7CBB0F88853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{E407A78B-7A6A-4BB0-839A-60756E5C6E35}</c15:txfldGUID>
                      <c15:f>Diagramm!$I$46</c15:f>
                      <c15:dlblFieldTableCache>
                        <c:ptCount val="1"/>
                      </c15:dlblFieldTableCache>
                    </c15:dlblFTEntry>
                  </c15:dlblFieldTable>
                  <c15:showDataLabelsRange val="0"/>
                </c:ext>
                <c:ext xmlns:c16="http://schemas.microsoft.com/office/drawing/2014/chart" uri="{C3380CC4-5D6E-409C-BE32-E72D297353CC}">
                  <c16:uniqueId val="{00000000-30B8-4FDD-9DE3-D66433A92A6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{CBF901A1-D7EA-4DF9-94CA-DA5C7FAD901B}</c15:txfldGUID>
                      <c15:f>Diagramm!$I$47</c15:f>
                      <c15:dlblFieldTableCache>
                        <c:ptCount val="1"/>
                      </c15:dlblFieldTableCache>
                    </c15:dlblFTEntry>
                  </c15:dlblFieldTable>
                  <c15:showDataLabelsRange val="0"/>
                </c:ext>
                <c:ext xmlns:c16="http://schemas.microsoft.com/office/drawing/2014/chart" uri="{C3380CC4-5D6E-409C-BE32-E72D297353CC}">
                  <c16:uniqueId val="{00000001-30B8-4FDD-9DE3-D66433A92A6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{C859EF94-1B03-4F6C-8A73-B36AD1E30113}</c15:txfldGUID>
                      <c15:f>Diagramm!$I$48</c15:f>
                      <c15:dlblFieldTableCache>
                        <c:ptCount val="1"/>
                      </c15:dlblFieldTableCache>
                    </c15:dlblFTEntry>
                  </c15:dlblFieldTable>
                  <c15:showDataLabelsRange val="0"/>
                </c:ext>
                <c:ext xmlns:c16="http://schemas.microsoft.com/office/drawing/2014/chart" uri="{C3380CC4-5D6E-409C-BE32-E72D297353CC}">
                  <c16:uniqueId val="{00000002-30B8-4FDD-9DE3-D66433A92A6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{CE96D990-7CE0-4E4F-BEA2-153F6166052D}</c15:txfldGUID>
                      <c15:f>Diagramm!$I$49</c15:f>
                      <c15:dlblFieldTableCache>
                        <c:ptCount val="1"/>
                      </c15:dlblFieldTableCache>
                    </c15:dlblFTEntry>
                  </c15:dlblFieldTable>
                  <c15:showDataLabelsRange val="0"/>
                </c:ext>
                <c:ext xmlns:c16="http://schemas.microsoft.com/office/drawing/2014/chart" uri="{C3380CC4-5D6E-409C-BE32-E72D297353CC}">
                  <c16:uniqueId val="{00000003-30B8-4FDD-9DE3-D66433A92A6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{1841D552-3CD0-4E29-B952-625FDB8B4673}</c15:txfldGUID>
                      <c15:f>Diagramm!$I$50</c15:f>
                      <c15:dlblFieldTableCache>
                        <c:ptCount val="1"/>
                      </c15:dlblFieldTableCache>
                    </c15:dlblFTEntry>
                  </c15:dlblFieldTable>
                  <c15:showDataLabelsRange val="0"/>
                </c:ext>
                <c:ext xmlns:c16="http://schemas.microsoft.com/office/drawing/2014/chart" uri="{C3380CC4-5D6E-409C-BE32-E72D297353CC}">
                  <c16:uniqueId val="{00000004-30B8-4FDD-9DE3-D66433A92A6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{71456DCB-766F-426A-BAA7-3A2A4C6A30B5}</c15:txfldGUID>
                      <c15:f>Diagramm!$I$51</c15:f>
                      <c15:dlblFieldTableCache>
                        <c:ptCount val="1"/>
                      </c15:dlblFieldTableCache>
                    </c15:dlblFTEntry>
                  </c15:dlblFieldTable>
                  <c15:showDataLabelsRange val="0"/>
                </c:ext>
                <c:ext xmlns:c16="http://schemas.microsoft.com/office/drawing/2014/chart" uri="{C3380CC4-5D6E-409C-BE32-E72D297353CC}">
                  <c16:uniqueId val="{00000005-30B8-4FDD-9DE3-D66433A92A6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{78374BCF-2BA9-4853-ACBC-B18040344158}</c15:txfldGUID>
                      <c15:f>Diagramm!$I$52</c15:f>
                      <c15:dlblFieldTableCache>
                        <c:ptCount val="1"/>
                      </c15:dlblFieldTableCache>
                    </c15:dlblFTEntry>
                  </c15:dlblFieldTable>
                  <c15:showDataLabelsRange val="0"/>
                </c:ext>
                <c:ext xmlns:c16="http://schemas.microsoft.com/office/drawing/2014/chart" uri="{C3380CC4-5D6E-409C-BE32-E72D297353CC}">
                  <c16:uniqueId val="{00000006-30B8-4FDD-9DE3-D66433A92A6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{B35D4586-C6D7-4A9C-8A06-5439DEA63710}</c15:txfldGUID>
                      <c15:f>Diagramm!$I$53</c15:f>
                      <c15:dlblFieldTableCache>
                        <c:ptCount val="1"/>
                      </c15:dlblFieldTableCache>
                    </c15:dlblFTEntry>
                  </c15:dlblFieldTable>
                  <c15:showDataLabelsRange val="0"/>
                </c:ext>
                <c:ext xmlns:c16="http://schemas.microsoft.com/office/drawing/2014/chart" uri="{C3380CC4-5D6E-409C-BE32-E72D297353CC}">
                  <c16:uniqueId val="{00000007-30B8-4FDD-9DE3-D66433A92A6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{A860E677-4B9E-4431-9F68-928E420FDE6C}</c15:txfldGUID>
                      <c15:f>Diagramm!$I$54</c15:f>
                      <c15:dlblFieldTableCache>
                        <c:ptCount val="1"/>
                      </c15:dlblFieldTableCache>
                    </c15:dlblFTEntry>
                  </c15:dlblFieldTable>
                  <c15:showDataLabelsRange val="0"/>
                </c:ext>
                <c:ext xmlns:c16="http://schemas.microsoft.com/office/drawing/2014/chart" uri="{C3380CC4-5D6E-409C-BE32-E72D297353CC}">
                  <c16:uniqueId val="{00000008-30B8-4FDD-9DE3-D66433A92A6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{6D460342-D826-4212-8E26-835B8CB9A90B}</c15:txfldGUID>
                      <c15:f>Diagramm!$I$55</c15:f>
                      <c15:dlblFieldTableCache>
                        <c:ptCount val="1"/>
                      </c15:dlblFieldTableCache>
                    </c15:dlblFTEntry>
                  </c15:dlblFieldTable>
                  <c15:showDataLabelsRange val="0"/>
                </c:ext>
                <c:ext xmlns:c16="http://schemas.microsoft.com/office/drawing/2014/chart" uri="{C3380CC4-5D6E-409C-BE32-E72D297353CC}">
                  <c16:uniqueId val="{00000009-30B8-4FDD-9DE3-D66433A92A6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{F5D61E8E-0F0B-4385-9E54-B9F62754135A}</c15:txfldGUID>
                      <c15:f>Diagramm!$I$56</c15:f>
                      <c15:dlblFieldTableCache>
                        <c:ptCount val="1"/>
                      </c15:dlblFieldTableCache>
                    </c15:dlblFTEntry>
                  </c15:dlblFieldTable>
                  <c15:showDataLabelsRange val="0"/>
                </c:ext>
                <c:ext xmlns:c16="http://schemas.microsoft.com/office/drawing/2014/chart" uri="{C3380CC4-5D6E-409C-BE32-E72D297353CC}">
                  <c16:uniqueId val="{0000000A-30B8-4FDD-9DE3-D66433A92A6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{913A7E68-FE1E-48D0-87B8-5E0FA69AD5CB}</c15:txfldGUID>
                      <c15:f>Diagramm!$I$57</c15:f>
                      <c15:dlblFieldTableCache>
                        <c:ptCount val="1"/>
                      </c15:dlblFieldTableCache>
                    </c15:dlblFTEntry>
                  </c15:dlblFieldTable>
                  <c15:showDataLabelsRange val="0"/>
                </c:ext>
                <c:ext xmlns:c16="http://schemas.microsoft.com/office/drawing/2014/chart" uri="{C3380CC4-5D6E-409C-BE32-E72D297353CC}">
                  <c16:uniqueId val="{0000000B-30B8-4FDD-9DE3-D66433A92A6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{D1DAEEF7-0840-4C86-94B8-90EC34BEE029}</c15:txfldGUID>
                      <c15:f>Diagramm!$I$58</c15:f>
                      <c15:dlblFieldTableCache>
                        <c:ptCount val="1"/>
                      </c15:dlblFieldTableCache>
                    </c15:dlblFTEntry>
                  </c15:dlblFieldTable>
                  <c15:showDataLabelsRange val="0"/>
                </c:ext>
                <c:ext xmlns:c16="http://schemas.microsoft.com/office/drawing/2014/chart" uri="{C3380CC4-5D6E-409C-BE32-E72D297353CC}">
                  <c16:uniqueId val="{0000000C-30B8-4FDD-9DE3-D66433A92A6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{723A4CF4-4AF8-49E7-BE58-2F1EA367D172}</c15:txfldGUID>
                      <c15:f>Diagramm!$I$59</c15:f>
                      <c15:dlblFieldTableCache>
                        <c:ptCount val="1"/>
                      </c15:dlblFieldTableCache>
                    </c15:dlblFTEntry>
                  </c15:dlblFieldTable>
                  <c15:showDataLabelsRange val="0"/>
                </c:ext>
                <c:ext xmlns:c16="http://schemas.microsoft.com/office/drawing/2014/chart" uri="{C3380CC4-5D6E-409C-BE32-E72D297353CC}">
                  <c16:uniqueId val="{0000000D-30B8-4FDD-9DE3-D66433A92A6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{7F36F33D-53D2-40A3-BBE9-27148AB68B29}</c15:txfldGUID>
                      <c15:f>Diagramm!$I$60</c15:f>
                      <c15:dlblFieldTableCache>
                        <c:ptCount val="1"/>
                      </c15:dlblFieldTableCache>
                    </c15:dlblFTEntry>
                  </c15:dlblFieldTable>
                  <c15:showDataLabelsRange val="0"/>
                </c:ext>
                <c:ext xmlns:c16="http://schemas.microsoft.com/office/drawing/2014/chart" uri="{C3380CC4-5D6E-409C-BE32-E72D297353CC}">
                  <c16:uniqueId val="{0000000E-30B8-4FDD-9DE3-D66433A92A6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{0D61D10D-D679-49B5-AFE2-2A0361132006}</c15:txfldGUID>
                      <c15:f>Diagramm!$I$61</c15:f>
                      <c15:dlblFieldTableCache>
                        <c:ptCount val="1"/>
                      </c15:dlblFieldTableCache>
                    </c15:dlblFTEntry>
                  </c15:dlblFieldTable>
                  <c15:showDataLabelsRange val="0"/>
                </c:ext>
                <c:ext xmlns:c16="http://schemas.microsoft.com/office/drawing/2014/chart" uri="{C3380CC4-5D6E-409C-BE32-E72D297353CC}">
                  <c16:uniqueId val="{0000000F-30B8-4FDD-9DE3-D66433A92A6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{A60FD49B-88BE-4146-9B84-4C960053835B}</c15:txfldGUID>
                      <c15:f>Diagramm!$I$62</c15:f>
                      <c15:dlblFieldTableCache>
                        <c:ptCount val="1"/>
                      </c15:dlblFieldTableCache>
                    </c15:dlblFTEntry>
                  </c15:dlblFieldTable>
                  <c15:showDataLabelsRange val="0"/>
                </c:ext>
                <c:ext xmlns:c16="http://schemas.microsoft.com/office/drawing/2014/chart" uri="{C3380CC4-5D6E-409C-BE32-E72D297353CC}">
                  <c16:uniqueId val="{00000010-30B8-4FDD-9DE3-D66433A92A6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{BED86097-1B24-434D-8E2C-846BD8133D98}</c15:txfldGUID>
                      <c15:f>Diagramm!$I$63</c15:f>
                      <c15:dlblFieldTableCache>
                        <c:ptCount val="1"/>
                      </c15:dlblFieldTableCache>
                    </c15:dlblFTEntry>
                  </c15:dlblFieldTable>
                  <c15:showDataLabelsRange val="0"/>
                </c:ext>
                <c:ext xmlns:c16="http://schemas.microsoft.com/office/drawing/2014/chart" uri="{C3380CC4-5D6E-409C-BE32-E72D297353CC}">
                  <c16:uniqueId val="{00000011-30B8-4FDD-9DE3-D66433A92A6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{B2BC616B-D626-440E-93C6-441B93CF52BD}</c15:txfldGUID>
                      <c15:f>Diagramm!$I$64</c15:f>
                      <c15:dlblFieldTableCache>
                        <c:ptCount val="1"/>
                      </c15:dlblFieldTableCache>
                    </c15:dlblFTEntry>
                  </c15:dlblFieldTable>
                  <c15:showDataLabelsRange val="0"/>
                </c:ext>
                <c:ext xmlns:c16="http://schemas.microsoft.com/office/drawing/2014/chart" uri="{C3380CC4-5D6E-409C-BE32-E72D297353CC}">
                  <c16:uniqueId val="{00000012-30B8-4FDD-9DE3-D66433A92A6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{27171BF9-0304-43AD-8FE0-5F43BF6BAAF0}</c15:txfldGUID>
                      <c15:f>Diagramm!$I$65</c15:f>
                      <c15:dlblFieldTableCache>
                        <c:ptCount val="1"/>
                      </c15:dlblFieldTableCache>
                    </c15:dlblFTEntry>
                  </c15:dlblFieldTable>
                  <c15:showDataLabelsRange val="0"/>
                </c:ext>
                <c:ext xmlns:c16="http://schemas.microsoft.com/office/drawing/2014/chart" uri="{C3380CC4-5D6E-409C-BE32-E72D297353CC}">
                  <c16:uniqueId val="{00000013-30B8-4FDD-9DE3-D66433A92A6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{AF180927-F659-46CA-8AA3-063C6C4C09A9}</c15:txfldGUID>
                      <c15:f>Diagramm!$I$66</c15:f>
                      <c15:dlblFieldTableCache>
                        <c:ptCount val="1"/>
                      </c15:dlblFieldTableCache>
                    </c15:dlblFTEntry>
                  </c15:dlblFieldTable>
                  <c15:showDataLabelsRange val="0"/>
                </c:ext>
                <c:ext xmlns:c16="http://schemas.microsoft.com/office/drawing/2014/chart" uri="{C3380CC4-5D6E-409C-BE32-E72D297353CC}">
                  <c16:uniqueId val="{00000014-30B8-4FDD-9DE3-D66433A92A6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{4163BE43-6850-4DE5-9C9D-629FA64A39A0}</c15:txfldGUID>
                      <c15:f>Diagramm!$I$67</c15:f>
                      <c15:dlblFieldTableCache>
                        <c:ptCount val="1"/>
                      </c15:dlblFieldTableCache>
                    </c15:dlblFTEntry>
                  </c15:dlblFieldTable>
                  <c15:showDataLabelsRange val="0"/>
                </c:ext>
                <c:ext xmlns:c16="http://schemas.microsoft.com/office/drawing/2014/chart" uri="{C3380CC4-5D6E-409C-BE32-E72D297353CC}">
                  <c16:uniqueId val="{00000015-30B8-4FDD-9DE3-D66433A92A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B8-4FDD-9DE3-D66433A92A6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{0BDB392A-1541-45E3-B90A-7F279B2AFF01}</c15:txfldGUID>
                      <c15:f>Diagramm!$K$46</c15:f>
                      <c15:dlblFieldTableCache>
                        <c:ptCount val="1"/>
                      </c15:dlblFieldTableCache>
                    </c15:dlblFTEntry>
                  </c15:dlblFieldTable>
                  <c15:showDataLabelsRange val="0"/>
                </c:ext>
                <c:ext xmlns:c16="http://schemas.microsoft.com/office/drawing/2014/chart" uri="{C3380CC4-5D6E-409C-BE32-E72D297353CC}">
                  <c16:uniqueId val="{00000017-30B8-4FDD-9DE3-D66433A92A6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{A7941F96-AE61-40B6-8713-C088CF4A3F18}</c15:txfldGUID>
                      <c15:f>Diagramm!$K$47</c15:f>
                      <c15:dlblFieldTableCache>
                        <c:ptCount val="1"/>
                      </c15:dlblFieldTableCache>
                    </c15:dlblFTEntry>
                  </c15:dlblFieldTable>
                  <c15:showDataLabelsRange val="0"/>
                </c:ext>
                <c:ext xmlns:c16="http://schemas.microsoft.com/office/drawing/2014/chart" uri="{C3380CC4-5D6E-409C-BE32-E72D297353CC}">
                  <c16:uniqueId val="{00000018-30B8-4FDD-9DE3-D66433A92A6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{79599FB1-E2F1-463B-99B0-EF29770A0181}</c15:txfldGUID>
                      <c15:f>Diagramm!$K$48</c15:f>
                      <c15:dlblFieldTableCache>
                        <c:ptCount val="1"/>
                      </c15:dlblFieldTableCache>
                    </c15:dlblFTEntry>
                  </c15:dlblFieldTable>
                  <c15:showDataLabelsRange val="0"/>
                </c:ext>
                <c:ext xmlns:c16="http://schemas.microsoft.com/office/drawing/2014/chart" uri="{C3380CC4-5D6E-409C-BE32-E72D297353CC}">
                  <c16:uniqueId val="{00000019-30B8-4FDD-9DE3-D66433A92A6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{E461AD4A-E9C2-4EED-9117-E2EC5D43E84D}</c15:txfldGUID>
                      <c15:f>Diagramm!$K$49</c15:f>
                      <c15:dlblFieldTableCache>
                        <c:ptCount val="1"/>
                      </c15:dlblFieldTableCache>
                    </c15:dlblFTEntry>
                  </c15:dlblFieldTable>
                  <c15:showDataLabelsRange val="0"/>
                </c:ext>
                <c:ext xmlns:c16="http://schemas.microsoft.com/office/drawing/2014/chart" uri="{C3380CC4-5D6E-409C-BE32-E72D297353CC}">
                  <c16:uniqueId val="{0000001A-30B8-4FDD-9DE3-D66433A92A6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{7486CFC0-48B1-4814-B75B-A3BBB903C4FC}</c15:txfldGUID>
                      <c15:f>Diagramm!$K$50</c15:f>
                      <c15:dlblFieldTableCache>
                        <c:ptCount val="1"/>
                      </c15:dlblFieldTableCache>
                    </c15:dlblFTEntry>
                  </c15:dlblFieldTable>
                  <c15:showDataLabelsRange val="0"/>
                </c:ext>
                <c:ext xmlns:c16="http://schemas.microsoft.com/office/drawing/2014/chart" uri="{C3380CC4-5D6E-409C-BE32-E72D297353CC}">
                  <c16:uniqueId val="{0000001B-30B8-4FDD-9DE3-D66433A92A6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{EA160314-E9DE-4837-B79E-E8963BF9FB1D}</c15:txfldGUID>
                      <c15:f>Diagramm!$K$51</c15:f>
                      <c15:dlblFieldTableCache>
                        <c:ptCount val="1"/>
                      </c15:dlblFieldTableCache>
                    </c15:dlblFTEntry>
                  </c15:dlblFieldTable>
                  <c15:showDataLabelsRange val="0"/>
                </c:ext>
                <c:ext xmlns:c16="http://schemas.microsoft.com/office/drawing/2014/chart" uri="{C3380CC4-5D6E-409C-BE32-E72D297353CC}">
                  <c16:uniqueId val="{0000001C-30B8-4FDD-9DE3-D66433A92A6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{55722E93-D00E-4CF7-8EDC-266FCA8E792B}</c15:txfldGUID>
                      <c15:f>Diagramm!$K$52</c15:f>
                      <c15:dlblFieldTableCache>
                        <c:ptCount val="1"/>
                      </c15:dlblFieldTableCache>
                    </c15:dlblFTEntry>
                  </c15:dlblFieldTable>
                  <c15:showDataLabelsRange val="0"/>
                </c:ext>
                <c:ext xmlns:c16="http://schemas.microsoft.com/office/drawing/2014/chart" uri="{C3380CC4-5D6E-409C-BE32-E72D297353CC}">
                  <c16:uniqueId val="{0000001D-30B8-4FDD-9DE3-D66433A92A6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{A4D906ED-D154-4105-8841-A835DBE4551F}</c15:txfldGUID>
                      <c15:f>Diagramm!$K$53</c15:f>
                      <c15:dlblFieldTableCache>
                        <c:ptCount val="1"/>
                      </c15:dlblFieldTableCache>
                    </c15:dlblFTEntry>
                  </c15:dlblFieldTable>
                  <c15:showDataLabelsRange val="0"/>
                </c:ext>
                <c:ext xmlns:c16="http://schemas.microsoft.com/office/drawing/2014/chart" uri="{C3380CC4-5D6E-409C-BE32-E72D297353CC}">
                  <c16:uniqueId val="{0000001E-30B8-4FDD-9DE3-D66433A92A6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{87319779-3D85-480C-B81F-A0390BDF532F}</c15:txfldGUID>
                      <c15:f>Diagramm!$K$54</c15:f>
                      <c15:dlblFieldTableCache>
                        <c:ptCount val="1"/>
                      </c15:dlblFieldTableCache>
                    </c15:dlblFTEntry>
                  </c15:dlblFieldTable>
                  <c15:showDataLabelsRange val="0"/>
                </c:ext>
                <c:ext xmlns:c16="http://schemas.microsoft.com/office/drawing/2014/chart" uri="{C3380CC4-5D6E-409C-BE32-E72D297353CC}">
                  <c16:uniqueId val="{0000001F-30B8-4FDD-9DE3-D66433A92A6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{26565052-255F-4852-B60A-938B2C640231}</c15:txfldGUID>
                      <c15:f>Diagramm!$K$55</c15:f>
                      <c15:dlblFieldTableCache>
                        <c:ptCount val="1"/>
                      </c15:dlblFieldTableCache>
                    </c15:dlblFTEntry>
                  </c15:dlblFieldTable>
                  <c15:showDataLabelsRange val="0"/>
                </c:ext>
                <c:ext xmlns:c16="http://schemas.microsoft.com/office/drawing/2014/chart" uri="{C3380CC4-5D6E-409C-BE32-E72D297353CC}">
                  <c16:uniqueId val="{00000020-30B8-4FDD-9DE3-D66433A92A6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{EF437548-5A2D-4CD3-822B-E3BFB6591B1F}</c15:txfldGUID>
                      <c15:f>Diagramm!$K$56</c15:f>
                      <c15:dlblFieldTableCache>
                        <c:ptCount val="1"/>
                      </c15:dlblFieldTableCache>
                    </c15:dlblFTEntry>
                  </c15:dlblFieldTable>
                  <c15:showDataLabelsRange val="0"/>
                </c:ext>
                <c:ext xmlns:c16="http://schemas.microsoft.com/office/drawing/2014/chart" uri="{C3380CC4-5D6E-409C-BE32-E72D297353CC}">
                  <c16:uniqueId val="{00000021-30B8-4FDD-9DE3-D66433A92A6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{53BDBBD7-0B4A-46C6-8912-508856749917}</c15:txfldGUID>
                      <c15:f>Diagramm!$K$57</c15:f>
                      <c15:dlblFieldTableCache>
                        <c:ptCount val="1"/>
                      </c15:dlblFieldTableCache>
                    </c15:dlblFTEntry>
                  </c15:dlblFieldTable>
                  <c15:showDataLabelsRange val="0"/>
                </c:ext>
                <c:ext xmlns:c16="http://schemas.microsoft.com/office/drawing/2014/chart" uri="{C3380CC4-5D6E-409C-BE32-E72D297353CC}">
                  <c16:uniqueId val="{00000022-30B8-4FDD-9DE3-D66433A92A6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{B85A8D27-652B-4F71-AB8E-2155FE776AE7}</c15:txfldGUID>
                      <c15:f>Diagramm!$K$58</c15:f>
                      <c15:dlblFieldTableCache>
                        <c:ptCount val="1"/>
                      </c15:dlblFieldTableCache>
                    </c15:dlblFTEntry>
                  </c15:dlblFieldTable>
                  <c15:showDataLabelsRange val="0"/>
                </c:ext>
                <c:ext xmlns:c16="http://schemas.microsoft.com/office/drawing/2014/chart" uri="{C3380CC4-5D6E-409C-BE32-E72D297353CC}">
                  <c16:uniqueId val="{00000023-30B8-4FDD-9DE3-D66433A92A6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{D40B6B1A-20C0-4699-9DFF-0D3908AE30DF}</c15:txfldGUID>
                      <c15:f>Diagramm!$K$59</c15:f>
                      <c15:dlblFieldTableCache>
                        <c:ptCount val="1"/>
                      </c15:dlblFieldTableCache>
                    </c15:dlblFTEntry>
                  </c15:dlblFieldTable>
                  <c15:showDataLabelsRange val="0"/>
                </c:ext>
                <c:ext xmlns:c16="http://schemas.microsoft.com/office/drawing/2014/chart" uri="{C3380CC4-5D6E-409C-BE32-E72D297353CC}">
                  <c16:uniqueId val="{00000024-30B8-4FDD-9DE3-D66433A92A6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{E0A21E4B-B8B9-4CEF-B335-2A6792242FAD}</c15:txfldGUID>
                      <c15:f>Diagramm!$K$60</c15:f>
                      <c15:dlblFieldTableCache>
                        <c:ptCount val="1"/>
                      </c15:dlblFieldTableCache>
                    </c15:dlblFTEntry>
                  </c15:dlblFieldTable>
                  <c15:showDataLabelsRange val="0"/>
                </c:ext>
                <c:ext xmlns:c16="http://schemas.microsoft.com/office/drawing/2014/chart" uri="{C3380CC4-5D6E-409C-BE32-E72D297353CC}">
                  <c16:uniqueId val="{00000025-30B8-4FDD-9DE3-D66433A92A6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{7E94349D-CB41-446B-B4E8-4067EE3B1D7A}</c15:txfldGUID>
                      <c15:f>Diagramm!$K$61</c15:f>
                      <c15:dlblFieldTableCache>
                        <c:ptCount val="1"/>
                      </c15:dlblFieldTableCache>
                    </c15:dlblFTEntry>
                  </c15:dlblFieldTable>
                  <c15:showDataLabelsRange val="0"/>
                </c:ext>
                <c:ext xmlns:c16="http://schemas.microsoft.com/office/drawing/2014/chart" uri="{C3380CC4-5D6E-409C-BE32-E72D297353CC}">
                  <c16:uniqueId val="{00000026-30B8-4FDD-9DE3-D66433A92A6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{04446C2C-81F2-4229-A873-A7A8F1252059}</c15:txfldGUID>
                      <c15:f>Diagramm!$K$62</c15:f>
                      <c15:dlblFieldTableCache>
                        <c:ptCount val="1"/>
                      </c15:dlblFieldTableCache>
                    </c15:dlblFTEntry>
                  </c15:dlblFieldTable>
                  <c15:showDataLabelsRange val="0"/>
                </c:ext>
                <c:ext xmlns:c16="http://schemas.microsoft.com/office/drawing/2014/chart" uri="{C3380CC4-5D6E-409C-BE32-E72D297353CC}">
                  <c16:uniqueId val="{00000027-30B8-4FDD-9DE3-D66433A92A6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{4516148B-EE33-43DC-893D-97A09C0A51F9}</c15:txfldGUID>
                      <c15:f>Diagramm!$K$63</c15:f>
                      <c15:dlblFieldTableCache>
                        <c:ptCount val="1"/>
                      </c15:dlblFieldTableCache>
                    </c15:dlblFTEntry>
                  </c15:dlblFieldTable>
                  <c15:showDataLabelsRange val="0"/>
                </c:ext>
                <c:ext xmlns:c16="http://schemas.microsoft.com/office/drawing/2014/chart" uri="{C3380CC4-5D6E-409C-BE32-E72D297353CC}">
                  <c16:uniqueId val="{00000028-30B8-4FDD-9DE3-D66433A92A6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{F9A944A9-87AF-4061-8EA6-CE95E20D2A97}</c15:txfldGUID>
                      <c15:f>Diagramm!$K$64</c15:f>
                      <c15:dlblFieldTableCache>
                        <c:ptCount val="1"/>
                      </c15:dlblFieldTableCache>
                    </c15:dlblFTEntry>
                  </c15:dlblFieldTable>
                  <c15:showDataLabelsRange val="0"/>
                </c:ext>
                <c:ext xmlns:c16="http://schemas.microsoft.com/office/drawing/2014/chart" uri="{C3380CC4-5D6E-409C-BE32-E72D297353CC}">
                  <c16:uniqueId val="{00000029-30B8-4FDD-9DE3-D66433A92A6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{9B7D6404-1078-4380-A497-CAAC7848E8C4}</c15:txfldGUID>
                      <c15:f>Diagramm!$K$65</c15:f>
                      <c15:dlblFieldTableCache>
                        <c:ptCount val="1"/>
                      </c15:dlblFieldTableCache>
                    </c15:dlblFTEntry>
                  </c15:dlblFieldTable>
                  <c15:showDataLabelsRange val="0"/>
                </c:ext>
                <c:ext xmlns:c16="http://schemas.microsoft.com/office/drawing/2014/chart" uri="{C3380CC4-5D6E-409C-BE32-E72D297353CC}">
                  <c16:uniqueId val="{0000002A-30B8-4FDD-9DE3-D66433A92A6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{D4424AC3-162C-4E87-82AF-F021427B86D3}</c15:txfldGUID>
                      <c15:f>Diagramm!$K$66</c15:f>
                      <c15:dlblFieldTableCache>
                        <c:ptCount val="1"/>
                      </c15:dlblFieldTableCache>
                    </c15:dlblFTEntry>
                  </c15:dlblFieldTable>
                  <c15:showDataLabelsRange val="0"/>
                </c:ext>
                <c:ext xmlns:c16="http://schemas.microsoft.com/office/drawing/2014/chart" uri="{C3380CC4-5D6E-409C-BE32-E72D297353CC}">
                  <c16:uniqueId val="{0000002B-30B8-4FDD-9DE3-D66433A92A6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{5C10513A-A4B9-4BBD-A974-DD7DFA9B927D}</c15:txfldGUID>
                      <c15:f>Diagramm!$K$67</c15:f>
                      <c15:dlblFieldTableCache>
                        <c:ptCount val="1"/>
                      </c15:dlblFieldTableCache>
                    </c15:dlblFTEntry>
                  </c15:dlblFieldTable>
                  <c15:showDataLabelsRange val="0"/>
                </c:ext>
                <c:ext xmlns:c16="http://schemas.microsoft.com/office/drawing/2014/chart" uri="{C3380CC4-5D6E-409C-BE32-E72D297353CC}">
                  <c16:uniqueId val="{0000002C-30B8-4FDD-9DE3-D66433A92A6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B8-4FDD-9DE3-D66433A92A6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{7E415DC1-7EB1-46DD-A6F7-7B09C02FAC90}</c15:txfldGUID>
                      <c15:f>Diagramm!$J$46</c15:f>
                      <c15:dlblFieldTableCache>
                        <c:ptCount val="1"/>
                      </c15:dlblFieldTableCache>
                    </c15:dlblFTEntry>
                  </c15:dlblFieldTable>
                  <c15:showDataLabelsRange val="0"/>
                </c:ext>
                <c:ext xmlns:c16="http://schemas.microsoft.com/office/drawing/2014/chart" uri="{C3380CC4-5D6E-409C-BE32-E72D297353CC}">
                  <c16:uniqueId val="{0000002E-30B8-4FDD-9DE3-D66433A92A6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{983EB252-C497-4856-969A-52FD1AE3B21A}</c15:txfldGUID>
                      <c15:f>Diagramm!$J$47</c15:f>
                      <c15:dlblFieldTableCache>
                        <c:ptCount val="1"/>
                      </c15:dlblFieldTableCache>
                    </c15:dlblFTEntry>
                  </c15:dlblFieldTable>
                  <c15:showDataLabelsRange val="0"/>
                </c:ext>
                <c:ext xmlns:c16="http://schemas.microsoft.com/office/drawing/2014/chart" uri="{C3380CC4-5D6E-409C-BE32-E72D297353CC}">
                  <c16:uniqueId val="{0000002F-30B8-4FDD-9DE3-D66433A92A6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{8401FCFC-6929-4E50-A6CD-CFB09062FF33}</c15:txfldGUID>
                      <c15:f>Diagramm!$J$48</c15:f>
                      <c15:dlblFieldTableCache>
                        <c:ptCount val="1"/>
                      </c15:dlblFieldTableCache>
                    </c15:dlblFTEntry>
                  </c15:dlblFieldTable>
                  <c15:showDataLabelsRange val="0"/>
                </c:ext>
                <c:ext xmlns:c16="http://schemas.microsoft.com/office/drawing/2014/chart" uri="{C3380CC4-5D6E-409C-BE32-E72D297353CC}">
                  <c16:uniqueId val="{00000030-30B8-4FDD-9DE3-D66433A92A6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{DADC2539-7FAF-406D-9300-75BA1CC8C318}</c15:txfldGUID>
                      <c15:f>Diagramm!$J$49</c15:f>
                      <c15:dlblFieldTableCache>
                        <c:ptCount val="1"/>
                      </c15:dlblFieldTableCache>
                    </c15:dlblFTEntry>
                  </c15:dlblFieldTable>
                  <c15:showDataLabelsRange val="0"/>
                </c:ext>
                <c:ext xmlns:c16="http://schemas.microsoft.com/office/drawing/2014/chart" uri="{C3380CC4-5D6E-409C-BE32-E72D297353CC}">
                  <c16:uniqueId val="{00000031-30B8-4FDD-9DE3-D66433A92A6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{9AC50359-45C6-4AA0-BAAE-471C54593D36}</c15:txfldGUID>
                      <c15:f>Diagramm!$J$50</c15:f>
                      <c15:dlblFieldTableCache>
                        <c:ptCount val="1"/>
                      </c15:dlblFieldTableCache>
                    </c15:dlblFTEntry>
                  </c15:dlblFieldTable>
                  <c15:showDataLabelsRange val="0"/>
                </c:ext>
                <c:ext xmlns:c16="http://schemas.microsoft.com/office/drawing/2014/chart" uri="{C3380CC4-5D6E-409C-BE32-E72D297353CC}">
                  <c16:uniqueId val="{00000032-30B8-4FDD-9DE3-D66433A92A6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{FAAC3461-89C3-4A46-BA8B-07F69374A983}</c15:txfldGUID>
                      <c15:f>Diagramm!$J$51</c15:f>
                      <c15:dlblFieldTableCache>
                        <c:ptCount val="1"/>
                      </c15:dlblFieldTableCache>
                    </c15:dlblFTEntry>
                  </c15:dlblFieldTable>
                  <c15:showDataLabelsRange val="0"/>
                </c:ext>
                <c:ext xmlns:c16="http://schemas.microsoft.com/office/drawing/2014/chart" uri="{C3380CC4-5D6E-409C-BE32-E72D297353CC}">
                  <c16:uniqueId val="{00000033-30B8-4FDD-9DE3-D66433A92A6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{8A08D201-429E-48EB-967E-5BC1F9D23C1A}</c15:txfldGUID>
                      <c15:f>Diagramm!$J$52</c15:f>
                      <c15:dlblFieldTableCache>
                        <c:ptCount val="1"/>
                      </c15:dlblFieldTableCache>
                    </c15:dlblFTEntry>
                  </c15:dlblFieldTable>
                  <c15:showDataLabelsRange val="0"/>
                </c:ext>
                <c:ext xmlns:c16="http://schemas.microsoft.com/office/drawing/2014/chart" uri="{C3380CC4-5D6E-409C-BE32-E72D297353CC}">
                  <c16:uniqueId val="{00000034-30B8-4FDD-9DE3-D66433A92A6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{B2B86FA7-5BC2-4280-B018-DE04F3AA0AE7}</c15:txfldGUID>
                      <c15:f>Diagramm!$J$53</c15:f>
                      <c15:dlblFieldTableCache>
                        <c:ptCount val="1"/>
                      </c15:dlblFieldTableCache>
                    </c15:dlblFTEntry>
                  </c15:dlblFieldTable>
                  <c15:showDataLabelsRange val="0"/>
                </c:ext>
                <c:ext xmlns:c16="http://schemas.microsoft.com/office/drawing/2014/chart" uri="{C3380CC4-5D6E-409C-BE32-E72D297353CC}">
                  <c16:uniqueId val="{00000035-30B8-4FDD-9DE3-D66433A92A6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{B0C9C769-F7B5-4B1D-9795-A56220875680}</c15:txfldGUID>
                      <c15:f>Diagramm!$J$54</c15:f>
                      <c15:dlblFieldTableCache>
                        <c:ptCount val="1"/>
                      </c15:dlblFieldTableCache>
                    </c15:dlblFTEntry>
                  </c15:dlblFieldTable>
                  <c15:showDataLabelsRange val="0"/>
                </c:ext>
                <c:ext xmlns:c16="http://schemas.microsoft.com/office/drawing/2014/chart" uri="{C3380CC4-5D6E-409C-BE32-E72D297353CC}">
                  <c16:uniqueId val="{00000036-30B8-4FDD-9DE3-D66433A92A6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{7EA415EB-D956-4044-9F71-99DF68D1723A}</c15:txfldGUID>
                      <c15:f>Diagramm!$J$55</c15:f>
                      <c15:dlblFieldTableCache>
                        <c:ptCount val="1"/>
                      </c15:dlblFieldTableCache>
                    </c15:dlblFTEntry>
                  </c15:dlblFieldTable>
                  <c15:showDataLabelsRange val="0"/>
                </c:ext>
                <c:ext xmlns:c16="http://schemas.microsoft.com/office/drawing/2014/chart" uri="{C3380CC4-5D6E-409C-BE32-E72D297353CC}">
                  <c16:uniqueId val="{00000037-30B8-4FDD-9DE3-D66433A92A6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{E1D3A73D-C721-4B9D-801F-63D2094DB99D}</c15:txfldGUID>
                      <c15:f>Diagramm!$J$56</c15:f>
                      <c15:dlblFieldTableCache>
                        <c:ptCount val="1"/>
                      </c15:dlblFieldTableCache>
                    </c15:dlblFTEntry>
                  </c15:dlblFieldTable>
                  <c15:showDataLabelsRange val="0"/>
                </c:ext>
                <c:ext xmlns:c16="http://schemas.microsoft.com/office/drawing/2014/chart" uri="{C3380CC4-5D6E-409C-BE32-E72D297353CC}">
                  <c16:uniqueId val="{00000038-30B8-4FDD-9DE3-D66433A92A6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{AB842A51-1B30-4437-842A-BD58E11A8650}</c15:txfldGUID>
                      <c15:f>Diagramm!$J$57</c15:f>
                      <c15:dlblFieldTableCache>
                        <c:ptCount val="1"/>
                      </c15:dlblFieldTableCache>
                    </c15:dlblFTEntry>
                  </c15:dlblFieldTable>
                  <c15:showDataLabelsRange val="0"/>
                </c:ext>
                <c:ext xmlns:c16="http://schemas.microsoft.com/office/drawing/2014/chart" uri="{C3380CC4-5D6E-409C-BE32-E72D297353CC}">
                  <c16:uniqueId val="{00000039-30B8-4FDD-9DE3-D66433A92A6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{22817CD9-61A9-4711-87FD-757830B42F3E}</c15:txfldGUID>
                      <c15:f>Diagramm!$J$58</c15:f>
                      <c15:dlblFieldTableCache>
                        <c:ptCount val="1"/>
                      </c15:dlblFieldTableCache>
                    </c15:dlblFTEntry>
                  </c15:dlblFieldTable>
                  <c15:showDataLabelsRange val="0"/>
                </c:ext>
                <c:ext xmlns:c16="http://schemas.microsoft.com/office/drawing/2014/chart" uri="{C3380CC4-5D6E-409C-BE32-E72D297353CC}">
                  <c16:uniqueId val="{0000003A-30B8-4FDD-9DE3-D66433A92A6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{92AA15AC-CF7C-44A9-B324-223FCFDF7A84}</c15:txfldGUID>
                      <c15:f>Diagramm!$J$59</c15:f>
                      <c15:dlblFieldTableCache>
                        <c:ptCount val="1"/>
                      </c15:dlblFieldTableCache>
                    </c15:dlblFTEntry>
                  </c15:dlblFieldTable>
                  <c15:showDataLabelsRange val="0"/>
                </c:ext>
                <c:ext xmlns:c16="http://schemas.microsoft.com/office/drawing/2014/chart" uri="{C3380CC4-5D6E-409C-BE32-E72D297353CC}">
                  <c16:uniqueId val="{0000003B-30B8-4FDD-9DE3-D66433A92A6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{6ADFA1D2-9E90-4B44-AC69-1DECFBF7E323}</c15:txfldGUID>
                      <c15:f>Diagramm!$J$60</c15:f>
                      <c15:dlblFieldTableCache>
                        <c:ptCount val="1"/>
                      </c15:dlblFieldTableCache>
                    </c15:dlblFTEntry>
                  </c15:dlblFieldTable>
                  <c15:showDataLabelsRange val="0"/>
                </c:ext>
                <c:ext xmlns:c16="http://schemas.microsoft.com/office/drawing/2014/chart" uri="{C3380CC4-5D6E-409C-BE32-E72D297353CC}">
                  <c16:uniqueId val="{0000003C-30B8-4FDD-9DE3-D66433A92A6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{DBA57CEF-7C00-4D14-B363-4C573F0EA829}</c15:txfldGUID>
                      <c15:f>Diagramm!$J$61</c15:f>
                      <c15:dlblFieldTableCache>
                        <c:ptCount val="1"/>
                      </c15:dlblFieldTableCache>
                    </c15:dlblFTEntry>
                  </c15:dlblFieldTable>
                  <c15:showDataLabelsRange val="0"/>
                </c:ext>
                <c:ext xmlns:c16="http://schemas.microsoft.com/office/drawing/2014/chart" uri="{C3380CC4-5D6E-409C-BE32-E72D297353CC}">
                  <c16:uniqueId val="{0000003D-30B8-4FDD-9DE3-D66433A92A6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{109C2FA1-480A-4563-BF01-65EEB15EFD51}</c15:txfldGUID>
                      <c15:f>Diagramm!$J$62</c15:f>
                      <c15:dlblFieldTableCache>
                        <c:ptCount val="1"/>
                      </c15:dlblFieldTableCache>
                    </c15:dlblFTEntry>
                  </c15:dlblFieldTable>
                  <c15:showDataLabelsRange val="0"/>
                </c:ext>
                <c:ext xmlns:c16="http://schemas.microsoft.com/office/drawing/2014/chart" uri="{C3380CC4-5D6E-409C-BE32-E72D297353CC}">
                  <c16:uniqueId val="{0000003E-30B8-4FDD-9DE3-D66433A92A6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{28064FBF-F03F-4AAE-8750-0BF380E67B91}</c15:txfldGUID>
                      <c15:f>Diagramm!$J$63</c15:f>
                      <c15:dlblFieldTableCache>
                        <c:ptCount val="1"/>
                      </c15:dlblFieldTableCache>
                    </c15:dlblFTEntry>
                  </c15:dlblFieldTable>
                  <c15:showDataLabelsRange val="0"/>
                </c:ext>
                <c:ext xmlns:c16="http://schemas.microsoft.com/office/drawing/2014/chart" uri="{C3380CC4-5D6E-409C-BE32-E72D297353CC}">
                  <c16:uniqueId val="{0000003F-30B8-4FDD-9DE3-D66433A92A6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{21E88AB7-492B-476A-86E2-A9D0AD950852}</c15:txfldGUID>
                      <c15:f>Diagramm!$J$64</c15:f>
                      <c15:dlblFieldTableCache>
                        <c:ptCount val="1"/>
                      </c15:dlblFieldTableCache>
                    </c15:dlblFTEntry>
                  </c15:dlblFieldTable>
                  <c15:showDataLabelsRange val="0"/>
                </c:ext>
                <c:ext xmlns:c16="http://schemas.microsoft.com/office/drawing/2014/chart" uri="{C3380CC4-5D6E-409C-BE32-E72D297353CC}">
                  <c16:uniqueId val="{00000040-30B8-4FDD-9DE3-D66433A92A6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{2BD278E9-92DD-49FD-81C3-272B757DFFF6}</c15:txfldGUID>
                      <c15:f>Diagramm!$J$65</c15:f>
                      <c15:dlblFieldTableCache>
                        <c:ptCount val="1"/>
                      </c15:dlblFieldTableCache>
                    </c15:dlblFTEntry>
                  </c15:dlblFieldTable>
                  <c15:showDataLabelsRange val="0"/>
                </c:ext>
                <c:ext xmlns:c16="http://schemas.microsoft.com/office/drawing/2014/chart" uri="{C3380CC4-5D6E-409C-BE32-E72D297353CC}">
                  <c16:uniqueId val="{00000041-30B8-4FDD-9DE3-D66433A92A6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{CB61529F-7C9B-464F-B4A4-A8D425E0F28B}</c15:txfldGUID>
                      <c15:f>Diagramm!$J$66</c15:f>
                      <c15:dlblFieldTableCache>
                        <c:ptCount val="1"/>
                      </c15:dlblFieldTableCache>
                    </c15:dlblFTEntry>
                  </c15:dlblFieldTable>
                  <c15:showDataLabelsRange val="0"/>
                </c:ext>
                <c:ext xmlns:c16="http://schemas.microsoft.com/office/drawing/2014/chart" uri="{C3380CC4-5D6E-409C-BE32-E72D297353CC}">
                  <c16:uniqueId val="{00000042-30B8-4FDD-9DE3-D66433A92A6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{56C071E2-BE7A-4A59-AA81-748A815565EE}</c15:txfldGUID>
                      <c15:f>Diagramm!$J$67</c15:f>
                      <c15:dlblFieldTableCache>
                        <c:ptCount val="1"/>
                      </c15:dlblFieldTableCache>
                    </c15:dlblFTEntry>
                  </c15:dlblFieldTable>
                  <c15:showDataLabelsRange val="0"/>
                </c:ext>
                <c:ext xmlns:c16="http://schemas.microsoft.com/office/drawing/2014/chart" uri="{C3380CC4-5D6E-409C-BE32-E72D297353CC}">
                  <c16:uniqueId val="{00000043-30B8-4FDD-9DE3-D66433A92A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B8-4FDD-9DE3-D66433A92A6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35-4AD6-967D-69260D47D8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35-4AD6-967D-69260D47D8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35-4AD6-967D-69260D47D8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35-4AD6-967D-69260D47D8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35-4AD6-967D-69260D47D8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35-4AD6-967D-69260D47D8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35-4AD6-967D-69260D47D8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35-4AD6-967D-69260D47D8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35-4AD6-967D-69260D47D8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35-4AD6-967D-69260D47D8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35-4AD6-967D-69260D47D8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35-4AD6-967D-69260D47D8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35-4AD6-967D-69260D47D8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35-4AD6-967D-69260D47D8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635-4AD6-967D-69260D47D8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635-4AD6-967D-69260D47D8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35-4AD6-967D-69260D47D8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635-4AD6-967D-69260D47D8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635-4AD6-967D-69260D47D8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635-4AD6-967D-69260D47D8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635-4AD6-967D-69260D47D8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35-4AD6-967D-69260D47D8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635-4AD6-967D-69260D47D87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35-4AD6-967D-69260D47D8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35-4AD6-967D-69260D47D8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635-4AD6-967D-69260D47D8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635-4AD6-967D-69260D47D8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635-4AD6-967D-69260D47D8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635-4AD6-967D-69260D47D8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635-4AD6-967D-69260D47D8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635-4AD6-967D-69260D47D8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635-4AD6-967D-69260D47D8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635-4AD6-967D-69260D47D8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635-4AD6-967D-69260D47D8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635-4AD6-967D-69260D47D8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635-4AD6-967D-69260D47D8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635-4AD6-967D-69260D47D8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635-4AD6-967D-69260D47D8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635-4AD6-967D-69260D47D8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635-4AD6-967D-69260D47D8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635-4AD6-967D-69260D47D8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635-4AD6-967D-69260D47D8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635-4AD6-967D-69260D47D8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635-4AD6-967D-69260D47D8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635-4AD6-967D-69260D47D87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635-4AD6-967D-69260D47D87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635-4AD6-967D-69260D47D8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635-4AD6-967D-69260D47D8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635-4AD6-967D-69260D47D8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635-4AD6-967D-69260D47D8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635-4AD6-967D-69260D47D8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635-4AD6-967D-69260D47D8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635-4AD6-967D-69260D47D8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635-4AD6-967D-69260D47D8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635-4AD6-967D-69260D47D8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635-4AD6-967D-69260D47D8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635-4AD6-967D-69260D47D8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635-4AD6-967D-69260D47D8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635-4AD6-967D-69260D47D8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635-4AD6-967D-69260D47D8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635-4AD6-967D-69260D47D8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635-4AD6-967D-69260D47D8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635-4AD6-967D-69260D47D8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635-4AD6-967D-69260D47D8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635-4AD6-967D-69260D47D8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635-4AD6-967D-69260D47D8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635-4AD6-967D-69260D47D8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635-4AD6-967D-69260D47D8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635-4AD6-967D-69260D47D87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100.95543655193563</c:v>
                </c:pt>
                <c:pt idx="2">
                  <c:v>102.18924721036117</c:v>
                </c:pt>
                <c:pt idx="3">
                  <c:v>101.22437424803606</c:v>
                </c:pt>
                <c:pt idx="4">
                  <c:v>101.13708745193328</c:v>
                </c:pt>
                <c:pt idx="5">
                  <c:v>102.44167118827998</c:v>
                </c:pt>
                <c:pt idx="6">
                  <c:v>104.29120762461959</c:v>
                </c:pt>
                <c:pt idx="7">
                  <c:v>102.98426478567552</c:v>
                </c:pt>
                <c:pt idx="8">
                  <c:v>102.62804029347237</c:v>
                </c:pt>
                <c:pt idx="9">
                  <c:v>103.34520748307344</c:v>
                </c:pt>
                <c:pt idx="10">
                  <c:v>105.5863549505768</c:v>
                </c:pt>
                <c:pt idx="11">
                  <c:v>104.8385194272099</c:v>
                </c:pt>
                <c:pt idx="12">
                  <c:v>104.32895326617755</c:v>
                </c:pt>
                <c:pt idx="13">
                  <c:v>104.9140107103258</c:v>
                </c:pt>
                <c:pt idx="14">
                  <c:v>106.91217061029985</c:v>
                </c:pt>
                <c:pt idx="15">
                  <c:v>106.35306329472269</c:v>
                </c:pt>
                <c:pt idx="16">
                  <c:v>106.08884380381703</c:v>
                </c:pt>
                <c:pt idx="17">
                  <c:v>106.94755714926043</c:v>
                </c:pt>
                <c:pt idx="18">
                  <c:v>109.45528321026681</c:v>
                </c:pt>
                <c:pt idx="19">
                  <c:v>108.08464460119372</c:v>
                </c:pt>
                <c:pt idx="20">
                  <c:v>107.44768689990327</c:v>
                </c:pt>
                <c:pt idx="21">
                  <c:v>107.61518318431669</c:v>
                </c:pt>
                <c:pt idx="22">
                  <c:v>109.5496473141617</c:v>
                </c:pt>
                <c:pt idx="23">
                  <c:v>109.03536294793462</c:v>
                </c:pt>
                <c:pt idx="24">
                  <c:v>106.89801599471561</c:v>
                </c:pt>
              </c:numCache>
            </c:numRef>
          </c:val>
          <c:smooth val="0"/>
          <c:extLst>
            <c:ext xmlns:c16="http://schemas.microsoft.com/office/drawing/2014/chart" uri="{C3380CC4-5D6E-409C-BE32-E72D297353CC}">
              <c16:uniqueId val="{00000000-F06C-4F2C-A640-43ACA863CCC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104.33931484502448</c:v>
                </c:pt>
                <c:pt idx="2">
                  <c:v>109.42903752039153</c:v>
                </c:pt>
                <c:pt idx="3">
                  <c:v>107.92822185970637</c:v>
                </c:pt>
                <c:pt idx="4">
                  <c:v>103.09951060358891</c:v>
                </c:pt>
                <c:pt idx="5">
                  <c:v>107.04730831973899</c:v>
                </c:pt>
                <c:pt idx="6">
                  <c:v>110.60358890701467</c:v>
                </c:pt>
                <c:pt idx="7">
                  <c:v>110.2446982055465</c:v>
                </c:pt>
                <c:pt idx="8">
                  <c:v>110.2120717781403</c:v>
                </c:pt>
                <c:pt idx="9">
                  <c:v>113.76835236541598</c:v>
                </c:pt>
                <c:pt idx="10">
                  <c:v>117.61827079934748</c:v>
                </c:pt>
                <c:pt idx="11">
                  <c:v>114.25774877650898</c:v>
                </c:pt>
                <c:pt idx="12">
                  <c:v>110.47308319738988</c:v>
                </c:pt>
                <c:pt idx="13">
                  <c:v>111.68026101141926</c:v>
                </c:pt>
                <c:pt idx="14">
                  <c:v>116.90048939641109</c:v>
                </c:pt>
                <c:pt idx="15">
                  <c:v>116.41109298531811</c:v>
                </c:pt>
                <c:pt idx="16">
                  <c:v>114.19249592169658</c:v>
                </c:pt>
                <c:pt idx="17">
                  <c:v>117.38988580750407</c:v>
                </c:pt>
                <c:pt idx="18">
                  <c:v>121.33768352365415</c:v>
                </c:pt>
                <c:pt idx="19">
                  <c:v>120.3915171288744</c:v>
                </c:pt>
                <c:pt idx="20">
                  <c:v>118.40130505709625</c:v>
                </c:pt>
                <c:pt idx="21">
                  <c:v>121.14192495921696</c:v>
                </c:pt>
                <c:pt idx="22">
                  <c:v>127.14518760195759</c:v>
                </c:pt>
                <c:pt idx="23">
                  <c:v>123.78466557911909</c:v>
                </c:pt>
                <c:pt idx="24">
                  <c:v>115.79119086460032</c:v>
                </c:pt>
              </c:numCache>
            </c:numRef>
          </c:val>
          <c:smooth val="0"/>
          <c:extLst>
            <c:ext xmlns:c16="http://schemas.microsoft.com/office/drawing/2014/chart" uri="{C3380CC4-5D6E-409C-BE32-E72D297353CC}">
              <c16:uniqueId val="{00000001-F06C-4F2C-A640-43ACA863CCC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101.99641362821279</c:v>
                </c:pt>
                <c:pt idx="2">
                  <c:v>102.27136879856545</c:v>
                </c:pt>
                <c:pt idx="3">
                  <c:v>101.0041841004184</c:v>
                </c:pt>
                <c:pt idx="4">
                  <c:v>95.337716676628816</c:v>
                </c:pt>
                <c:pt idx="5">
                  <c:v>96.772265391512263</c:v>
                </c:pt>
                <c:pt idx="6">
                  <c:v>95.254034668260616</c:v>
                </c:pt>
                <c:pt idx="7">
                  <c:v>95.64853556485356</c:v>
                </c:pt>
                <c:pt idx="8">
                  <c:v>92.815301852958754</c:v>
                </c:pt>
                <c:pt idx="9">
                  <c:v>93.962940824865512</c:v>
                </c:pt>
                <c:pt idx="10">
                  <c:v>91.428571428571431</c:v>
                </c:pt>
                <c:pt idx="11">
                  <c:v>92.074118350268975</c:v>
                </c:pt>
                <c:pt idx="12">
                  <c:v>89.754931261207417</c:v>
                </c:pt>
                <c:pt idx="13">
                  <c:v>92.38493723849372</c:v>
                </c:pt>
                <c:pt idx="14">
                  <c:v>90.245068738792583</c:v>
                </c:pt>
                <c:pt idx="15">
                  <c:v>89.862522414823658</c:v>
                </c:pt>
                <c:pt idx="16">
                  <c:v>88.690974297668859</c:v>
                </c:pt>
                <c:pt idx="17">
                  <c:v>90.460251046025107</c:v>
                </c:pt>
                <c:pt idx="18">
                  <c:v>89.754931261207417</c:v>
                </c:pt>
                <c:pt idx="19">
                  <c:v>88.989838613269583</c:v>
                </c:pt>
                <c:pt idx="20">
                  <c:v>86.861924686192467</c:v>
                </c:pt>
                <c:pt idx="21">
                  <c:v>89.109384339509873</c:v>
                </c:pt>
                <c:pt idx="22">
                  <c:v>87.53138075313808</c:v>
                </c:pt>
                <c:pt idx="23">
                  <c:v>87.722653915122535</c:v>
                </c:pt>
                <c:pt idx="24">
                  <c:v>82.558278541542137</c:v>
                </c:pt>
              </c:numCache>
            </c:numRef>
          </c:val>
          <c:smooth val="0"/>
          <c:extLst>
            <c:ext xmlns:c16="http://schemas.microsoft.com/office/drawing/2014/chart" uri="{C3380CC4-5D6E-409C-BE32-E72D297353CC}">
              <c16:uniqueId val="{00000002-F06C-4F2C-A640-43ACA863CCC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06C-4F2C-A640-43ACA863CCCA}"/>
                </c:ext>
              </c:extLst>
            </c:dLbl>
            <c:dLbl>
              <c:idx val="1"/>
              <c:delete val="1"/>
              <c:extLst>
                <c:ext xmlns:c15="http://schemas.microsoft.com/office/drawing/2012/chart" uri="{CE6537A1-D6FC-4f65-9D91-7224C49458BB}"/>
                <c:ext xmlns:c16="http://schemas.microsoft.com/office/drawing/2014/chart" uri="{C3380CC4-5D6E-409C-BE32-E72D297353CC}">
                  <c16:uniqueId val="{00000004-F06C-4F2C-A640-43ACA863CCCA}"/>
                </c:ext>
              </c:extLst>
            </c:dLbl>
            <c:dLbl>
              <c:idx val="2"/>
              <c:delete val="1"/>
              <c:extLst>
                <c:ext xmlns:c15="http://schemas.microsoft.com/office/drawing/2012/chart" uri="{CE6537A1-D6FC-4f65-9D91-7224C49458BB}"/>
                <c:ext xmlns:c16="http://schemas.microsoft.com/office/drawing/2014/chart" uri="{C3380CC4-5D6E-409C-BE32-E72D297353CC}">
                  <c16:uniqueId val="{00000005-F06C-4F2C-A640-43ACA863CCCA}"/>
                </c:ext>
              </c:extLst>
            </c:dLbl>
            <c:dLbl>
              <c:idx val="3"/>
              <c:delete val="1"/>
              <c:extLst>
                <c:ext xmlns:c15="http://schemas.microsoft.com/office/drawing/2012/chart" uri="{CE6537A1-D6FC-4f65-9D91-7224C49458BB}"/>
                <c:ext xmlns:c16="http://schemas.microsoft.com/office/drawing/2014/chart" uri="{C3380CC4-5D6E-409C-BE32-E72D297353CC}">
                  <c16:uniqueId val="{00000006-F06C-4F2C-A640-43ACA863CCCA}"/>
                </c:ext>
              </c:extLst>
            </c:dLbl>
            <c:dLbl>
              <c:idx val="4"/>
              <c:delete val="1"/>
              <c:extLst>
                <c:ext xmlns:c15="http://schemas.microsoft.com/office/drawing/2012/chart" uri="{CE6537A1-D6FC-4f65-9D91-7224C49458BB}"/>
                <c:ext xmlns:c16="http://schemas.microsoft.com/office/drawing/2014/chart" uri="{C3380CC4-5D6E-409C-BE32-E72D297353CC}">
                  <c16:uniqueId val="{00000007-F06C-4F2C-A640-43ACA863CCCA}"/>
                </c:ext>
              </c:extLst>
            </c:dLbl>
            <c:dLbl>
              <c:idx val="5"/>
              <c:delete val="1"/>
              <c:extLst>
                <c:ext xmlns:c15="http://schemas.microsoft.com/office/drawing/2012/chart" uri="{CE6537A1-D6FC-4f65-9D91-7224C49458BB}"/>
                <c:ext xmlns:c16="http://schemas.microsoft.com/office/drawing/2014/chart" uri="{C3380CC4-5D6E-409C-BE32-E72D297353CC}">
                  <c16:uniqueId val="{00000008-F06C-4F2C-A640-43ACA863CCCA}"/>
                </c:ext>
              </c:extLst>
            </c:dLbl>
            <c:dLbl>
              <c:idx val="6"/>
              <c:delete val="1"/>
              <c:extLst>
                <c:ext xmlns:c15="http://schemas.microsoft.com/office/drawing/2012/chart" uri="{CE6537A1-D6FC-4f65-9D91-7224C49458BB}"/>
                <c:ext xmlns:c16="http://schemas.microsoft.com/office/drawing/2014/chart" uri="{C3380CC4-5D6E-409C-BE32-E72D297353CC}">
                  <c16:uniqueId val="{00000009-F06C-4F2C-A640-43ACA863CCCA}"/>
                </c:ext>
              </c:extLst>
            </c:dLbl>
            <c:dLbl>
              <c:idx val="7"/>
              <c:delete val="1"/>
              <c:extLst>
                <c:ext xmlns:c15="http://schemas.microsoft.com/office/drawing/2012/chart" uri="{CE6537A1-D6FC-4f65-9D91-7224C49458BB}"/>
                <c:ext xmlns:c16="http://schemas.microsoft.com/office/drawing/2014/chart" uri="{C3380CC4-5D6E-409C-BE32-E72D297353CC}">
                  <c16:uniqueId val="{0000000A-F06C-4F2C-A640-43ACA863CCCA}"/>
                </c:ext>
              </c:extLst>
            </c:dLbl>
            <c:dLbl>
              <c:idx val="8"/>
              <c:delete val="1"/>
              <c:extLst>
                <c:ext xmlns:c15="http://schemas.microsoft.com/office/drawing/2012/chart" uri="{CE6537A1-D6FC-4f65-9D91-7224C49458BB}"/>
                <c:ext xmlns:c16="http://schemas.microsoft.com/office/drawing/2014/chart" uri="{C3380CC4-5D6E-409C-BE32-E72D297353CC}">
                  <c16:uniqueId val="{0000000B-F06C-4F2C-A640-43ACA863CCCA}"/>
                </c:ext>
              </c:extLst>
            </c:dLbl>
            <c:dLbl>
              <c:idx val="9"/>
              <c:delete val="1"/>
              <c:extLst>
                <c:ext xmlns:c15="http://schemas.microsoft.com/office/drawing/2012/chart" uri="{CE6537A1-D6FC-4f65-9D91-7224C49458BB}"/>
                <c:ext xmlns:c16="http://schemas.microsoft.com/office/drawing/2014/chart" uri="{C3380CC4-5D6E-409C-BE32-E72D297353CC}">
                  <c16:uniqueId val="{0000000C-F06C-4F2C-A640-43ACA863CCCA}"/>
                </c:ext>
              </c:extLst>
            </c:dLbl>
            <c:dLbl>
              <c:idx val="10"/>
              <c:delete val="1"/>
              <c:extLst>
                <c:ext xmlns:c15="http://schemas.microsoft.com/office/drawing/2012/chart" uri="{CE6537A1-D6FC-4f65-9D91-7224C49458BB}"/>
                <c:ext xmlns:c16="http://schemas.microsoft.com/office/drawing/2014/chart" uri="{C3380CC4-5D6E-409C-BE32-E72D297353CC}">
                  <c16:uniqueId val="{0000000D-F06C-4F2C-A640-43ACA863CCCA}"/>
                </c:ext>
              </c:extLst>
            </c:dLbl>
            <c:dLbl>
              <c:idx val="11"/>
              <c:delete val="1"/>
              <c:extLst>
                <c:ext xmlns:c15="http://schemas.microsoft.com/office/drawing/2012/chart" uri="{CE6537A1-D6FC-4f65-9D91-7224C49458BB}"/>
                <c:ext xmlns:c16="http://schemas.microsoft.com/office/drawing/2014/chart" uri="{C3380CC4-5D6E-409C-BE32-E72D297353CC}">
                  <c16:uniqueId val="{0000000E-F06C-4F2C-A640-43ACA863CCCA}"/>
                </c:ext>
              </c:extLst>
            </c:dLbl>
            <c:dLbl>
              <c:idx val="12"/>
              <c:delete val="1"/>
              <c:extLst>
                <c:ext xmlns:c15="http://schemas.microsoft.com/office/drawing/2012/chart" uri="{CE6537A1-D6FC-4f65-9D91-7224C49458BB}"/>
                <c:ext xmlns:c16="http://schemas.microsoft.com/office/drawing/2014/chart" uri="{C3380CC4-5D6E-409C-BE32-E72D297353CC}">
                  <c16:uniqueId val="{0000000F-F06C-4F2C-A640-43ACA863CCC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6C-4F2C-A640-43ACA863CCCA}"/>
                </c:ext>
              </c:extLst>
            </c:dLbl>
            <c:dLbl>
              <c:idx val="14"/>
              <c:delete val="1"/>
              <c:extLst>
                <c:ext xmlns:c15="http://schemas.microsoft.com/office/drawing/2012/chart" uri="{CE6537A1-D6FC-4f65-9D91-7224C49458BB}"/>
                <c:ext xmlns:c16="http://schemas.microsoft.com/office/drawing/2014/chart" uri="{C3380CC4-5D6E-409C-BE32-E72D297353CC}">
                  <c16:uniqueId val="{00000011-F06C-4F2C-A640-43ACA863CCCA}"/>
                </c:ext>
              </c:extLst>
            </c:dLbl>
            <c:dLbl>
              <c:idx val="15"/>
              <c:delete val="1"/>
              <c:extLst>
                <c:ext xmlns:c15="http://schemas.microsoft.com/office/drawing/2012/chart" uri="{CE6537A1-D6FC-4f65-9D91-7224C49458BB}"/>
                <c:ext xmlns:c16="http://schemas.microsoft.com/office/drawing/2014/chart" uri="{C3380CC4-5D6E-409C-BE32-E72D297353CC}">
                  <c16:uniqueId val="{00000012-F06C-4F2C-A640-43ACA863CCCA}"/>
                </c:ext>
              </c:extLst>
            </c:dLbl>
            <c:dLbl>
              <c:idx val="16"/>
              <c:delete val="1"/>
              <c:extLst>
                <c:ext xmlns:c15="http://schemas.microsoft.com/office/drawing/2012/chart" uri="{CE6537A1-D6FC-4f65-9D91-7224C49458BB}"/>
                <c:ext xmlns:c16="http://schemas.microsoft.com/office/drawing/2014/chart" uri="{C3380CC4-5D6E-409C-BE32-E72D297353CC}">
                  <c16:uniqueId val="{00000013-F06C-4F2C-A640-43ACA863CCCA}"/>
                </c:ext>
              </c:extLst>
            </c:dLbl>
            <c:dLbl>
              <c:idx val="17"/>
              <c:delete val="1"/>
              <c:extLst>
                <c:ext xmlns:c15="http://schemas.microsoft.com/office/drawing/2012/chart" uri="{CE6537A1-D6FC-4f65-9D91-7224C49458BB}"/>
                <c:ext xmlns:c16="http://schemas.microsoft.com/office/drawing/2014/chart" uri="{C3380CC4-5D6E-409C-BE32-E72D297353CC}">
                  <c16:uniqueId val="{00000014-F06C-4F2C-A640-43ACA863CCCA}"/>
                </c:ext>
              </c:extLst>
            </c:dLbl>
            <c:dLbl>
              <c:idx val="18"/>
              <c:delete val="1"/>
              <c:extLst>
                <c:ext xmlns:c15="http://schemas.microsoft.com/office/drawing/2012/chart" uri="{CE6537A1-D6FC-4f65-9D91-7224C49458BB}"/>
                <c:ext xmlns:c16="http://schemas.microsoft.com/office/drawing/2014/chart" uri="{C3380CC4-5D6E-409C-BE32-E72D297353CC}">
                  <c16:uniqueId val="{00000015-F06C-4F2C-A640-43ACA863CCCA}"/>
                </c:ext>
              </c:extLst>
            </c:dLbl>
            <c:dLbl>
              <c:idx val="19"/>
              <c:delete val="1"/>
              <c:extLst>
                <c:ext xmlns:c15="http://schemas.microsoft.com/office/drawing/2012/chart" uri="{CE6537A1-D6FC-4f65-9D91-7224C49458BB}"/>
                <c:ext xmlns:c16="http://schemas.microsoft.com/office/drawing/2014/chart" uri="{C3380CC4-5D6E-409C-BE32-E72D297353CC}">
                  <c16:uniqueId val="{00000016-F06C-4F2C-A640-43ACA863CCCA}"/>
                </c:ext>
              </c:extLst>
            </c:dLbl>
            <c:dLbl>
              <c:idx val="20"/>
              <c:delete val="1"/>
              <c:extLst>
                <c:ext xmlns:c15="http://schemas.microsoft.com/office/drawing/2012/chart" uri="{CE6537A1-D6FC-4f65-9D91-7224C49458BB}"/>
                <c:ext xmlns:c16="http://schemas.microsoft.com/office/drawing/2014/chart" uri="{C3380CC4-5D6E-409C-BE32-E72D297353CC}">
                  <c16:uniqueId val="{00000017-F06C-4F2C-A640-43ACA863CCCA}"/>
                </c:ext>
              </c:extLst>
            </c:dLbl>
            <c:dLbl>
              <c:idx val="21"/>
              <c:delete val="1"/>
              <c:extLst>
                <c:ext xmlns:c15="http://schemas.microsoft.com/office/drawing/2012/chart" uri="{CE6537A1-D6FC-4f65-9D91-7224C49458BB}"/>
                <c:ext xmlns:c16="http://schemas.microsoft.com/office/drawing/2014/chart" uri="{C3380CC4-5D6E-409C-BE32-E72D297353CC}">
                  <c16:uniqueId val="{00000018-F06C-4F2C-A640-43ACA863CCCA}"/>
                </c:ext>
              </c:extLst>
            </c:dLbl>
            <c:dLbl>
              <c:idx val="22"/>
              <c:delete val="1"/>
              <c:extLst>
                <c:ext xmlns:c15="http://schemas.microsoft.com/office/drawing/2012/chart" uri="{CE6537A1-D6FC-4f65-9D91-7224C49458BB}"/>
                <c:ext xmlns:c16="http://schemas.microsoft.com/office/drawing/2014/chart" uri="{C3380CC4-5D6E-409C-BE32-E72D297353CC}">
                  <c16:uniqueId val="{00000019-F06C-4F2C-A640-43ACA863CCCA}"/>
                </c:ext>
              </c:extLst>
            </c:dLbl>
            <c:dLbl>
              <c:idx val="23"/>
              <c:delete val="1"/>
              <c:extLst>
                <c:ext xmlns:c15="http://schemas.microsoft.com/office/drawing/2012/chart" uri="{CE6537A1-D6FC-4f65-9D91-7224C49458BB}"/>
                <c:ext xmlns:c16="http://schemas.microsoft.com/office/drawing/2014/chart" uri="{C3380CC4-5D6E-409C-BE32-E72D297353CC}">
                  <c16:uniqueId val="{0000001A-F06C-4F2C-A640-43ACA863CCCA}"/>
                </c:ext>
              </c:extLst>
            </c:dLbl>
            <c:dLbl>
              <c:idx val="24"/>
              <c:delete val="1"/>
              <c:extLst>
                <c:ext xmlns:c15="http://schemas.microsoft.com/office/drawing/2012/chart" uri="{CE6537A1-D6FC-4f65-9D91-7224C49458BB}"/>
                <c:ext xmlns:c16="http://schemas.microsoft.com/office/drawing/2014/chart" uri="{C3380CC4-5D6E-409C-BE32-E72D297353CC}">
                  <c16:uniqueId val="{0000001B-F06C-4F2C-A640-43ACA863CCC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06C-4F2C-A640-43ACA863CCC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Goslar (03153)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45313</v>
      </c>
      <c r="F11" s="238">
        <v>46219</v>
      </c>
      <c r="G11" s="238">
        <v>46437</v>
      </c>
      <c r="H11" s="238">
        <v>45617</v>
      </c>
      <c r="I11" s="265">
        <v>45546</v>
      </c>
      <c r="J11" s="263">
        <v>-233</v>
      </c>
      <c r="K11" s="266">
        <v>-0.51157071971193957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16.926709774236976</v>
      </c>
      <c r="E13" s="115">
        <v>7670</v>
      </c>
      <c r="F13" s="114">
        <v>7778</v>
      </c>
      <c r="G13" s="114">
        <v>7823</v>
      </c>
      <c r="H13" s="114">
        <v>7727</v>
      </c>
      <c r="I13" s="140">
        <v>7571</v>
      </c>
      <c r="J13" s="115">
        <v>99</v>
      </c>
      <c r="K13" s="116">
        <v>1.3076211861048739</v>
      </c>
    </row>
    <row r="14" spans="1:255" ht="14.1" customHeight="1" x14ac:dyDescent="0.2">
      <c r="A14" s="306" t="s">
        <v>230</v>
      </c>
      <c r="B14" s="307"/>
      <c r="C14" s="308"/>
      <c r="D14" s="113">
        <v>63.94632886809525</v>
      </c>
      <c r="E14" s="115">
        <v>28976</v>
      </c>
      <c r="F14" s="114">
        <v>29550</v>
      </c>
      <c r="G14" s="114">
        <v>29709</v>
      </c>
      <c r="H14" s="114">
        <v>29062</v>
      </c>
      <c r="I14" s="140">
        <v>29138</v>
      </c>
      <c r="J14" s="115">
        <v>-162</v>
      </c>
      <c r="K14" s="116">
        <v>-0.55597501544375039</v>
      </c>
    </row>
    <row r="15" spans="1:255" ht="14.1" customHeight="1" x14ac:dyDescent="0.2">
      <c r="A15" s="306" t="s">
        <v>231</v>
      </c>
      <c r="B15" s="307"/>
      <c r="C15" s="308"/>
      <c r="D15" s="113">
        <v>9.0658309977269216</v>
      </c>
      <c r="E15" s="115">
        <v>4108</v>
      </c>
      <c r="F15" s="114">
        <v>4104</v>
      </c>
      <c r="G15" s="114">
        <v>4126</v>
      </c>
      <c r="H15" s="114">
        <v>4091</v>
      </c>
      <c r="I15" s="140">
        <v>4113</v>
      </c>
      <c r="J15" s="115">
        <v>-5</v>
      </c>
      <c r="K15" s="116">
        <v>-0.12156576707999027</v>
      </c>
    </row>
    <row r="16" spans="1:255" ht="14.1" customHeight="1" x14ac:dyDescent="0.2">
      <c r="A16" s="306" t="s">
        <v>232</v>
      </c>
      <c r="B16" s="307"/>
      <c r="C16" s="308"/>
      <c r="D16" s="113">
        <v>9.8691324785381678</v>
      </c>
      <c r="E16" s="115">
        <v>4472</v>
      </c>
      <c r="F16" s="114">
        <v>4699</v>
      </c>
      <c r="G16" s="114">
        <v>4691</v>
      </c>
      <c r="H16" s="114">
        <v>4678</v>
      </c>
      <c r="I16" s="140">
        <v>4659</v>
      </c>
      <c r="J16" s="115">
        <v>-187</v>
      </c>
      <c r="K16" s="116">
        <v>-4.0137368534020172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0.86730077461214217</v>
      </c>
      <c r="E18" s="115">
        <v>393</v>
      </c>
      <c r="F18" s="114">
        <v>384</v>
      </c>
      <c r="G18" s="114">
        <v>403</v>
      </c>
      <c r="H18" s="114">
        <v>399</v>
      </c>
      <c r="I18" s="140">
        <v>392</v>
      </c>
      <c r="J18" s="115">
        <v>1</v>
      </c>
      <c r="K18" s="116">
        <v>0.25510204081632654</v>
      </c>
    </row>
    <row r="19" spans="1:255" ht="14.1" customHeight="1" x14ac:dyDescent="0.2">
      <c r="A19" s="306" t="s">
        <v>235</v>
      </c>
      <c r="B19" s="307" t="s">
        <v>236</v>
      </c>
      <c r="C19" s="308"/>
      <c r="D19" s="113">
        <v>0.21406660340299694</v>
      </c>
      <c r="E19" s="115">
        <v>97</v>
      </c>
      <c r="F19" s="114">
        <v>94</v>
      </c>
      <c r="G19" s="114">
        <v>105</v>
      </c>
      <c r="H19" s="114">
        <v>113</v>
      </c>
      <c r="I19" s="140">
        <v>106</v>
      </c>
      <c r="J19" s="115">
        <v>-9</v>
      </c>
      <c r="K19" s="116">
        <v>-8.4905660377358494</v>
      </c>
    </row>
    <row r="20" spans="1:255" ht="14.1" customHeight="1" x14ac:dyDescent="0.2">
      <c r="A20" s="306">
        <v>12</v>
      </c>
      <c r="B20" s="307" t="s">
        <v>237</v>
      </c>
      <c r="C20" s="308"/>
      <c r="D20" s="113">
        <v>0.77019839781078281</v>
      </c>
      <c r="E20" s="115">
        <v>349</v>
      </c>
      <c r="F20" s="114">
        <v>335</v>
      </c>
      <c r="G20" s="114">
        <v>382</v>
      </c>
      <c r="H20" s="114">
        <v>381</v>
      </c>
      <c r="I20" s="140">
        <v>355</v>
      </c>
      <c r="J20" s="115">
        <v>-6</v>
      </c>
      <c r="K20" s="116">
        <v>-1.6901408450704225</v>
      </c>
    </row>
    <row r="21" spans="1:255" ht="14.1" customHeight="1" x14ac:dyDescent="0.2">
      <c r="A21" s="306">
        <v>21</v>
      </c>
      <c r="B21" s="307" t="s">
        <v>238</v>
      </c>
      <c r="C21" s="308"/>
      <c r="D21" s="113">
        <v>0.66426853220929971</v>
      </c>
      <c r="E21" s="115">
        <v>301</v>
      </c>
      <c r="F21" s="114">
        <v>305</v>
      </c>
      <c r="G21" s="114">
        <v>313</v>
      </c>
      <c r="H21" s="114">
        <v>313</v>
      </c>
      <c r="I21" s="140">
        <v>315</v>
      </c>
      <c r="J21" s="115">
        <v>-14</v>
      </c>
      <c r="K21" s="116">
        <v>-4.4444444444444446</v>
      </c>
    </row>
    <row r="22" spans="1:255" ht="14.1" customHeight="1" x14ac:dyDescent="0.2">
      <c r="A22" s="306">
        <v>22</v>
      </c>
      <c r="B22" s="307" t="s">
        <v>239</v>
      </c>
      <c r="C22" s="308"/>
      <c r="D22" s="113">
        <v>1.3152958312184142</v>
      </c>
      <c r="E22" s="115">
        <v>596</v>
      </c>
      <c r="F22" s="114">
        <v>612</v>
      </c>
      <c r="G22" s="114">
        <v>616</v>
      </c>
      <c r="H22" s="114">
        <v>594</v>
      </c>
      <c r="I22" s="140">
        <v>590</v>
      </c>
      <c r="J22" s="115">
        <v>6</v>
      </c>
      <c r="K22" s="116">
        <v>1.0169491525423728</v>
      </c>
    </row>
    <row r="23" spans="1:255" ht="14.1" customHeight="1" x14ac:dyDescent="0.2">
      <c r="A23" s="306">
        <v>23</v>
      </c>
      <c r="B23" s="307" t="s">
        <v>240</v>
      </c>
      <c r="C23" s="308"/>
      <c r="D23" s="113">
        <v>0.90261072981263657</v>
      </c>
      <c r="E23" s="115">
        <v>409</v>
      </c>
      <c r="F23" s="114">
        <v>406</v>
      </c>
      <c r="G23" s="114">
        <v>411</v>
      </c>
      <c r="H23" s="114">
        <v>414</v>
      </c>
      <c r="I23" s="140">
        <v>427</v>
      </c>
      <c r="J23" s="115">
        <v>-18</v>
      </c>
      <c r="K23" s="116">
        <v>-4.2154566744730682</v>
      </c>
    </row>
    <row r="24" spans="1:255" ht="14.1" customHeight="1" x14ac:dyDescent="0.2">
      <c r="A24" s="306">
        <v>24</v>
      </c>
      <c r="B24" s="307" t="s">
        <v>241</v>
      </c>
      <c r="C24" s="308"/>
      <c r="D24" s="113">
        <v>2.8292101604396089</v>
      </c>
      <c r="E24" s="115">
        <v>1282</v>
      </c>
      <c r="F24" s="114">
        <v>1322</v>
      </c>
      <c r="G24" s="114">
        <v>1328</v>
      </c>
      <c r="H24" s="114">
        <v>1320</v>
      </c>
      <c r="I24" s="140">
        <v>1326</v>
      </c>
      <c r="J24" s="115">
        <v>-44</v>
      </c>
      <c r="K24" s="116">
        <v>-3.3182503770739067</v>
      </c>
    </row>
    <row r="25" spans="1:255" ht="14.1" customHeight="1" x14ac:dyDescent="0.2">
      <c r="A25" s="306">
        <v>25</v>
      </c>
      <c r="B25" s="307" t="s">
        <v>242</v>
      </c>
      <c r="C25" s="308"/>
      <c r="D25" s="113">
        <v>4.0187142762562624</v>
      </c>
      <c r="E25" s="115">
        <v>1821</v>
      </c>
      <c r="F25" s="114">
        <v>1867</v>
      </c>
      <c r="G25" s="114">
        <v>1898</v>
      </c>
      <c r="H25" s="114">
        <v>1859</v>
      </c>
      <c r="I25" s="140">
        <v>1861</v>
      </c>
      <c r="J25" s="115">
        <v>-40</v>
      </c>
      <c r="K25" s="116">
        <v>-2.1493820526598602</v>
      </c>
    </row>
    <row r="26" spans="1:255" ht="14.1" customHeight="1" x14ac:dyDescent="0.2">
      <c r="A26" s="306">
        <v>26</v>
      </c>
      <c r="B26" s="307" t="s">
        <v>243</v>
      </c>
      <c r="C26" s="308"/>
      <c r="D26" s="113">
        <v>2.8998300708405975</v>
      </c>
      <c r="E26" s="115">
        <v>1314</v>
      </c>
      <c r="F26" s="114">
        <v>1340</v>
      </c>
      <c r="G26" s="114">
        <v>1360</v>
      </c>
      <c r="H26" s="114">
        <v>1323</v>
      </c>
      <c r="I26" s="140">
        <v>1335</v>
      </c>
      <c r="J26" s="115">
        <v>-21</v>
      </c>
      <c r="K26" s="116">
        <v>-1.5730337078651686</v>
      </c>
    </row>
    <row r="27" spans="1:255" ht="14.1" customHeight="1" x14ac:dyDescent="0.2">
      <c r="A27" s="306">
        <v>27</v>
      </c>
      <c r="B27" s="307" t="s">
        <v>244</v>
      </c>
      <c r="C27" s="308"/>
      <c r="D27" s="113">
        <v>2.4959724582349434</v>
      </c>
      <c r="E27" s="115">
        <v>1131</v>
      </c>
      <c r="F27" s="114">
        <v>1133</v>
      </c>
      <c r="G27" s="114">
        <v>1150</v>
      </c>
      <c r="H27" s="114">
        <v>1130</v>
      </c>
      <c r="I27" s="140">
        <v>1086</v>
      </c>
      <c r="J27" s="115">
        <v>45</v>
      </c>
      <c r="K27" s="116">
        <v>4.1436464088397793</v>
      </c>
    </row>
    <row r="28" spans="1:255" ht="14.1" customHeight="1" x14ac:dyDescent="0.2">
      <c r="A28" s="306">
        <v>28</v>
      </c>
      <c r="B28" s="307" t="s">
        <v>245</v>
      </c>
      <c r="C28" s="308"/>
      <c r="D28" s="113">
        <v>0.26703153620373843</v>
      </c>
      <c r="E28" s="115">
        <v>121</v>
      </c>
      <c r="F28" s="114">
        <v>118</v>
      </c>
      <c r="G28" s="114">
        <v>120</v>
      </c>
      <c r="H28" s="114">
        <v>117</v>
      </c>
      <c r="I28" s="140">
        <v>114</v>
      </c>
      <c r="J28" s="115">
        <v>7</v>
      </c>
      <c r="K28" s="116">
        <v>6.1403508771929829</v>
      </c>
    </row>
    <row r="29" spans="1:255" ht="14.1" customHeight="1" x14ac:dyDescent="0.2">
      <c r="A29" s="306">
        <v>29</v>
      </c>
      <c r="B29" s="307" t="s">
        <v>246</v>
      </c>
      <c r="C29" s="308"/>
      <c r="D29" s="113">
        <v>3.1447928850440272</v>
      </c>
      <c r="E29" s="115">
        <v>1425</v>
      </c>
      <c r="F29" s="114">
        <v>1486</v>
      </c>
      <c r="G29" s="114">
        <v>1447</v>
      </c>
      <c r="H29" s="114">
        <v>1428</v>
      </c>
      <c r="I29" s="140">
        <v>1461</v>
      </c>
      <c r="J29" s="115">
        <v>-36</v>
      </c>
      <c r="K29" s="116">
        <v>-2.4640657084188913</v>
      </c>
    </row>
    <row r="30" spans="1:255" ht="14.1" customHeight="1" x14ac:dyDescent="0.2">
      <c r="A30" s="306" t="s">
        <v>247</v>
      </c>
      <c r="B30" s="307" t="s">
        <v>248</v>
      </c>
      <c r="C30" s="308"/>
      <c r="D30" s="113">
        <v>0.44578818440624102</v>
      </c>
      <c r="E30" s="115">
        <v>202</v>
      </c>
      <c r="F30" s="114">
        <v>211</v>
      </c>
      <c r="G30" s="114">
        <v>213</v>
      </c>
      <c r="H30" s="114">
        <v>211</v>
      </c>
      <c r="I30" s="140">
        <v>249</v>
      </c>
      <c r="J30" s="115">
        <v>-47</v>
      </c>
      <c r="K30" s="116">
        <v>-18.875502008032129</v>
      </c>
    </row>
    <row r="31" spans="1:255" ht="14.1" customHeight="1" x14ac:dyDescent="0.2">
      <c r="A31" s="306" t="s">
        <v>249</v>
      </c>
      <c r="B31" s="307" t="s">
        <v>250</v>
      </c>
      <c r="C31" s="308"/>
      <c r="D31" s="113">
        <v>2.573212985236025</v>
      </c>
      <c r="E31" s="115">
        <v>1166</v>
      </c>
      <c r="F31" s="114">
        <v>1225</v>
      </c>
      <c r="G31" s="114">
        <v>1185</v>
      </c>
      <c r="H31" s="114">
        <v>1169</v>
      </c>
      <c r="I31" s="140">
        <v>1163</v>
      </c>
      <c r="J31" s="115">
        <v>3</v>
      </c>
      <c r="K31" s="116">
        <v>0.25795356835769562</v>
      </c>
    </row>
    <row r="32" spans="1:255" ht="14.1" customHeight="1" x14ac:dyDescent="0.2">
      <c r="A32" s="306">
        <v>31</v>
      </c>
      <c r="B32" s="307" t="s">
        <v>251</v>
      </c>
      <c r="C32" s="308"/>
      <c r="D32" s="113">
        <v>0.39503012380553043</v>
      </c>
      <c r="E32" s="115">
        <v>179</v>
      </c>
      <c r="F32" s="114">
        <v>182</v>
      </c>
      <c r="G32" s="114">
        <v>183</v>
      </c>
      <c r="H32" s="114">
        <v>181</v>
      </c>
      <c r="I32" s="140">
        <v>182</v>
      </c>
      <c r="J32" s="115">
        <v>-3</v>
      </c>
      <c r="K32" s="116">
        <v>-1.6483516483516483</v>
      </c>
    </row>
    <row r="33" spans="1:11" ht="14.1" customHeight="1" x14ac:dyDescent="0.2">
      <c r="A33" s="306">
        <v>32</v>
      </c>
      <c r="B33" s="307" t="s">
        <v>252</v>
      </c>
      <c r="C33" s="308"/>
      <c r="D33" s="113">
        <v>2.0170811908282391</v>
      </c>
      <c r="E33" s="115">
        <v>914</v>
      </c>
      <c r="F33" s="114">
        <v>918</v>
      </c>
      <c r="G33" s="114">
        <v>966</v>
      </c>
      <c r="H33" s="114">
        <v>927</v>
      </c>
      <c r="I33" s="140">
        <v>889</v>
      </c>
      <c r="J33" s="115">
        <v>25</v>
      </c>
      <c r="K33" s="116">
        <v>2.8121484814398201</v>
      </c>
    </row>
    <row r="34" spans="1:11" ht="14.1" customHeight="1" x14ac:dyDescent="0.2">
      <c r="A34" s="306">
        <v>33</v>
      </c>
      <c r="B34" s="307" t="s">
        <v>253</v>
      </c>
      <c r="C34" s="308"/>
      <c r="D34" s="113">
        <v>0.91805883521285281</v>
      </c>
      <c r="E34" s="115">
        <v>416</v>
      </c>
      <c r="F34" s="114">
        <v>406</v>
      </c>
      <c r="G34" s="114">
        <v>436</v>
      </c>
      <c r="H34" s="114">
        <v>405</v>
      </c>
      <c r="I34" s="140">
        <v>373</v>
      </c>
      <c r="J34" s="115">
        <v>43</v>
      </c>
      <c r="K34" s="116">
        <v>11.528150134048257</v>
      </c>
    </row>
    <row r="35" spans="1:11" ht="14.1" customHeight="1" x14ac:dyDescent="0.2">
      <c r="A35" s="306">
        <v>34</v>
      </c>
      <c r="B35" s="307" t="s">
        <v>254</v>
      </c>
      <c r="C35" s="308"/>
      <c r="D35" s="113">
        <v>3.4361000154481056</v>
      </c>
      <c r="E35" s="115">
        <v>1557</v>
      </c>
      <c r="F35" s="114">
        <v>1561</v>
      </c>
      <c r="G35" s="114">
        <v>1553</v>
      </c>
      <c r="H35" s="114">
        <v>1556</v>
      </c>
      <c r="I35" s="140">
        <v>1537</v>
      </c>
      <c r="J35" s="115">
        <v>20</v>
      </c>
      <c r="K35" s="116">
        <v>1.3012361743656473</v>
      </c>
    </row>
    <row r="36" spans="1:11" ht="14.1" customHeight="1" x14ac:dyDescent="0.2">
      <c r="A36" s="306">
        <v>41</v>
      </c>
      <c r="B36" s="307" t="s">
        <v>255</v>
      </c>
      <c r="C36" s="308"/>
      <c r="D36" s="113">
        <v>4.612362898064573</v>
      </c>
      <c r="E36" s="115">
        <v>2090</v>
      </c>
      <c r="F36" s="114">
        <v>2111</v>
      </c>
      <c r="G36" s="114">
        <v>2135</v>
      </c>
      <c r="H36" s="114">
        <v>2119</v>
      </c>
      <c r="I36" s="140">
        <v>2134</v>
      </c>
      <c r="J36" s="115">
        <v>-44</v>
      </c>
      <c r="K36" s="116">
        <v>-2.0618556701030926</v>
      </c>
    </row>
    <row r="37" spans="1:11" ht="14.1" customHeight="1" x14ac:dyDescent="0.2">
      <c r="A37" s="306">
        <v>42</v>
      </c>
      <c r="B37" s="307" t="s">
        <v>256</v>
      </c>
      <c r="C37" s="308"/>
      <c r="D37" s="113">
        <v>0.16992915940237902</v>
      </c>
      <c r="E37" s="115">
        <v>77</v>
      </c>
      <c r="F37" s="114">
        <v>65</v>
      </c>
      <c r="G37" s="114">
        <v>67</v>
      </c>
      <c r="H37" s="114">
        <v>72</v>
      </c>
      <c r="I37" s="140">
        <v>72</v>
      </c>
      <c r="J37" s="115">
        <v>5</v>
      </c>
      <c r="K37" s="116">
        <v>6.9444444444444446</v>
      </c>
    </row>
    <row r="38" spans="1:11" ht="14.1" customHeight="1" x14ac:dyDescent="0.2">
      <c r="A38" s="306">
        <v>43</v>
      </c>
      <c r="B38" s="307" t="s">
        <v>257</v>
      </c>
      <c r="C38" s="308"/>
      <c r="D38" s="113">
        <v>1.0306093174144286</v>
      </c>
      <c r="E38" s="115">
        <v>467</v>
      </c>
      <c r="F38" s="114">
        <v>463</v>
      </c>
      <c r="G38" s="114">
        <v>467</v>
      </c>
      <c r="H38" s="114">
        <v>432</v>
      </c>
      <c r="I38" s="140">
        <v>436</v>
      </c>
      <c r="J38" s="115">
        <v>31</v>
      </c>
      <c r="K38" s="116">
        <v>7.1100917431192663</v>
      </c>
    </row>
    <row r="39" spans="1:11" ht="14.1" customHeight="1" x14ac:dyDescent="0.2">
      <c r="A39" s="306">
        <v>51</v>
      </c>
      <c r="B39" s="307" t="s">
        <v>258</v>
      </c>
      <c r="C39" s="308"/>
      <c r="D39" s="113">
        <v>4.4402268664621634</v>
      </c>
      <c r="E39" s="115">
        <v>2012</v>
      </c>
      <c r="F39" s="114">
        <v>2010</v>
      </c>
      <c r="G39" s="114">
        <v>2058</v>
      </c>
      <c r="H39" s="114">
        <v>1991</v>
      </c>
      <c r="I39" s="140">
        <v>1965</v>
      </c>
      <c r="J39" s="115">
        <v>47</v>
      </c>
      <c r="K39" s="116">
        <v>2.391857506361323</v>
      </c>
    </row>
    <row r="40" spans="1:11" ht="14.1" customHeight="1" x14ac:dyDescent="0.2">
      <c r="A40" s="306" t="s">
        <v>259</v>
      </c>
      <c r="B40" s="307" t="s">
        <v>260</v>
      </c>
      <c r="C40" s="308"/>
      <c r="D40" s="113">
        <v>3.6501666188511024</v>
      </c>
      <c r="E40" s="115">
        <v>1654</v>
      </c>
      <c r="F40" s="114">
        <v>1645</v>
      </c>
      <c r="G40" s="114">
        <v>1687</v>
      </c>
      <c r="H40" s="114">
        <v>1649</v>
      </c>
      <c r="I40" s="140">
        <v>1625</v>
      </c>
      <c r="J40" s="115">
        <v>29</v>
      </c>
      <c r="K40" s="116">
        <v>1.7846153846153847</v>
      </c>
    </row>
    <row r="41" spans="1:11" ht="14.1" customHeight="1" x14ac:dyDescent="0.2">
      <c r="A41" s="306"/>
      <c r="B41" s="307" t="s">
        <v>261</v>
      </c>
      <c r="C41" s="308"/>
      <c r="D41" s="113">
        <v>2.7630039944386819</v>
      </c>
      <c r="E41" s="115">
        <v>1252</v>
      </c>
      <c r="F41" s="114">
        <v>1249</v>
      </c>
      <c r="G41" s="114">
        <v>1297</v>
      </c>
      <c r="H41" s="114">
        <v>1268</v>
      </c>
      <c r="I41" s="140">
        <v>1248</v>
      </c>
      <c r="J41" s="115">
        <v>4</v>
      </c>
      <c r="K41" s="116">
        <v>0.32051282051282054</v>
      </c>
    </row>
    <row r="42" spans="1:11" ht="14.1" customHeight="1" x14ac:dyDescent="0.2">
      <c r="A42" s="306">
        <v>52</v>
      </c>
      <c r="B42" s="307" t="s">
        <v>262</v>
      </c>
      <c r="C42" s="308"/>
      <c r="D42" s="113">
        <v>4.0407829982565708</v>
      </c>
      <c r="E42" s="115">
        <v>1831</v>
      </c>
      <c r="F42" s="114">
        <v>1868</v>
      </c>
      <c r="G42" s="114">
        <v>1848</v>
      </c>
      <c r="H42" s="114">
        <v>1840</v>
      </c>
      <c r="I42" s="140">
        <v>1894</v>
      </c>
      <c r="J42" s="115">
        <v>-63</v>
      </c>
      <c r="K42" s="116">
        <v>-3.3262935586061246</v>
      </c>
    </row>
    <row r="43" spans="1:11" ht="14.1" customHeight="1" x14ac:dyDescent="0.2">
      <c r="A43" s="306" t="s">
        <v>263</v>
      </c>
      <c r="B43" s="307" t="s">
        <v>264</v>
      </c>
      <c r="C43" s="308"/>
      <c r="D43" s="113">
        <v>3.5795467084501138</v>
      </c>
      <c r="E43" s="115">
        <v>1622</v>
      </c>
      <c r="F43" s="114">
        <v>1654</v>
      </c>
      <c r="G43" s="114">
        <v>1639</v>
      </c>
      <c r="H43" s="114">
        <v>1633</v>
      </c>
      <c r="I43" s="140">
        <v>1685</v>
      </c>
      <c r="J43" s="115">
        <v>-63</v>
      </c>
      <c r="K43" s="116">
        <v>-3.7388724035608307</v>
      </c>
    </row>
    <row r="44" spans="1:11" ht="14.1" customHeight="1" x14ac:dyDescent="0.2">
      <c r="A44" s="306">
        <v>53</v>
      </c>
      <c r="B44" s="307" t="s">
        <v>265</v>
      </c>
      <c r="C44" s="308"/>
      <c r="D44" s="113">
        <v>0.90261072981263657</v>
      </c>
      <c r="E44" s="115">
        <v>409</v>
      </c>
      <c r="F44" s="114">
        <v>406</v>
      </c>
      <c r="G44" s="114">
        <v>416</v>
      </c>
      <c r="H44" s="114">
        <v>421</v>
      </c>
      <c r="I44" s="140">
        <v>416</v>
      </c>
      <c r="J44" s="115">
        <v>-7</v>
      </c>
      <c r="K44" s="116">
        <v>-1.6826923076923077</v>
      </c>
    </row>
    <row r="45" spans="1:11" ht="14.1" customHeight="1" x14ac:dyDescent="0.2">
      <c r="A45" s="306" t="s">
        <v>266</v>
      </c>
      <c r="B45" s="307" t="s">
        <v>267</v>
      </c>
      <c r="C45" s="308"/>
      <c r="D45" s="113">
        <v>0.87392139121223489</v>
      </c>
      <c r="E45" s="115">
        <v>396</v>
      </c>
      <c r="F45" s="114">
        <v>392</v>
      </c>
      <c r="G45" s="114">
        <v>402</v>
      </c>
      <c r="H45" s="114">
        <v>406</v>
      </c>
      <c r="I45" s="140">
        <v>401</v>
      </c>
      <c r="J45" s="115">
        <v>-5</v>
      </c>
      <c r="K45" s="116">
        <v>-1.2468827930174564</v>
      </c>
    </row>
    <row r="46" spans="1:11" ht="14.1" customHeight="1" x14ac:dyDescent="0.2">
      <c r="A46" s="306">
        <v>54</v>
      </c>
      <c r="B46" s="307" t="s">
        <v>268</v>
      </c>
      <c r="C46" s="308"/>
      <c r="D46" s="113">
        <v>3.3478251274468693</v>
      </c>
      <c r="E46" s="115">
        <v>1517</v>
      </c>
      <c r="F46" s="114">
        <v>1519</v>
      </c>
      <c r="G46" s="114">
        <v>1527</v>
      </c>
      <c r="H46" s="114">
        <v>1487</v>
      </c>
      <c r="I46" s="140">
        <v>1464</v>
      </c>
      <c r="J46" s="115">
        <v>53</v>
      </c>
      <c r="K46" s="116">
        <v>3.6202185792349728</v>
      </c>
    </row>
    <row r="47" spans="1:11" ht="14.1" customHeight="1" x14ac:dyDescent="0.2">
      <c r="A47" s="306">
        <v>61</v>
      </c>
      <c r="B47" s="307" t="s">
        <v>269</v>
      </c>
      <c r="C47" s="308"/>
      <c r="D47" s="113">
        <v>2.2333546664312669</v>
      </c>
      <c r="E47" s="115">
        <v>1012</v>
      </c>
      <c r="F47" s="114">
        <v>1003</v>
      </c>
      <c r="G47" s="114">
        <v>1012</v>
      </c>
      <c r="H47" s="114">
        <v>983</v>
      </c>
      <c r="I47" s="140">
        <v>976</v>
      </c>
      <c r="J47" s="115">
        <v>36</v>
      </c>
      <c r="K47" s="116">
        <v>3.6885245901639343</v>
      </c>
    </row>
    <row r="48" spans="1:11" ht="14.1" customHeight="1" x14ac:dyDescent="0.2">
      <c r="A48" s="306">
        <v>62</v>
      </c>
      <c r="B48" s="307" t="s">
        <v>270</v>
      </c>
      <c r="C48" s="308"/>
      <c r="D48" s="113">
        <v>8.2250126895151503</v>
      </c>
      <c r="E48" s="115">
        <v>3727</v>
      </c>
      <c r="F48" s="114">
        <v>3806</v>
      </c>
      <c r="G48" s="114">
        <v>3797</v>
      </c>
      <c r="H48" s="114">
        <v>3711</v>
      </c>
      <c r="I48" s="140">
        <v>3759</v>
      </c>
      <c r="J48" s="115">
        <v>-32</v>
      </c>
      <c r="K48" s="116">
        <v>-0.85129023676509707</v>
      </c>
    </row>
    <row r="49" spans="1:11" ht="14.1" customHeight="1" x14ac:dyDescent="0.2">
      <c r="A49" s="306">
        <v>63</v>
      </c>
      <c r="B49" s="307" t="s">
        <v>271</v>
      </c>
      <c r="C49" s="308"/>
      <c r="D49" s="113">
        <v>4.0760929534570653</v>
      </c>
      <c r="E49" s="115">
        <v>1847</v>
      </c>
      <c r="F49" s="114">
        <v>1938</v>
      </c>
      <c r="G49" s="114">
        <v>1953</v>
      </c>
      <c r="H49" s="114">
        <v>1910</v>
      </c>
      <c r="I49" s="140">
        <v>1884</v>
      </c>
      <c r="J49" s="115">
        <v>-37</v>
      </c>
      <c r="K49" s="116">
        <v>-1.9639065817409767</v>
      </c>
    </row>
    <row r="50" spans="1:11" ht="14.1" customHeight="1" x14ac:dyDescent="0.2">
      <c r="A50" s="306" t="s">
        <v>272</v>
      </c>
      <c r="B50" s="307" t="s">
        <v>273</v>
      </c>
      <c r="C50" s="308"/>
      <c r="D50" s="113">
        <v>1.1828834992165604</v>
      </c>
      <c r="E50" s="115">
        <v>536</v>
      </c>
      <c r="F50" s="114">
        <v>565</v>
      </c>
      <c r="G50" s="114">
        <v>567</v>
      </c>
      <c r="H50" s="114">
        <v>534</v>
      </c>
      <c r="I50" s="140">
        <v>547</v>
      </c>
      <c r="J50" s="115">
        <v>-11</v>
      </c>
      <c r="K50" s="116">
        <v>-2.0109689213893969</v>
      </c>
    </row>
    <row r="51" spans="1:11" ht="14.1" customHeight="1" x14ac:dyDescent="0.2">
      <c r="A51" s="306" t="s">
        <v>274</v>
      </c>
      <c r="B51" s="307" t="s">
        <v>275</v>
      </c>
      <c r="C51" s="308"/>
      <c r="D51" s="113">
        <v>2.6548672566371683</v>
      </c>
      <c r="E51" s="115">
        <v>1203</v>
      </c>
      <c r="F51" s="114">
        <v>1263</v>
      </c>
      <c r="G51" s="114">
        <v>1276</v>
      </c>
      <c r="H51" s="114">
        <v>1268</v>
      </c>
      <c r="I51" s="140">
        <v>1231</v>
      </c>
      <c r="J51" s="115">
        <v>-28</v>
      </c>
      <c r="K51" s="116">
        <v>-2.2745735174654751</v>
      </c>
    </row>
    <row r="52" spans="1:11" ht="14.1" customHeight="1" x14ac:dyDescent="0.2">
      <c r="A52" s="306">
        <v>71</v>
      </c>
      <c r="B52" s="307" t="s">
        <v>276</v>
      </c>
      <c r="C52" s="308"/>
      <c r="D52" s="113">
        <v>9.125416547127756</v>
      </c>
      <c r="E52" s="115">
        <v>4135</v>
      </c>
      <c r="F52" s="114">
        <v>4251</v>
      </c>
      <c r="G52" s="114">
        <v>4223</v>
      </c>
      <c r="H52" s="114">
        <v>4166</v>
      </c>
      <c r="I52" s="140">
        <v>4158</v>
      </c>
      <c r="J52" s="115">
        <v>-23</v>
      </c>
      <c r="K52" s="116">
        <v>-0.55315055315055317</v>
      </c>
    </row>
    <row r="53" spans="1:11" ht="14.1" customHeight="1" x14ac:dyDescent="0.2">
      <c r="A53" s="306" t="s">
        <v>277</v>
      </c>
      <c r="B53" s="307" t="s">
        <v>278</v>
      </c>
      <c r="C53" s="308"/>
      <c r="D53" s="113">
        <v>3.0454836360426367</v>
      </c>
      <c r="E53" s="115">
        <v>1380</v>
      </c>
      <c r="F53" s="114">
        <v>1403</v>
      </c>
      <c r="G53" s="114">
        <v>1400</v>
      </c>
      <c r="H53" s="114">
        <v>1375</v>
      </c>
      <c r="I53" s="140">
        <v>1382</v>
      </c>
      <c r="J53" s="115">
        <v>-2</v>
      </c>
      <c r="K53" s="116">
        <v>-0.14471780028943559</v>
      </c>
    </row>
    <row r="54" spans="1:11" ht="14.1" customHeight="1" x14ac:dyDescent="0.2">
      <c r="A54" s="306" t="s">
        <v>279</v>
      </c>
      <c r="B54" s="307" t="s">
        <v>280</v>
      </c>
      <c r="C54" s="308"/>
      <c r="D54" s="113">
        <v>5.0956679098713398</v>
      </c>
      <c r="E54" s="115">
        <v>2309</v>
      </c>
      <c r="F54" s="114">
        <v>2401</v>
      </c>
      <c r="G54" s="114">
        <v>2374</v>
      </c>
      <c r="H54" s="114">
        <v>2339</v>
      </c>
      <c r="I54" s="140">
        <v>2319</v>
      </c>
      <c r="J54" s="115">
        <v>-10</v>
      </c>
      <c r="K54" s="116">
        <v>-0.43122035360068994</v>
      </c>
    </row>
    <row r="55" spans="1:11" ht="14.1" customHeight="1" x14ac:dyDescent="0.2">
      <c r="A55" s="306">
        <v>72</v>
      </c>
      <c r="B55" s="307" t="s">
        <v>281</v>
      </c>
      <c r="C55" s="308"/>
      <c r="D55" s="113">
        <v>3.0565179970427914</v>
      </c>
      <c r="E55" s="115">
        <v>1385</v>
      </c>
      <c r="F55" s="114">
        <v>1404</v>
      </c>
      <c r="G55" s="114">
        <v>1418</v>
      </c>
      <c r="H55" s="114">
        <v>1392</v>
      </c>
      <c r="I55" s="140">
        <v>1391</v>
      </c>
      <c r="J55" s="115">
        <v>-6</v>
      </c>
      <c r="K55" s="116">
        <v>-0.43134435657800146</v>
      </c>
    </row>
    <row r="56" spans="1:11" ht="14.1" customHeight="1" x14ac:dyDescent="0.2">
      <c r="A56" s="306" t="s">
        <v>282</v>
      </c>
      <c r="B56" s="307" t="s">
        <v>283</v>
      </c>
      <c r="C56" s="308"/>
      <c r="D56" s="113">
        <v>1.5470174122216582</v>
      </c>
      <c r="E56" s="115">
        <v>701</v>
      </c>
      <c r="F56" s="114">
        <v>713</v>
      </c>
      <c r="G56" s="114">
        <v>720</v>
      </c>
      <c r="H56" s="114">
        <v>698</v>
      </c>
      <c r="I56" s="140">
        <v>705</v>
      </c>
      <c r="J56" s="115">
        <v>-4</v>
      </c>
      <c r="K56" s="116">
        <v>-0.56737588652482274</v>
      </c>
    </row>
    <row r="57" spans="1:11" ht="14.1" customHeight="1" x14ac:dyDescent="0.2">
      <c r="A57" s="306" t="s">
        <v>284</v>
      </c>
      <c r="B57" s="307" t="s">
        <v>285</v>
      </c>
      <c r="C57" s="308"/>
      <c r="D57" s="113">
        <v>0.97323064021362526</v>
      </c>
      <c r="E57" s="115">
        <v>441</v>
      </c>
      <c r="F57" s="114">
        <v>445</v>
      </c>
      <c r="G57" s="114">
        <v>443</v>
      </c>
      <c r="H57" s="114">
        <v>451</v>
      </c>
      <c r="I57" s="140">
        <v>442</v>
      </c>
      <c r="J57" s="115">
        <v>-1</v>
      </c>
      <c r="K57" s="116">
        <v>-0.22624434389140272</v>
      </c>
    </row>
    <row r="58" spans="1:11" ht="14.1" customHeight="1" x14ac:dyDescent="0.2">
      <c r="A58" s="306">
        <v>73</v>
      </c>
      <c r="B58" s="307" t="s">
        <v>286</v>
      </c>
      <c r="C58" s="308"/>
      <c r="D58" s="113">
        <v>3.1227241630437184</v>
      </c>
      <c r="E58" s="115">
        <v>1415</v>
      </c>
      <c r="F58" s="114">
        <v>1403</v>
      </c>
      <c r="G58" s="114">
        <v>1403</v>
      </c>
      <c r="H58" s="114">
        <v>1389</v>
      </c>
      <c r="I58" s="140">
        <v>1395</v>
      </c>
      <c r="J58" s="115">
        <v>20</v>
      </c>
      <c r="K58" s="116">
        <v>1.4336917562724014</v>
      </c>
    </row>
    <row r="59" spans="1:11" ht="14.1" customHeight="1" x14ac:dyDescent="0.2">
      <c r="A59" s="306" t="s">
        <v>287</v>
      </c>
      <c r="B59" s="307" t="s">
        <v>288</v>
      </c>
      <c r="C59" s="308"/>
      <c r="D59" s="113">
        <v>2.6526603844371373</v>
      </c>
      <c r="E59" s="115">
        <v>1202</v>
      </c>
      <c r="F59" s="114">
        <v>1186</v>
      </c>
      <c r="G59" s="114">
        <v>1185</v>
      </c>
      <c r="H59" s="114">
        <v>1175</v>
      </c>
      <c r="I59" s="140">
        <v>1176</v>
      </c>
      <c r="J59" s="115">
        <v>26</v>
      </c>
      <c r="K59" s="116">
        <v>2.2108843537414966</v>
      </c>
    </row>
    <row r="60" spans="1:11" ht="14.1" customHeight="1" x14ac:dyDescent="0.2">
      <c r="A60" s="306">
        <v>81</v>
      </c>
      <c r="B60" s="307" t="s">
        <v>289</v>
      </c>
      <c r="C60" s="308"/>
      <c r="D60" s="113">
        <v>10.917396773552843</v>
      </c>
      <c r="E60" s="115">
        <v>4947</v>
      </c>
      <c r="F60" s="114">
        <v>4932</v>
      </c>
      <c r="G60" s="114">
        <v>4913</v>
      </c>
      <c r="H60" s="114">
        <v>4845</v>
      </c>
      <c r="I60" s="140">
        <v>4851</v>
      </c>
      <c r="J60" s="115">
        <v>96</v>
      </c>
      <c r="K60" s="116">
        <v>1.9789734075448362</v>
      </c>
    </row>
    <row r="61" spans="1:11" ht="14.1" customHeight="1" x14ac:dyDescent="0.2">
      <c r="A61" s="306" t="s">
        <v>290</v>
      </c>
      <c r="B61" s="307" t="s">
        <v>291</v>
      </c>
      <c r="C61" s="308"/>
      <c r="D61" s="113">
        <v>2.405490698033677</v>
      </c>
      <c r="E61" s="115">
        <v>1090</v>
      </c>
      <c r="F61" s="114">
        <v>1110</v>
      </c>
      <c r="G61" s="114">
        <v>1108</v>
      </c>
      <c r="H61" s="114">
        <v>1076</v>
      </c>
      <c r="I61" s="140">
        <v>1095</v>
      </c>
      <c r="J61" s="115">
        <v>-5</v>
      </c>
      <c r="K61" s="116">
        <v>-0.45662100456621002</v>
      </c>
    </row>
    <row r="62" spans="1:11" ht="14.1" customHeight="1" x14ac:dyDescent="0.2">
      <c r="A62" s="306" t="s">
        <v>292</v>
      </c>
      <c r="B62" s="307" t="s">
        <v>293</v>
      </c>
      <c r="C62" s="308"/>
      <c r="D62" s="113">
        <v>5.2766314302738726</v>
      </c>
      <c r="E62" s="115">
        <v>2391</v>
      </c>
      <c r="F62" s="114">
        <v>2362</v>
      </c>
      <c r="G62" s="114">
        <v>2349</v>
      </c>
      <c r="H62" s="114">
        <v>2318</v>
      </c>
      <c r="I62" s="140">
        <v>2311</v>
      </c>
      <c r="J62" s="115">
        <v>80</v>
      </c>
      <c r="K62" s="116">
        <v>3.4617048896581566</v>
      </c>
    </row>
    <row r="63" spans="1:11" ht="14.1" customHeight="1" x14ac:dyDescent="0.2">
      <c r="A63" s="306"/>
      <c r="B63" s="307" t="s">
        <v>294</v>
      </c>
      <c r="C63" s="308"/>
      <c r="D63" s="113">
        <v>4.6101560258645424</v>
      </c>
      <c r="E63" s="115">
        <v>2089</v>
      </c>
      <c r="F63" s="114">
        <v>2060</v>
      </c>
      <c r="G63" s="114">
        <v>2043</v>
      </c>
      <c r="H63" s="114">
        <v>2022</v>
      </c>
      <c r="I63" s="140">
        <v>2015</v>
      </c>
      <c r="J63" s="115">
        <v>74</v>
      </c>
      <c r="K63" s="116">
        <v>3.6724565756823822</v>
      </c>
    </row>
    <row r="64" spans="1:11" ht="14.1" customHeight="1" x14ac:dyDescent="0.2">
      <c r="A64" s="306" t="s">
        <v>295</v>
      </c>
      <c r="B64" s="307" t="s">
        <v>296</v>
      </c>
      <c r="C64" s="308"/>
      <c r="D64" s="113">
        <v>0.97102376801359436</v>
      </c>
      <c r="E64" s="115">
        <v>440</v>
      </c>
      <c r="F64" s="114">
        <v>439</v>
      </c>
      <c r="G64" s="114">
        <v>443</v>
      </c>
      <c r="H64" s="114">
        <v>445</v>
      </c>
      <c r="I64" s="140">
        <v>446</v>
      </c>
      <c r="J64" s="115">
        <v>-6</v>
      </c>
      <c r="K64" s="116">
        <v>-1.3452914798206279</v>
      </c>
    </row>
    <row r="65" spans="1:11" ht="14.1" customHeight="1" x14ac:dyDescent="0.2">
      <c r="A65" s="306" t="s">
        <v>297</v>
      </c>
      <c r="B65" s="307" t="s">
        <v>298</v>
      </c>
      <c r="C65" s="308"/>
      <c r="D65" s="113">
        <v>1.2115728378169621</v>
      </c>
      <c r="E65" s="115">
        <v>549</v>
      </c>
      <c r="F65" s="114">
        <v>544</v>
      </c>
      <c r="G65" s="114">
        <v>542</v>
      </c>
      <c r="H65" s="114">
        <v>544</v>
      </c>
      <c r="I65" s="140">
        <v>541</v>
      </c>
      <c r="J65" s="115">
        <v>8</v>
      </c>
      <c r="K65" s="116">
        <v>1.478743068391867</v>
      </c>
    </row>
    <row r="66" spans="1:11" ht="14.1" customHeight="1" x14ac:dyDescent="0.2">
      <c r="A66" s="306">
        <v>82</v>
      </c>
      <c r="B66" s="307" t="s">
        <v>299</v>
      </c>
      <c r="C66" s="308"/>
      <c r="D66" s="113">
        <v>4.3960894224615457</v>
      </c>
      <c r="E66" s="115">
        <v>1992</v>
      </c>
      <c r="F66" s="114">
        <v>2000</v>
      </c>
      <c r="G66" s="114">
        <v>1993</v>
      </c>
      <c r="H66" s="114">
        <v>1947</v>
      </c>
      <c r="I66" s="140">
        <v>1967</v>
      </c>
      <c r="J66" s="115">
        <v>25</v>
      </c>
      <c r="K66" s="116">
        <v>1.2709710218607015</v>
      </c>
    </row>
    <row r="67" spans="1:11" ht="14.1" customHeight="1" x14ac:dyDescent="0.2">
      <c r="A67" s="306" t="s">
        <v>300</v>
      </c>
      <c r="B67" s="307" t="s">
        <v>301</v>
      </c>
      <c r="C67" s="308"/>
      <c r="D67" s="113">
        <v>3.2087921788449232</v>
      </c>
      <c r="E67" s="115">
        <v>1454</v>
      </c>
      <c r="F67" s="114">
        <v>1461</v>
      </c>
      <c r="G67" s="114">
        <v>1461</v>
      </c>
      <c r="H67" s="114">
        <v>1429</v>
      </c>
      <c r="I67" s="140">
        <v>1433</v>
      </c>
      <c r="J67" s="115">
        <v>21</v>
      </c>
      <c r="K67" s="116">
        <v>1.4654570830425679</v>
      </c>
    </row>
    <row r="68" spans="1:11" ht="14.1" customHeight="1" x14ac:dyDescent="0.2">
      <c r="A68" s="306" t="s">
        <v>302</v>
      </c>
      <c r="B68" s="307" t="s">
        <v>303</v>
      </c>
      <c r="C68" s="308"/>
      <c r="D68" s="113">
        <v>0.61571734380862009</v>
      </c>
      <c r="E68" s="115">
        <v>279</v>
      </c>
      <c r="F68" s="114">
        <v>286</v>
      </c>
      <c r="G68" s="114">
        <v>283</v>
      </c>
      <c r="H68" s="114">
        <v>272</v>
      </c>
      <c r="I68" s="140">
        <v>280</v>
      </c>
      <c r="J68" s="115">
        <v>-1</v>
      </c>
      <c r="K68" s="116">
        <v>-0.35714285714285715</v>
      </c>
    </row>
    <row r="69" spans="1:11" ht="14.1" customHeight="1" x14ac:dyDescent="0.2">
      <c r="A69" s="306">
        <v>83</v>
      </c>
      <c r="B69" s="307" t="s">
        <v>304</v>
      </c>
      <c r="C69" s="308"/>
      <c r="D69" s="113">
        <v>5.8923487740824925</v>
      </c>
      <c r="E69" s="115">
        <v>2670</v>
      </c>
      <c r="F69" s="114">
        <v>3065</v>
      </c>
      <c r="G69" s="114">
        <v>3054</v>
      </c>
      <c r="H69" s="114">
        <v>2989</v>
      </c>
      <c r="I69" s="140">
        <v>2973</v>
      </c>
      <c r="J69" s="115">
        <v>-303</v>
      </c>
      <c r="K69" s="116">
        <v>-10.191725529767911</v>
      </c>
    </row>
    <row r="70" spans="1:11" ht="14.1" customHeight="1" x14ac:dyDescent="0.2">
      <c r="A70" s="306" t="s">
        <v>305</v>
      </c>
      <c r="B70" s="307" t="s">
        <v>306</v>
      </c>
      <c r="C70" s="308"/>
      <c r="D70" s="113">
        <v>4.6101560258645424</v>
      </c>
      <c r="E70" s="115">
        <v>2089</v>
      </c>
      <c r="F70" s="114">
        <v>2459</v>
      </c>
      <c r="G70" s="114">
        <v>2464</v>
      </c>
      <c r="H70" s="114">
        <v>2394</v>
      </c>
      <c r="I70" s="140">
        <v>2378</v>
      </c>
      <c r="J70" s="115">
        <v>-289</v>
      </c>
      <c r="K70" s="116">
        <v>-12.153069806560135</v>
      </c>
    </row>
    <row r="71" spans="1:11" ht="14.1" customHeight="1" x14ac:dyDescent="0.2">
      <c r="A71" s="306"/>
      <c r="B71" s="307" t="s">
        <v>307</v>
      </c>
      <c r="C71" s="308"/>
      <c r="D71" s="113">
        <v>2.2267340498311743</v>
      </c>
      <c r="E71" s="115">
        <v>1009</v>
      </c>
      <c r="F71" s="114">
        <v>1150</v>
      </c>
      <c r="G71" s="114">
        <v>1149</v>
      </c>
      <c r="H71" s="114">
        <v>1107</v>
      </c>
      <c r="I71" s="140">
        <v>1108</v>
      </c>
      <c r="J71" s="115">
        <v>-99</v>
      </c>
      <c r="K71" s="116">
        <v>-8.9350180505415171</v>
      </c>
    </row>
    <row r="72" spans="1:11" ht="14.1" customHeight="1" x14ac:dyDescent="0.2">
      <c r="A72" s="306">
        <v>84</v>
      </c>
      <c r="B72" s="307" t="s">
        <v>308</v>
      </c>
      <c r="C72" s="308"/>
      <c r="D72" s="113">
        <v>2.1671485004303399</v>
      </c>
      <c r="E72" s="115">
        <v>982</v>
      </c>
      <c r="F72" s="114">
        <v>1006</v>
      </c>
      <c r="G72" s="114">
        <v>986</v>
      </c>
      <c r="H72" s="114">
        <v>1007</v>
      </c>
      <c r="I72" s="140">
        <v>1002</v>
      </c>
      <c r="J72" s="115">
        <v>-20</v>
      </c>
      <c r="K72" s="116">
        <v>-1.996007984031936</v>
      </c>
    </row>
    <row r="73" spans="1:11" ht="14.1" customHeight="1" x14ac:dyDescent="0.2">
      <c r="A73" s="306" t="s">
        <v>309</v>
      </c>
      <c r="B73" s="307" t="s">
        <v>310</v>
      </c>
      <c r="C73" s="308"/>
      <c r="D73" s="113">
        <v>0.3641339130050979</v>
      </c>
      <c r="E73" s="115">
        <v>165</v>
      </c>
      <c r="F73" s="114">
        <v>186</v>
      </c>
      <c r="G73" s="114">
        <v>180</v>
      </c>
      <c r="H73" s="114">
        <v>198</v>
      </c>
      <c r="I73" s="140">
        <v>194</v>
      </c>
      <c r="J73" s="115">
        <v>-29</v>
      </c>
      <c r="K73" s="116">
        <v>-14.948453608247423</v>
      </c>
    </row>
    <row r="74" spans="1:11" ht="14.1" customHeight="1" x14ac:dyDescent="0.2">
      <c r="A74" s="306" t="s">
        <v>311</v>
      </c>
      <c r="B74" s="307" t="s">
        <v>312</v>
      </c>
      <c r="C74" s="308"/>
      <c r="D74" s="113">
        <v>0.18317039260256437</v>
      </c>
      <c r="E74" s="115">
        <v>83</v>
      </c>
      <c r="F74" s="114">
        <v>79</v>
      </c>
      <c r="G74" s="114">
        <v>79</v>
      </c>
      <c r="H74" s="114">
        <v>80</v>
      </c>
      <c r="I74" s="140">
        <v>80</v>
      </c>
      <c r="J74" s="115">
        <v>3</v>
      </c>
      <c r="K74" s="116">
        <v>3.75</v>
      </c>
    </row>
    <row r="75" spans="1:11" ht="14.1" customHeight="1" x14ac:dyDescent="0.2">
      <c r="A75" s="306" t="s">
        <v>313</v>
      </c>
      <c r="B75" s="307" t="s">
        <v>314</v>
      </c>
      <c r="C75" s="308"/>
      <c r="D75" s="113">
        <v>1.2799858760179199</v>
      </c>
      <c r="E75" s="115">
        <v>580</v>
      </c>
      <c r="F75" s="114">
        <v>585</v>
      </c>
      <c r="G75" s="114">
        <v>566</v>
      </c>
      <c r="H75" s="114">
        <v>571</v>
      </c>
      <c r="I75" s="140">
        <v>568</v>
      </c>
      <c r="J75" s="115">
        <v>12</v>
      </c>
      <c r="K75" s="116">
        <v>2.112676056338028</v>
      </c>
    </row>
    <row r="76" spans="1:11" ht="14.1" customHeight="1" x14ac:dyDescent="0.2">
      <c r="A76" s="306">
        <v>91</v>
      </c>
      <c r="B76" s="307" t="s">
        <v>315</v>
      </c>
      <c r="C76" s="308"/>
      <c r="D76" s="113">
        <v>0.2913071304040783</v>
      </c>
      <c r="E76" s="115">
        <v>132</v>
      </c>
      <c r="F76" s="114">
        <v>133</v>
      </c>
      <c r="G76" s="114">
        <v>138</v>
      </c>
      <c r="H76" s="114">
        <v>147</v>
      </c>
      <c r="I76" s="140">
        <v>146</v>
      </c>
      <c r="J76" s="115">
        <v>-14</v>
      </c>
      <c r="K76" s="116">
        <v>-9.5890410958904102</v>
      </c>
    </row>
    <row r="77" spans="1:11" ht="14.1" customHeight="1" x14ac:dyDescent="0.2">
      <c r="A77" s="306">
        <v>92</v>
      </c>
      <c r="B77" s="307" t="s">
        <v>316</v>
      </c>
      <c r="C77" s="308"/>
      <c r="D77" s="113">
        <v>0.55392492220775491</v>
      </c>
      <c r="E77" s="115">
        <v>251</v>
      </c>
      <c r="F77" s="114">
        <v>246</v>
      </c>
      <c r="G77" s="114">
        <v>249</v>
      </c>
      <c r="H77" s="114">
        <v>243</v>
      </c>
      <c r="I77" s="140">
        <v>237</v>
      </c>
      <c r="J77" s="115">
        <v>14</v>
      </c>
      <c r="K77" s="116">
        <v>5.9071729957805905</v>
      </c>
    </row>
    <row r="78" spans="1:11" ht="14.1" customHeight="1" x14ac:dyDescent="0.2">
      <c r="A78" s="306">
        <v>93</v>
      </c>
      <c r="B78" s="307" t="s">
        <v>317</v>
      </c>
      <c r="C78" s="308"/>
      <c r="D78" s="113">
        <v>0.1147573544016066</v>
      </c>
      <c r="E78" s="115">
        <v>52</v>
      </c>
      <c r="F78" s="114">
        <v>52</v>
      </c>
      <c r="G78" s="114">
        <v>53</v>
      </c>
      <c r="H78" s="114" t="s">
        <v>513</v>
      </c>
      <c r="I78" s="140" t="s">
        <v>513</v>
      </c>
      <c r="J78" s="115" t="s">
        <v>513</v>
      </c>
      <c r="K78" s="116" t="s">
        <v>513</v>
      </c>
    </row>
    <row r="79" spans="1:11" ht="14.1" customHeight="1" x14ac:dyDescent="0.2">
      <c r="A79" s="306">
        <v>94</v>
      </c>
      <c r="B79" s="307" t="s">
        <v>318</v>
      </c>
      <c r="C79" s="308"/>
      <c r="D79" s="113">
        <v>0.14123982080197736</v>
      </c>
      <c r="E79" s="115">
        <v>64</v>
      </c>
      <c r="F79" s="114">
        <v>70</v>
      </c>
      <c r="G79" s="114">
        <v>70</v>
      </c>
      <c r="H79" s="114">
        <v>67</v>
      </c>
      <c r="I79" s="140">
        <v>63</v>
      </c>
      <c r="J79" s="115">
        <v>1</v>
      </c>
      <c r="K79" s="116">
        <v>1.5873015873015872</v>
      </c>
    </row>
    <row r="80" spans="1:11" ht="14.1" customHeight="1" x14ac:dyDescent="0.2">
      <c r="A80" s="306" t="s">
        <v>319</v>
      </c>
      <c r="B80" s="307" t="s">
        <v>320</v>
      </c>
      <c r="C80" s="308"/>
      <c r="D80" s="113">
        <v>8.8274888001235851E-3</v>
      </c>
      <c r="E80" s="115">
        <v>4</v>
      </c>
      <c r="F80" s="114">
        <v>5</v>
      </c>
      <c r="G80" s="114">
        <v>3</v>
      </c>
      <c r="H80" s="114" t="s">
        <v>513</v>
      </c>
      <c r="I80" s="140" t="s">
        <v>513</v>
      </c>
      <c r="J80" s="115" t="s">
        <v>513</v>
      </c>
      <c r="K80" s="116" t="s">
        <v>513</v>
      </c>
    </row>
    <row r="81" spans="1:11" ht="14.1" customHeight="1" x14ac:dyDescent="0.2">
      <c r="A81" s="310" t="s">
        <v>321</v>
      </c>
      <c r="B81" s="311" t="s">
        <v>224</v>
      </c>
      <c r="C81" s="312"/>
      <c r="D81" s="125">
        <v>0.19199788140268798</v>
      </c>
      <c r="E81" s="143">
        <v>87</v>
      </c>
      <c r="F81" s="144">
        <v>88</v>
      </c>
      <c r="G81" s="144">
        <v>88</v>
      </c>
      <c r="H81" s="144">
        <v>59</v>
      </c>
      <c r="I81" s="145">
        <v>65</v>
      </c>
      <c r="J81" s="143">
        <v>22</v>
      </c>
      <c r="K81" s="146">
        <v>33.846153846153847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10455</v>
      </c>
      <c r="E12" s="114">
        <v>11132</v>
      </c>
      <c r="F12" s="114">
        <v>11219</v>
      </c>
      <c r="G12" s="114">
        <v>11167</v>
      </c>
      <c r="H12" s="140">
        <v>10895</v>
      </c>
      <c r="I12" s="115">
        <v>-440</v>
      </c>
      <c r="J12" s="116">
        <v>-4.0385497934832495</v>
      </c>
      <c r="K12"/>
      <c r="L12"/>
      <c r="M12"/>
      <c r="N12"/>
      <c r="O12"/>
      <c r="P12"/>
    </row>
    <row r="13" spans="1:16" s="110" customFormat="1" ht="14.45" customHeight="1" x14ac:dyDescent="0.2">
      <c r="A13" s="120" t="s">
        <v>105</v>
      </c>
      <c r="B13" s="119" t="s">
        <v>106</v>
      </c>
      <c r="C13" s="113">
        <v>41.472979435676713</v>
      </c>
      <c r="D13" s="115">
        <v>4336</v>
      </c>
      <c r="E13" s="114">
        <v>4638</v>
      </c>
      <c r="F13" s="114">
        <v>4659</v>
      </c>
      <c r="G13" s="114">
        <v>4595</v>
      </c>
      <c r="H13" s="140">
        <v>4477</v>
      </c>
      <c r="I13" s="115">
        <v>-141</v>
      </c>
      <c r="J13" s="116">
        <v>-3.1494304221576948</v>
      </c>
      <c r="K13"/>
      <c r="L13"/>
      <c r="M13"/>
      <c r="N13"/>
      <c r="O13"/>
      <c r="P13"/>
    </row>
    <row r="14" spans="1:16" s="110" customFormat="1" ht="14.45" customHeight="1" x14ac:dyDescent="0.2">
      <c r="A14" s="120"/>
      <c r="B14" s="119" t="s">
        <v>107</v>
      </c>
      <c r="C14" s="113">
        <v>58.527020564323287</v>
      </c>
      <c r="D14" s="115">
        <v>6119</v>
      </c>
      <c r="E14" s="114">
        <v>6494</v>
      </c>
      <c r="F14" s="114">
        <v>6560</v>
      </c>
      <c r="G14" s="114">
        <v>6572</v>
      </c>
      <c r="H14" s="140">
        <v>6418</v>
      </c>
      <c r="I14" s="115">
        <v>-299</v>
      </c>
      <c r="J14" s="116">
        <v>-4.6587722031785601</v>
      </c>
      <c r="K14"/>
      <c r="L14"/>
      <c r="M14"/>
      <c r="N14"/>
      <c r="O14"/>
      <c r="P14"/>
    </row>
    <row r="15" spans="1:16" s="110" customFormat="1" ht="14.45" customHeight="1" x14ac:dyDescent="0.2">
      <c r="A15" s="118" t="s">
        <v>105</v>
      </c>
      <c r="B15" s="121" t="s">
        <v>108</v>
      </c>
      <c r="C15" s="113">
        <v>17.168818747010999</v>
      </c>
      <c r="D15" s="115">
        <v>1795</v>
      </c>
      <c r="E15" s="114">
        <v>1987</v>
      </c>
      <c r="F15" s="114">
        <v>1991</v>
      </c>
      <c r="G15" s="114">
        <v>1966</v>
      </c>
      <c r="H15" s="140">
        <v>1837</v>
      </c>
      <c r="I15" s="115">
        <v>-42</v>
      </c>
      <c r="J15" s="116">
        <v>-2.2863364180729451</v>
      </c>
      <c r="K15"/>
      <c r="L15"/>
      <c r="M15"/>
      <c r="N15"/>
      <c r="O15"/>
      <c r="P15"/>
    </row>
    <row r="16" spans="1:16" s="110" customFormat="1" ht="14.45" customHeight="1" x14ac:dyDescent="0.2">
      <c r="A16" s="118"/>
      <c r="B16" s="121" t="s">
        <v>109</v>
      </c>
      <c r="C16" s="113">
        <v>43.357245337159256</v>
      </c>
      <c r="D16" s="115">
        <v>4533</v>
      </c>
      <c r="E16" s="114">
        <v>4877</v>
      </c>
      <c r="F16" s="114">
        <v>4935</v>
      </c>
      <c r="G16" s="114">
        <v>4930</v>
      </c>
      <c r="H16" s="140">
        <v>4869</v>
      </c>
      <c r="I16" s="115">
        <v>-336</v>
      </c>
      <c r="J16" s="116">
        <v>-6.9008009858287123</v>
      </c>
      <c r="K16"/>
      <c r="L16"/>
      <c r="M16"/>
      <c r="N16"/>
      <c r="O16"/>
      <c r="P16"/>
    </row>
    <row r="17" spans="1:16" s="110" customFormat="1" ht="14.45" customHeight="1" x14ac:dyDescent="0.2">
      <c r="A17" s="118"/>
      <c r="B17" s="121" t="s">
        <v>110</v>
      </c>
      <c r="C17" s="113">
        <v>20.344332855093256</v>
      </c>
      <c r="D17" s="115">
        <v>2127</v>
      </c>
      <c r="E17" s="114">
        <v>2221</v>
      </c>
      <c r="F17" s="114">
        <v>2259</v>
      </c>
      <c r="G17" s="114">
        <v>2259</v>
      </c>
      <c r="H17" s="140">
        <v>2227</v>
      </c>
      <c r="I17" s="115">
        <v>-100</v>
      </c>
      <c r="J17" s="116">
        <v>-4.4903457566232596</v>
      </c>
      <c r="K17"/>
      <c r="L17"/>
      <c r="M17"/>
      <c r="N17"/>
      <c r="O17"/>
      <c r="P17"/>
    </row>
    <row r="18" spans="1:16" s="110" customFormat="1" ht="14.45" customHeight="1" x14ac:dyDescent="0.2">
      <c r="A18" s="120"/>
      <c r="B18" s="121" t="s">
        <v>111</v>
      </c>
      <c r="C18" s="113">
        <v>19.129603060736489</v>
      </c>
      <c r="D18" s="115">
        <v>2000</v>
      </c>
      <c r="E18" s="114">
        <v>2047</v>
      </c>
      <c r="F18" s="114">
        <v>2034</v>
      </c>
      <c r="G18" s="114">
        <v>2012</v>
      </c>
      <c r="H18" s="140">
        <v>1962</v>
      </c>
      <c r="I18" s="115">
        <v>38</v>
      </c>
      <c r="J18" s="116">
        <v>1.9367991845056065</v>
      </c>
      <c r="K18"/>
      <c r="L18"/>
      <c r="M18"/>
      <c r="N18"/>
      <c r="O18"/>
      <c r="P18"/>
    </row>
    <row r="19" spans="1:16" s="110" customFormat="1" ht="14.45" customHeight="1" x14ac:dyDescent="0.2">
      <c r="A19" s="120"/>
      <c r="B19" s="121" t="s">
        <v>112</v>
      </c>
      <c r="C19" s="113">
        <v>1.9512195121951219</v>
      </c>
      <c r="D19" s="115">
        <v>204</v>
      </c>
      <c r="E19" s="114">
        <v>197</v>
      </c>
      <c r="F19" s="114">
        <v>200</v>
      </c>
      <c r="G19" s="114">
        <v>178</v>
      </c>
      <c r="H19" s="140">
        <v>192</v>
      </c>
      <c r="I19" s="115">
        <v>12</v>
      </c>
      <c r="J19" s="116">
        <v>6.25</v>
      </c>
      <c r="K19"/>
      <c r="L19"/>
      <c r="M19"/>
      <c r="N19"/>
      <c r="O19"/>
      <c r="P19"/>
    </row>
    <row r="20" spans="1:16" s="110" customFormat="1" ht="14.45" customHeight="1" x14ac:dyDescent="0.2">
      <c r="A20" s="120" t="s">
        <v>113</v>
      </c>
      <c r="B20" s="119" t="s">
        <v>116</v>
      </c>
      <c r="C20" s="113">
        <v>91.544715447154474</v>
      </c>
      <c r="D20" s="115">
        <v>9571</v>
      </c>
      <c r="E20" s="114">
        <v>10172</v>
      </c>
      <c r="F20" s="114">
        <v>10248</v>
      </c>
      <c r="G20" s="114">
        <v>10243</v>
      </c>
      <c r="H20" s="140">
        <v>10021</v>
      </c>
      <c r="I20" s="115">
        <v>-450</v>
      </c>
      <c r="J20" s="116">
        <v>-4.490569803412833</v>
      </c>
      <c r="K20"/>
      <c r="L20"/>
      <c r="M20"/>
      <c r="N20"/>
      <c r="O20"/>
      <c r="P20"/>
    </row>
    <row r="21" spans="1:16" s="110" customFormat="1" ht="14.45" customHeight="1" x14ac:dyDescent="0.2">
      <c r="A21" s="123"/>
      <c r="B21" s="124" t="s">
        <v>117</v>
      </c>
      <c r="C21" s="125">
        <v>8.2735533237685317</v>
      </c>
      <c r="D21" s="143">
        <v>865</v>
      </c>
      <c r="E21" s="144">
        <v>937</v>
      </c>
      <c r="F21" s="144">
        <v>948</v>
      </c>
      <c r="G21" s="144">
        <v>899</v>
      </c>
      <c r="H21" s="145">
        <v>854</v>
      </c>
      <c r="I21" s="143">
        <v>11</v>
      </c>
      <c r="J21" s="146">
        <v>1.2880562060889931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11283</v>
      </c>
      <c r="E56" s="114">
        <v>11790</v>
      </c>
      <c r="F56" s="114">
        <v>11870</v>
      </c>
      <c r="G56" s="114">
        <v>11863</v>
      </c>
      <c r="H56" s="140">
        <v>11521</v>
      </c>
      <c r="I56" s="115">
        <v>-238</v>
      </c>
      <c r="J56" s="116">
        <v>-2.065792899921882</v>
      </c>
      <c r="K56"/>
      <c r="L56"/>
      <c r="M56"/>
      <c r="N56"/>
      <c r="O56"/>
      <c r="P56"/>
    </row>
    <row r="57" spans="1:16" s="110" customFormat="1" ht="14.45" customHeight="1" x14ac:dyDescent="0.2">
      <c r="A57" s="120" t="s">
        <v>105</v>
      </c>
      <c r="B57" s="119" t="s">
        <v>106</v>
      </c>
      <c r="C57" s="113">
        <v>41.886023220774618</v>
      </c>
      <c r="D57" s="115">
        <v>4726</v>
      </c>
      <c r="E57" s="114">
        <v>4953</v>
      </c>
      <c r="F57" s="114">
        <v>4973</v>
      </c>
      <c r="G57" s="114">
        <v>4925</v>
      </c>
      <c r="H57" s="140">
        <v>4706</v>
      </c>
      <c r="I57" s="115">
        <v>20</v>
      </c>
      <c r="J57" s="116">
        <v>0.42498937526561836</v>
      </c>
    </row>
    <row r="58" spans="1:16" s="110" customFormat="1" ht="14.45" customHeight="1" x14ac:dyDescent="0.2">
      <c r="A58" s="120"/>
      <c r="B58" s="119" t="s">
        <v>107</v>
      </c>
      <c r="C58" s="113">
        <v>58.113976779225382</v>
      </c>
      <c r="D58" s="115">
        <v>6557</v>
      </c>
      <c r="E58" s="114">
        <v>6837</v>
      </c>
      <c r="F58" s="114">
        <v>6897</v>
      </c>
      <c r="G58" s="114">
        <v>6938</v>
      </c>
      <c r="H58" s="140">
        <v>6815</v>
      </c>
      <c r="I58" s="115">
        <v>-258</v>
      </c>
      <c r="J58" s="116">
        <v>-3.7857666911225238</v>
      </c>
    </row>
    <row r="59" spans="1:16" s="110" customFormat="1" ht="14.45" customHeight="1" x14ac:dyDescent="0.2">
      <c r="A59" s="118" t="s">
        <v>105</v>
      </c>
      <c r="B59" s="121" t="s">
        <v>108</v>
      </c>
      <c r="C59" s="113">
        <v>17.052202428432153</v>
      </c>
      <c r="D59" s="115">
        <v>1924</v>
      </c>
      <c r="E59" s="114">
        <v>2036</v>
      </c>
      <c r="F59" s="114">
        <v>2075</v>
      </c>
      <c r="G59" s="114">
        <v>2056</v>
      </c>
      <c r="H59" s="140">
        <v>1873</v>
      </c>
      <c r="I59" s="115">
        <v>51</v>
      </c>
      <c r="J59" s="116">
        <v>2.7229044313934865</v>
      </c>
    </row>
    <row r="60" spans="1:16" s="110" customFormat="1" ht="14.45" customHeight="1" x14ac:dyDescent="0.2">
      <c r="A60" s="118"/>
      <c r="B60" s="121" t="s">
        <v>109</v>
      </c>
      <c r="C60" s="113">
        <v>43.809270584064521</v>
      </c>
      <c r="D60" s="115">
        <v>4943</v>
      </c>
      <c r="E60" s="114">
        <v>5207</v>
      </c>
      <c r="F60" s="114">
        <v>5242</v>
      </c>
      <c r="G60" s="114">
        <v>5251</v>
      </c>
      <c r="H60" s="140">
        <v>5177</v>
      </c>
      <c r="I60" s="115">
        <v>-234</v>
      </c>
      <c r="J60" s="116">
        <v>-4.5199922735174809</v>
      </c>
    </row>
    <row r="61" spans="1:16" s="110" customFormat="1" ht="14.45" customHeight="1" x14ac:dyDescent="0.2">
      <c r="A61" s="118"/>
      <c r="B61" s="121" t="s">
        <v>110</v>
      </c>
      <c r="C61" s="113">
        <v>20.331472126207569</v>
      </c>
      <c r="D61" s="115">
        <v>2294</v>
      </c>
      <c r="E61" s="114">
        <v>2391</v>
      </c>
      <c r="F61" s="114">
        <v>2406</v>
      </c>
      <c r="G61" s="114">
        <v>2419</v>
      </c>
      <c r="H61" s="140">
        <v>2390</v>
      </c>
      <c r="I61" s="115">
        <v>-96</v>
      </c>
      <c r="J61" s="116">
        <v>-4.01673640167364</v>
      </c>
    </row>
    <row r="62" spans="1:16" s="110" customFormat="1" ht="14.45" customHeight="1" x14ac:dyDescent="0.2">
      <c r="A62" s="120"/>
      <c r="B62" s="121" t="s">
        <v>111</v>
      </c>
      <c r="C62" s="113">
        <v>18.807054861295754</v>
      </c>
      <c r="D62" s="115">
        <v>2122</v>
      </c>
      <c r="E62" s="114">
        <v>2156</v>
      </c>
      <c r="F62" s="114">
        <v>2147</v>
      </c>
      <c r="G62" s="114">
        <v>2137</v>
      </c>
      <c r="H62" s="140">
        <v>2081</v>
      </c>
      <c r="I62" s="115">
        <v>41</v>
      </c>
      <c r="J62" s="116">
        <v>1.9702066314271984</v>
      </c>
    </row>
    <row r="63" spans="1:16" s="110" customFormat="1" ht="14.45" customHeight="1" x14ac:dyDescent="0.2">
      <c r="A63" s="120"/>
      <c r="B63" s="121" t="s">
        <v>112</v>
      </c>
      <c r="C63" s="113">
        <v>1.9498360365151113</v>
      </c>
      <c r="D63" s="115">
        <v>220</v>
      </c>
      <c r="E63" s="114">
        <v>205</v>
      </c>
      <c r="F63" s="114">
        <v>206</v>
      </c>
      <c r="G63" s="114">
        <v>188</v>
      </c>
      <c r="H63" s="140">
        <v>200</v>
      </c>
      <c r="I63" s="115">
        <v>20</v>
      </c>
      <c r="J63" s="116">
        <v>10</v>
      </c>
    </row>
    <row r="64" spans="1:16" s="110" customFormat="1" ht="14.45" customHeight="1" x14ac:dyDescent="0.2">
      <c r="A64" s="120" t="s">
        <v>113</v>
      </c>
      <c r="B64" s="119" t="s">
        <v>116</v>
      </c>
      <c r="C64" s="113">
        <v>90.818044846228844</v>
      </c>
      <c r="D64" s="115">
        <v>10247</v>
      </c>
      <c r="E64" s="114">
        <v>10703</v>
      </c>
      <c r="F64" s="114">
        <v>10809</v>
      </c>
      <c r="G64" s="114">
        <v>10831</v>
      </c>
      <c r="H64" s="140">
        <v>10566</v>
      </c>
      <c r="I64" s="115">
        <v>-319</v>
      </c>
      <c r="J64" s="116">
        <v>-3.0191179254211624</v>
      </c>
    </row>
    <row r="65" spans="1:10" s="110" customFormat="1" ht="14.45" customHeight="1" x14ac:dyDescent="0.2">
      <c r="A65" s="123"/>
      <c r="B65" s="124" t="s">
        <v>117</v>
      </c>
      <c r="C65" s="125">
        <v>9.0135602233448555</v>
      </c>
      <c r="D65" s="143">
        <v>1017</v>
      </c>
      <c r="E65" s="144">
        <v>1065</v>
      </c>
      <c r="F65" s="144">
        <v>1035</v>
      </c>
      <c r="G65" s="144">
        <v>1004</v>
      </c>
      <c r="H65" s="145">
        <v>933</v>
      </c>
      <c r="I65" s="143">
        <v>84</v>
      </c>
      <c r="J65" s="146">
        <v>9.0032154340836019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10455</v>
      </c>
      <c r="G11" s="114">
        <v>11132</v>
      </c>
      <c r="H11" s="114">
        <v>11219</v>
      </c>
      <c r="I11" s="114">
        <v>11167</v>
      </c>
      <c r="J11" s="140">
        <v>10895</v>
      </c>
      <c r="K11" s="114">
        <v>-440</v>
      </c>
      <c r="L11" s="116">
        <v>-4.0385497934832495</v>
      </c>
    </row>
    <row r="12" spans="1:17" s="110" customFormat="1" ht="24" customHeight="1" x14ac:dyDescent="0.2">
      <c r="A12" s="604" t="s">
        <v>185</v>
      </c>
      <c r="B12" s="605"/>
      <c r="C12" s="605"/>
      <c r="D12" s="606"/>
      <c r="E12" s="113">
        <v>41.472979435676713</v>
      </c>
      <c r="F12" s="115">
        <v>4336</v>
      </c>
      <c r="G12" s="114">
        <v>4638</v>
      </c>
      <c r="H12" s="114">
        <v>4659</v>
      </c>
      <c r="I12" s="114">
        <v>4595</v>
      </c>
      <c r="J12" s="140">
        <v>4477</v>
      </c>
      <c r="K12" s="114">
        <v>-141</v>
      </c>
      <c r="L12" s="116">
        <v>-3.1494304221576948</v>
      </c>
    </row>
    <row r="13" spans="1:17" s="110" customFormat="1" ht="15" customHeight="1" x14ac:dyDescent="0.2">
      <c r="A13" s="120"/>
      <c r="B13" s="612" t="s">
        <v>107</v>
      </c>
      <c r="C13" s="612"/>
      <c r="E13" s="113">
        <v>58.527020564323287</v>
      </c>
      <c r="F13" s="115">
        <v>6119</v>
      </c>
      <c r="G13" s="114">
        <v>6494</v>
      </c>
      <c r="H13" s="114">
        <v>6560</v>
      </c>
      <c r="I13" s="114">
        <v>6572</v>
      </c>
      <c r="J13" s="140">
        <v>6418</v>
      </c>
      <c r="K13" s="114">
        <v>-299</v>
      </c>
      <c r="L13" s="116">
        <v>-4.6587722031785601</v>
      </c>
    </row>
    <row r="14" spans="1:17" s="110" customFormat="1" ht="22.5" customHeight="1" x14ac:dyDescent="0.2">
      <c r="A14" s="604" t="s">
        <v>186</v>
      </c>
      <c r="B14" s="605"/>
      <c r="C14" s="605"/>
      <c r="D14" s="606"/>
      <c r="E14" s="113">
        <v>17.168818747010999</v>
      </c>
      <c r="F14" s="115">
        <v>1795</v>
      </c>
      <c r="G14" s="114">
        <v>1987</v>
      </c>
      <c r="H14" s="114">
        <v>1991</v>
      </c>
      <c r="I14" s="114">
        <v>1966</v>
      </c>
      <c r="J14" s="140">
        <v>1837</v>
      </c>
      <c r="K14" s="114">
        <v>-42</v>
      </c>
      <c r="L14" s="116">
        <v>-2.2863364180729451</v>
      </c>
    </row>
    <row r="15" spans="1:17" s="110" customFormat="1" ht="15" customHeight="1" x14ac:dyDescent="0.2">
      <c r="A15" s="120"/>
      <c r="B15" s="119"/>
      <c r="C15" s="258" t="s">
        <v>106</v>
      </c>
      <c r="E15" s="113">
        <v>48.467966573816156</v>
      </c>
      <c r="F15" s="115">
        <v>870</v>
      </c>
      <c r="G15" s="114">
        <v>972</v>
      </c>
      <c r="H15" s="114">
        <v>953</v>
      </c>
      <c r="I15" s="114">
        <v>924</v>
      </c>
      <c r="J15" s="140">
        <v>877</v>
      </c>
      <c r="K15" s="114">
        <v>-7</v>
      </c>
      <c r="L15" s="116">
        <v>-0.79817559863169896</v>
      </c>
    </row>
    <row r="16" spans="1:17" s="110" customFormat="1" ht="15" customHeight="1" x14ac:dyDescent="0.2">
      <c r="A16" s="120"/>
      <c r="B16" s="119"/>
      <c r="C16" s="258" t="s">
        <v>107</v>
      </c>
      <c r="E16" s="113">
        <v>51.532033426183844</v>
      </c>
      <c r="F16" s="115">
        <v>925</v>
      </c>
      <c r="G16" s="114">
        <v>1015</v>
      </c>
      <c r="H16" s="114">
        <v>1038</v>
      </c>
      <c r="I16" s="114">
        <v>1042</v>
      </c>
      <c r="J16" s="140">
        <v>960</v>
      </c>
      <c r="K16" s="114">
        <v>-35</v>
      </c>
      <c r="L16" s="116">
        <v>-3.6458333333333335</v>
      </c>
    </row>
    <row r="17" spans="1:12" s="110" customFormat="1" ht="15" customHeight="1" x14ac:dyDescent="0.2">
      <c r="A17" s="120"/>
      <c r="B17" s="121" t="s">
        <v>109</v>
      </c>
      <c r="C17" s="258"/>
      <c r="E17" s="113">
        <v>43.357245337159256</v>
      </c>
      <c r="F17" s="115">
        <v>4533</v>
      </c>
      <c r="G17" s="114">
        <v>4877</v>
      </c>
      <c r="H17" s="114">
        <v>4935</v>
      </c>
      <c r="I17" s="114">
        <v>4930</v>
      </c>
      <c r="J17" s="140">
        <v>4869</v>
      </c>
      <c r="K17" s="114">
        <v>-336</v>
      </c>
      <c r="L17" s="116">
        <v>-6.9008009858287123</v>
      </c>
    </row>
    <row r="18" spans="1:12" s="110" customFormat="1" ht="15" customHeight="1" x14ac:dyDescent="0.2">
      <c r="A18" s="120"/>
      <c r="B18" s="119"/>
      <c r="C18" s="258" t="s">
        <v>106</v>
      </c>
      <c r="E18" s="113">
        <v>37.679241120670639</v>
      </c>
      <c r="F18" s="115">
        <v>1708</v>
      </c>
      <c r="G18" s="114">
        <v>1840</v>
      </c>
      <c r="H18" s="114">
        <v>1864</v>
      </c>
      <c r="I18" s="114">
        <v>1843</v>
      </c>
      <c r="J18" s="140">
        <v>1809</v>
      </c>
      <c r="K18" s="114">
        <v>-101</v>
      </c>
      <c r="L18" s="116">
        <v>-5.5831951354339413</v>
      </c>
    </row>
    <row r="19" spans="1:12" s="110" customFormat="1" ht="15" customHeight="1" x14ac:dyDescent="0.2">
      <c r="A19" s="120"/>
      <c r="B19" s="119"/>
      <c r="C19" s="258" t="s">
        <v>107</v>
      </c>
      <c r="E19" s="113">
        <v>62.320758879329361</v>
      </c>
      <c r="F19" s="115">
        <v>2825</v>
      </c>
      <c r="G19" s="114">
        <v>3037</v>
      </c>
      <c r="H19" s="114">
        <v>3071</v>
      </c>
      <c r="I19" s="114">
        <v>3087</v>
      </c>
      <c r="J19" s="140">
        <v>3060</v>
      </c>
      <c r="K19" s="114">
        <v>-235</v>
      </c>
      <c r="L19" s="116">
        <v>-7.6797385620915035</v>
      </c>
    </row>
    <row r="20" spans="1:12" s="110" customFormat="1" ht="15" customHeight="1" x14ac:dyDescent="0.2">
      <c r="A20" s="120"/>
      <c r="B20" s="121" t="s">
        <v>110</v>
      </c>
      <c r="C20" s="258"/>
      <c r="E20" s="113">
        <v>20.344332855093256</v>
      </c>
      <c r="F20" s="115">
        <v>2127</v>
      </c>
      <c r="G20" s="114">
        <v>2221</v>
      </c>
      <c r="H20" s="114">
        <v>2259</v>
      </c>
      <c r="I20" s="114">
        <v>2259</v>
      </c>
      <c r="J20" s="140">
        <v>2227</v>
      </c>
      <c r="K20" s="114">
        <v>-100</v>
      </c>
      <c r="L20" s="116">
        <v>-4.4903457566232596</v>
      </c>
    </row>
    <row r="21" spans="1:12" s="110" customFormat="1" ht="15" customHeight="1" x14ac:dyDescent="0.2">
      <c r="A21" s="120"/>
      <c r="B21" s="119"/>
      <c r="C21" s="258" t="s">
        <v>106</v>
      </c>
      <c r="E21" s="113">
        <v>34.320639398213444</v>
      </c>
      <c r="F21" s="115">
        <v>730</v>
      </c>
      <c r="G21" s="114">
        <v>776</v>
      </c>
      <c r="H21" s="114">
        <v>798</v>
      </c>
      <c r="I21" s="114">
        <v>795</v>
      </c>
      <c r="J21" s="140">
        <v>792</v>
      </c>
      <c r="K21" s="114">
        <v>-62</v>
      </c>
      <c r="L21" s="116">
        <v>-7.8282828282828278</v>
      </c>
    </row>
    <row r="22" spans="1:12" s="110" customFormat="1" ht="15" customHeight="1" x14ac:dyDescent="0.2">
      <c r="A22" s="120"/>
      <c r="B22" s="119"/>
      <c r="C22" s="258" t="s">
        <v>107</v>
      </c>
      <c r="E22" s="113">
        <v>65.679360601786556</v>
      </c>
      <c r="F22" s="115">
        <v>1397</v>
      </c>
      <c r="G22" s="114">
        <v>1445</v>
      </c>
      <c r="H22" s="114">
        <v>1461</v>
      </c>
      <c r="I22" s="114">
        <v>1464</v>
      </c>
      <c r="J22" s="140">
        <v>1435</v>
      </c>
      <c r="K22" s="114">
        <v>-38</v>
      </c>
      <c r="L22" s="116">
        <v>-2.6480836236933798</v>
      </c>
    </row>
    <row r="23" spans="1:12" s="110" customFormat="1" ht="15" customHeight="1" x14ac:dyDescent="0.2">
      <c r="A23" s="120"/>
      <c r="B23" s="121" t="s">
        <v>111</v>
      </c>
      <c r="C23" s="258"/>
      <c r="E23" s="113">
        <v>19.129603060736489</v>
      </c>
      <c r="F23" s="115">
        <v>2000</v>
      </c>
      <c r="G23" s="114">
        <v>2047</v>
      </c>
      <c r="H23" s="114">
        <v>2034</v>
      </c>
      <c r="I23" s="114">
        <v>2012</v>
      </c>
      <c r="J23" s="140">
        <v>1962</v>
      </c>
      <c r="K23" s="114">
        <v>38</v>
      </c>
      <c r="L23" s="116">
        <v>1.9367991845056065</v>
      </c>
    </row>
    <row r="24" spans="1:12" s="110" customFormat="1" ht="15" customHeight="1" x14ac:dyDescent="0.2">
      <c r="A24" s="120"/>
      <c r="B24" s="119"/>
      <c r="C24" s="258" t="s">
        <v>106</v>
      </c>
      <c r="E24" s="113">
        <v>51.4</v>
      </c>
      <c r="F24" s="115">
        <v>1028</v>
      </c>
      <c r="G24" s="114">
        <v>1050</v>
      </c>
      <c r="H24" s="114">
        <v>1044</v>
      </c>
      <c r="I24" s="114">
        <v>1033</v>
      </c>
      <c r="J24" s="140">
        <v>999</v>
      </c>
      <c r="K24" s="114">
        <v>29</v>
      </c>
      <c r="L24" s="116">
        <v>2.9029029029029028</v>
      </c>
    </row>
    <row r="25" spans="1:12" s="110" customFormat="1" ht="15" customHeight="1" x14ac:dyDescent="0.2">
      <c r="A25" s="120"/>
      <c r="B25" s="119"/>
      <c r="C25" s="258" t="s">
        <v>107</v>
      </c>
      <c r="E25" s="113">
        <v>48.6</v>
      </c>
      <c r="F25" s="115">
        <v>972</v>
      </c>
      <c r="G25" s="114">
        <v>997</v>
      </c>
      <c r="H25" s="114">
        <v>990</v>
      </c>
      <c r="I25" s="114">
        <v>979</v>
      </c>
      <c r="J25" s="140">
        <v>963</v>
      </c>
      <c r="K25" s="114">
        <v>9</v>
      </c>
      <c r="L25" s="116">
        <v>0.93457943925233644</v>
      </c>
    </row>
    <row r="26" spans="1:12" s="110" customFormat="1" ht="15" customHeight="1" x14ac:dyDescent="0.2">
      <c r="A26" s="120"/>
      <c r="C26" s="121" t="s">
        <v>187</v>
      </c>
      <c r="D26" s="110" t="s">
        <v>188</v>
      </c>
      <c r="E26" s="113">
        <v>1.9512195121951219</v>
      </c>
      <c r="F26" s="115">
        <v>204</v>
      </c>
      <c r="G26" s="114">
        <v>197</v>
      </c>
      <c r="H26" s="114">
        <v>200</v>
      </c>
      <c r="I26" s="114">
        <v>178</v>
      </c>
      <c r="J26" s="140">
        <v>192</v>
      </c>
      <c r="K26" s="114">
        <v>12</v>
      </c>
      <c r="L26" s="116">
        <v>6.25</v>
      </c>
    </row>
    <row r="27" spans="1:12" s="110" customFormat="1" ht="15" customHeight="1" x14ac:dyDescent="0.2">
      <c r="A27" s="120"/>
      <c r="B27" s="119"/>
      <c r="D27" s="259" t="s">
        <v>106</v>
      </c>
      <c r="E27" s="113">
        <v>50.980392156862742</v>
      </c>
      <c r="F27" s="115">
        <v>104</v>
      </c>
      <c r="G27" s="114">
        <v>98</v>
      </c>
      <c r="H27" s="114">
        <v>104</v>
      </c>
      <c r="I27" s="114">
        <v>92</v>
      </c>
      <c r="J27" s="140">
        <v>95</v>
      </c>
      <c r="K27" s="114">
        <v>9</v>
      </c>
      <c r="L27" s="116">
        <v>9.473684210526315</v>
      </c>
    </row>
    <row r="28" spans="1:12" s="110" customFormat="1" ht="15" customHeight="1" x14ac:dyDescent="0.2">
      <c r="A28" s="120"/>
      <c r="B28" s="119"/>
      <c r="D28" s="259" t="s">
        <v>107</v>
      </c>
      <c r="E28" s="113">
        <v>49.019607843137258</v>
      </c>
      <c r="F28" s="115">
        <v>100</v>
      </c>
      <c r="G28" s="114">
        <v>99</v>
      </c>
      <c r="H28" s="114">
        <v>96</v>
      </c>
      <c r="I28" s="114">
        <v>86</v>
      </c>
      <c r="J28" s="140">
        <v>97</v>
      </c>
      <c r="K28" s="114">
        <v>3</v>
      </c>
      <c r="L28" s="116">
        <v>3.0927835051546393</v>
      </c>
    </row>
    <row r="29" spans="1:12" s="110" customFormat="1" ht="24" customHeight="1" x14ac:dyDescent="0.2">
      <c r="A29" s="604" t="s">
        <v>189</v>
      </c>
      <c r="B29" s="605"/>
      <c r="C29" s="605"/>
      <c r="D29" s="606"/>
      <c r="E29" s="113">
        <v>91.544715447154474</v>
      </c>
      <c r="F29" s="115">
        <v>9571</v>
      </c>
      <c r="G29" s="114">
        <v>10172</v>
      </c>
      <c r="H29" s="114">
        <v>10248</v>
      </c>
      <c r="I29" s="114">
        <v>10243</v>
      </c>
      <c r="J29" s="140">
        <v>10021</v>
      </c>
      <c r="K29" s="114">
        <v>-450</v>
      </c>
      <c r="L29" s="116">
        <v>-4.490569803412833</v>
      </c>
    </row>
    <row r="30" spans="1:12" s="110" customFormat="1" ht="15" customHeight="1" x14ac:dyDescent="0.2">
      <c r="A30" s="120"/>
      <c r="B30" s="119"/>
      <c r="C30" s="258" t="s">
        <v>106</v>
      </c>
      <c r="E30" s="113">
        <v>40.758541427228081</v>
      </c>
      <c r="F30" s="115">
        <v>3901</v>
      </c>
      <c r="G30" s="114">
        <v>4154</v>
      </c>
      <c r="H30" s="114">
        <v>4173</v>
      </c>
      <c r="I30" s="114">
        <v>4135</v>
      </c>
      <c r="J30" s="140">
        <v>4040</v>
      </c>
      <c r="K30" s="114">
        <v>-139</v>
      </c>
      <c r="L30" s="116">
        <v>-3.4405940594059405</v>
      </c>
    </row>
    <row r="31" spans="1:12" s="110" customFormat="1" ht="15" customHeight="1" x14ac:dyDescent="0.2">
      <c r="A31" s="120"/>
      <c r="B31" s="119"/>
      <c r="C31" s="258" t="s">
        <v>107</v>
      </c>
      <c r="E31" s="113">
        <v>59.241458572771919</v>
      </c>
      <c r="F31" s="115">
        <v>5670</v>
      </c>
      <c r="G31" s="114">
        <v>6018</v>
      </c>
      <c r="H31" s="114">
        <v>6075</v>
      </c>
      <c r="I31" s="114">
        <v>6108</v>
      </c>
      <c r="J31" s="140">
        <v>5981</v>
      </c>
      <c r="K31" s="114">
        <v>-311</v>
      </c>
      <c r="L31" s="116">
        <v>-5.1997993646547398</v>
      </c>
    </row>
    <row r="32" spans="1:12" s="110" customFormat="1" ht="15" customHeight="1" x14ac:dyDescent="0.2">
      <c r="A32" s="120"/>
      <c r="B32" s="119" t="s">
        <v>117</v>
      </c>
      <c r="C32" s="258"/>
      <c r="E32" s="113">
        <v>8.2735533237685317</v>
      </c>
      <c r="F32" s="114">
        <v>865</v>
      </c>
      <c r="G32" s="114">
        <v>937</v>
      </c>
      <c r="H32" s="114">
        <v>948</v>
      </c>
      <c r="I32" s="114">
        <v>899</v>
      </c>
      <c r="J32" s="140">
        <v>854</v>
      </c>
      <c r="K32" s="114">
        <v>11</v>
      </c>
      <c r="L32" s="116">
        <v>1.2880562060889931</v>
      </c>
    </row>
    <row r="33" spans="1:12" s="110" customFormat="1" ht="15" customHeight="1" x14ac:dyDescent="0.2">
      <c r="A33" s="120"/>
      <c r="B33" s="119"/>
      <c r="C33" s="258" t="s">
        <v>106</v>
      </c>
      <c r="E33" s="113">
        <v>49.710982658959537</v>
      </c>
      <c r="F33" s="114">
        <v>430</v>
      </c>
      <c r="G33" s="114">
        <v>476</v>
      </c>
      <c r="H33" s="114">
        <v>480</v>
      </c>
      <c r="I33" s="114">
        <v>451</v>
      </c>
      <c r="J33" s="140">
        <v>431</v>
      </c>
      <c r="K33" s="114">
        <v>-1</v>
      </c>
      <c r="L33" s="116">
        <v>-0.23201856148491878</v>
      </c>
    </row>
    <row r="34" spans="1:12" s="110" customFormat="1" ht="15" customHeight="1" x14ac:dyDescent="0.2">
      <c r="A34" s="120"/>
      <c r="B34" s="119"/>
      <c r="C34" s="258" t="s">
        <v>107</v>
      </c>
      <c r="E34" s="113">
        <v>50.289017341040463</v>
      </c>
      <c r="F34" s="114">
        <v>435</v>
      </c>
      <c r="G34" s="114">
        <v>461</v>
      </c>
      <c r="H34" s="114">
        <v>468</v>
      </c>
      <c r="I34" s="114">
        <v>448</v>
      </c>
      <c r="J34" s="140">
        <v>423</v>
      </c>
      <c r="K34" s="114">
        <v>12</v>
      </c>
      <c r="L34" s="116">
        <v>2.8368794326241136</v>
      </c>
    </row>
    <row r="35" spans="1:12" s="110" customFormat="1" ht="24" customHeight="1" x14ac:dyDescent="0.2">
      <c r="A35" s="604" t="s">
        <v>192</v>
      </c>
      <c r="B35" s="605"/>
      <c r="C35" s="605"/>
      <c r="D35" s="606"/>
      <c r="E35" s="113">
        <v>19.120038259206122</v>
      </c>
      <c r="F35" s="114">
        <v>1999</v>
      </c>
      <c r="G35" s="114">
        <v>2179</v>
      </c>
      <c r="H35" s="114">
        <v>2153</v>
      </c>
      <c r="I35" s="114">
        <v>2130</v>
      </c>
      <c r="J35" s="114">
        <v>2057</v>
      </c>
      <c r="K35" s="318">
        <v>-58</v>
      </c>
      <c r="L35" s="319">
        <v>-2.8196402527953328</v>
      </c>
    </row>
    <row r="36" spans="1:12" s="110" customFormat="1" ht="15" customHeight="1" x14ac:dyDescent="0.2">
      <c r="A36" s="120"/>
      <c r="B36" s="119"/>
      <c r="C36" s="258" t="s">
        <v>106</v>
      </c>
      <c r="E36" s="113">
        <v>43.271635817908951</v>
      </c>
      <c r="F36" s="114">
        <v>865</v>
      </c>
      <c r="G36" s="114">
        <v>938</v>
      </c>
      <c r="H36" s="114">
        <v>923</v>
      </c>
      <c r="I36" s="114">
        <v>906</v>
      </c>
      <c r="J36" s="114">
        <v>886</v>
      </c>
      <c r="K36" s="318">
        <v>-21</v>
      </c>
      <c r="L36" s="116">
        <v>-2.3702031602708802</v>
      </c>
    </row>
    <row r="37" spans="1:12" s="110" customFormat="1" ht="15" customHeight="1" x14ac:dyDescent="0.2">
      <c r="A37" s="120"/>
      <c r="B37" s="119"/>
      <c r="C37" s="258" t="s">
        <v>107</v>
      </c>
      <c r="E37" s="113">
        <v>56.728364182091049</v>
      </c>
      <c r="F37" s="114">
        <v>1134</v>
      </c>
      <c r="G37" s="114">
        <v>1241</v>
      </c>
      <c r="H37" s="114">
        <v>1230</v>
      </c>
      <c r="I37" s="114">
        <v>1224</v>
      </c>
      <c r="J37" s="140">
        <v>1171</v>
      </c>
      <c r="K37" s="114">
        <v>-37</v>
      </c>
      <c r="L37" s="116">
        <v>-3.1596925704526044</v>
      </c>
    </row>
    <row r="38" spans="1:12" s="110" customFormat="1" ht="15" customHeight="1" x14ac:dyDescent="0.2">
      <c r="A38" s="120"/>
      <c r="B38" s="119" t="s">
        <v>328</v>
      </c>
      <c r="C38" s="258"/>
      <c r="E38" s="113">
        <v>55.79148732663797</v>
      </c>
      <c r="F38" s="114">
        <v>5833</v>
      </c>
      <c r="G38" s="114">
        <v>6120</v>
      </c>
      <c r="H38" s="114">
        <v>6199</v>
      </c>
      <c r="I38" s="114">
        <v>6153</v>
      </c>
      <c r="J38" s="140">
        <v>6063</v>
      </c>
      <c r="K38" s="114">
        <v>-230</v>
      </c>
      <c r="L38" s="116">
        <v>-3.7935015668810821</v>
      </c>
    </row>
    <row r="39" spans="1:12" s="110" customFormat="1" ht="15" customHeight="1" x14ac:dyDescent="0.2">
      <c r="A39" s="120"/>
      <c r="B39" s="119"/>
      <c r="C39" s="258" t="s">
        <v>106</v>
      </c>
      <c r="E39" s="113">
        <v>41.522372707011826</v>
      </c>
      <c r="F39" s="115">
        <v>2422</v>
      </c>
      <c r="G39" s="114">
        <v>2554</v>
      </c>
      <c r="H39" s="114">
        <v>2580</v>
      </c>
      <c r="I39" s="114">
        <v>2535</v>
      </c>
      <c r="J39" s="140">
        <v>2487</v>
      </c>
      <c r="K39" s="114">
        <v>-65</v>
      </c>
      <c r="L39" s="116">
        <v>-2.6135906714917572</v>
      </c>
    </row>
    <row r="40" spans="1:12" s="110" customFormat="1" ht="15" customHeight="1" x14ac:dyDescent="0.2">
      <c r="A40" s="120"/>
      <c r="B40" s="119"/>
      <c r="C40" s="258" t="s">
        <v>107</v>
      </c>
      <c r="E40" s="113">
        <v>58.477627292988174</v>
      </c>
      <c r="F40" s="115">
        <v>3411</v>
      </c>
      <c r="G40" s="114">
        <v>3566</v>
      </c>
      <c r="H40" s="114">
        <v>3619</v>
      </c>
      <c r="I40" s="114">
        <v>3618</v>
      </c>
      <c r="J40" s="140">
        <v>3576</v>
      </c>
      <c r="K40" s="114">
        <v>-165</v>
      </c>
      <c r="L40" s="116">
        <v>-4.6140939597315436</v>
      </c>
    </row>
    <row r="41" spans="1:12" s="110" customFormat="1" ht="15" customHeight="1" x14ac:dyDescent="0.2">
      <c r="A41" s="120"/>
      <c r="B41" s="320" t="s">
        <v>515</v>
      </c>
      <c r="C41" s="258"/>
      <c r="E41" s="113">
        <v>6.857962697274032</v>
      </c>
      <c r="F41" s="115">
        <v>717</v>
      </c>
      <c r="G41" s="114">
        <v>773</v>
      </c>
      <c r="H41" s="114">
        <v>773</v>
      </c>
      <c r="I41" s="114">
        <v>786</v>
      </c>
      <c r="J41" s="140">
        <v>711</v>
      </c>
      <c r="K41" s="114">
        <v>6</v>
      </c>
      <c r="L41" s="116">
        <v>0.84388185654008441</v>
      </c>
    </row>
    <row r="42" spans="1:12" s="110" customFormat="1" ht="15" customHeight="1" x14ac:dyDescent="0.2">
      <c r="A42" s="120"/>
      <c r="B42" s="119"/>
      <c r="C42" s="268" t="s">
        <v>106</v>
      </c>
      <c r="D42" s="182"/>
      <c r="E42" s="113">
        <v>49.232914923291496</v>
      </c>
      <c r="F42" s="115">
        <v>353</v>
      </c>
      <c r="G42" s="114">
        <v>386</v>
      </c>
      <c r="H42" s="114">
        <v>375</v>
      </c>
      <c r="I42" s="114">
        <v>397</v>
      </c>
      <c r="J42" s="140">
        <v>343</v>
      </c>
      <c r="K42" s="114">
        <v>10</v>
      </c>
      <c r="L42" s="116">
        <v>2.9154518950437316</v>
      </c>
    </row>
    <row r="43" spans="1:12" s="110" customFormat="1" ht="15" customHeight="1" x14ac:dyDescent="0.2">
      <c r="A43" s="120"/>
      <c r="B43" s="119"/>
      <c r="C43" s="268" t="s">
        <v>107</v>
      </c>
      <c r="D43" s="182"/>
      <c r="E43" s="113">
        <v>50.767085076708504</v>
      </c>
      <c r="F43" s="115">
        <v>364</v>
      </c>
      <c r="G43" s="114">
        <v>387</v>
      </c>
      <c r="H43" s="114">
        <v>398</v>
      </c>
      <c r="I43" s="114">
        <v>389</v>
      </c>
      <c r="J43" s="140">
        <v>368</v>
      </c>
      <c r="K43" s="114">
        <v>-4</v>
      </c>
      <c r="L43" s="116">
        <v>-1.0869565217391304</v>
      </c>
    </row>
    <row r="44" spans="1:12" s="110" customFormat="1" ht="15" customHeight="1" x14ac:dyDescent="0.2">
      <c r="A44" s="120"/>
      <c r="B44" s="119" t="s">
        <v>205</v>
      </c>
      <c r="C44" s="268"/>
      <c r="D44" s="182"/>
      <c r="E44" s="113">
        <v>18.230511716881875</v>
      </c>
      <c r="F44" s="115">
        <v>1906</v>
      </c>
      <c r="G44" s="114">
        <v>2060</v>
      </c>
      <c r="H44" s="114">
        <v>2094</v>
      </c>
      <c r="I44" s="114">
        <v>2098</v>
      </c>
      <c r="J44" s="140">
        <v>2064</v>
      </c>
      <c r="K44" s="114">
        <v>-158</v>
      </c>
      <c r="L44" s="116">
        <v>-7.6550387596899228</v>
      </c>
    </row>
    <row r="45" spans="1:12" s="110" customFormat="1" ht="15" customHeight="1" x14ac:dyDescent="0.2">
      <c r="A45" s="120"/>
      <c r="B45" s="119"/>
      <c r="C45" s="268" t="s">
        <v>106</v>
      </c>
      <c r="D45" s="182"/>
      <c r="E45" s="113">
        <v>36.516264428121723</v>
      </c>
      <c r="F45" s="115">
        <v>696</v>
      </c>
      <c r="G45" s="114">
        <v>760</v>
      </c>
      <c r="H45" s="114">
        <v>781</v>
      </c>
      <c r="I45" s="114">
        <v>757</v>
      </c>
      <c r="J45" s="140">
        <v>761</v>
      </c>
      <c r="K45" s="114">
        <v>-65</v>
      </c>
      <c r="L45" s="116">
        <v>-8.5413929040735876</v>
      </c>
    </row>
    <row r="46" spans="1:12" s="110" customFormat="1" ht="15" customHeight="1" x14ac:dyDescent="0.2">
      <c r="A46" s="123"/>
      <c r="B46" s="124"/>
      <c r="C46" s="260" t="s">
        <v>107</v>
      </c>
      <c r="D46" s="261"/>
      <c r="E46" s="125">
        <v>63.483735571878277</v>
      </c>
      <c r="F46" s="143">
        <v>1210</v>
      </c>
      <c r="G46" s="144">
        <v>1300</v>
      </c>
      <c r="H46" s="144">
        <v>1313</v>
      </c>
      <c r="I46" s="144">
        <v>1341</v>
      </c>
      <c r="J46" s="145">
        <v>1303</v>
      </c>
      <c r="K46" s="144">
        <v>-93</v>
      </c>
      <c r="L46" s="146">
        <v>-7.1373752877973908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10455</v>
      </c>
      <c r="E11" s="114">
        <v>11132</v>
      </c>
      <c r="F11" s="114">
        <v>11219</v>
      </c>
      <c r="G11" s="114">
        <v>11167</v>
      </c>
      <c r="H11" s="140">
        <v>10895</v>
      </c>
      <c r="I11" s="115">
        <v>-440</v>
      </c>
      <c r="J11" s="116">
        <v>-4.0385497934832495</v>
      </c>
    </row>
    <row r="12" spans="1:15" s="110" customFormat="1" ht="24.95" customHeight="1" x14ac:dyDescent="0.2">
      <c r="A12" s="193" t="s">
        <v>132</v>
      </c>
      <c r="B12" s="194" t="s">
        <v>133</v>
      </c>
      <c r="C12" s="113">
        <v>1.2434241989478718</v>
      </c>
      <c r="D12" s="115">
        <v>130</v>
      </c>
      <c r="E12" s="114">
        <v>137</v>
      </c>
      <c r="F12" s="114">
        <v>149</v>
      </c>
      <c r="G12" s="114">
        <v>137</v>
      </c>
      <c r="H12" s="140">
        <v>128</v>
      </c>
      <c r="I12" s="115">
        <v>2</v>
      </c>
      <c r="J12" s="116">
        <v>1.5625</v>
      </c>
    </row>
    <row r="13" spans="1:15" s="110" customFormat="1" ht="24.95" customHeight="1" x14ac:dyDescent="0.2">
      <c r="A13" s="193" t="s">
        <v>134</v>
      </c>
      <c r="B13" s="199" t="s">
        <v>214</v>
      </c>
      <c r="C13" s="113">
        <v>0.83213773314203732</v>
      </c>
      <c r="D13" s="115">
        <v>87</v>
      </c>
      <c r="E13" s="114">
        <v>88</v>
      </c>
      <c r="F13" s="114">
        <v>94</v>
      </c>
      <c r="G13" s="114">
        <v>82</v>
      </c>
      <c r="H13" s="140">
        <v>79</v>
      </c>
      <c r="I13" s="115">
        <v>8</v>
      </c>
      <c r="J13" s="116">
        <v>10.126582278481013</v>
      </c>
    </row>
    <row r="14" spans="1:15" s="287" customFormat="1" ht="24.95" customHeight="1" x14ac:dyDescent="0.2">
      <c r="A14" s="193" t="s">
        <v>215</v>
      </c>
      <c r="B14" s="199" t="s">
        <v>137</v>
      </c>
      <c r="C14" s="113">
        <v>5.7388809182209473</v>
      </c>
      <c r="D14" s="115">
        <v>600</v>
      </c>
      <c r="E14" s="114">
        <v>514</v>
      </c>
      <c r="F14" s="114">
        <v>529</v>
      </c>
      <c r="G14" s="114">
        <v>543</v>
      </c>
      <c r="H14" s="140">
        <v>548</v>
      </c>
      <c r="I14" s="115">
        <v>52</v>
      </c>
      <c r="J14" s="116">
        <v>9.4890510948905114</v>
      </c>
      <c r="K14" s="110"/>
      <c r="L14" s="110"/>
      <c r="M14" s="110"/>
      <c r="N14" s="110"/>
      <c r="O14" s="110"/>
    </row>
    <row r="15" spans="1:15" s="110" customFormat="1" ht="24.95" customHeight="1" x14ac:dyDescent="0.2">
      <c r="A15" s="193" t="s">
        <v>216</v>
      </c>
      <c r="B15" s="199" t="s">
        <v>217</v>
      </c>
      <c r="C15" s="113">
        <v>2.4103299856527975</v>
      </c>
      <c r="D15" s="115">
        <v>252</v>
      </c>
      <c r="E15" s="114">
        <v>258</v>
      </c>
      <c r="F15" s="114">
        <v>261</v>
      </c>
      <c r="G15" s="114">
        <v>269</v>
      </c>
      <c r="H15" s="140">
        <v>270</v>
      </c>
      <c r="I15" s="115">
        <v>-18</v>
      </c>
      <c r="J15" s="116">
        <v>-6.666666666666667</v>
      </c>
    </row>
    <row r="16" spans="1:15" s="287" customFormat="1" ht="24.95" customHeight="1" x14ac:dyDescent="0.2">
      <c r="A16" s="193" t="s">
        <v>218</v>
      </c>
      <c r="B16" s="199" t="s">
        <v>141</v>
      </c>
      <c r="C16" s="113">
        <v>2.7068388330942135</v>
      </c>
      <c r="D16" s="115">
        <v>283</v>
      </c>
      <c r="E16" s="114">
        <v>189</v>
      </c>
      <c r="F16" s="114">
        <v>194</v>
      </c>
      <c r="G16" s="114">
        <v>197</v>
      </c>
      <c r="H16" s="140">
        <v>198</v>
      </c>
      <c r="I16" s="115">
        <v>85</v>
      </c>
      <c r="J16" s="116">
        <v>42.929292929292927</v>
      </c>
      <c r="K16" s="110"/>
      <c r="L16" s="110"/>
      <c r="M16" s="110"/>
      <c r="N16" s="110"/>
      <c r="O16" s="110"/>
    </row>
    <row r="17" spans="1:15" s="110" customFormat="1" ht="24.95" customHeight="1" x14ac:dyDescent="0.2">
      <c r="A17" s="193" t="s">
        <v>142</v>
      </c>
      <c r="B17" s="199" t="s">
        <v>220</v>
      </c>
      <c r="C17" s="113">
        <v>0.62171209947393591</v>
      </c>
      <c r="D17" s="115">
        <v>65</v>
      </c>
      <c r="E17" s="114">
        <v>67</v>
      </c>
      <c r="F17" s="114">
        <v>74</v>
      </c>
      <c r="G17" s="114">
        <v>77</v>
      </c>
      <c r="H17" s="140">
        <v>80</v>
      </c>
      <c r="I17" s="115">
        <v>-15</v>
      </c>
      <c r="J17" s="116">
        <v>-18.75</v>
      </c>
    </row>
    <row r="18" spans="1:15" s="287" customFormat="1" ht="24.95" customHeight="1" x14ac:dyDescent="0.2">
      <c r="A18" s="201" t="s">
        <v>144</v>
      </c>
      <c r="B18" s="202" t="s">
        <v>145</v>
      </c>
      <c r="C18" s="113">
        <v>3.3476805356288857</v>
      </c>
      <c r="D18" s="115">
        <v>350</v>
      </c>
      <c r="E18" s="114">
        <v>438</v>
      </c>
      <c r="F18" s="114">
        <v>447</v>
      </c>
      <c r="G18" s="114">
        <v>439</v>
      </c>
      <c r="H18" s="140">
        <v>440</v>
      </c>
      <c r="I18" s="115">
        <v>-90</v>
      </c>
      <c r="J18" s="116">
        <v>-20.454545454545453</v>
      </c>
      <c r="K18" s="110"/>
      <c r="L18" s="110"/>
      <c r="M18" s="110"/>
      <c r="N18" s="110"/>
      <c r="O18" s="110"/>
    </row>
    <row r="19" spans="1:15" s="110" customFormat="1" ht="24.95" customHeight="1" x14ac:dyDescent="0.2">
      <c r="A19" s="193" t="s">
        <v>146</v>
      </c>
      <c r="B19" s="199" t="s">
        <v>147</v>
      </c>
      <c r="C19" s="113">
        <v>15.045432807269249</v>
      </c>
      <c r="D19" s="115">
        <v>1573</v>
      </c>
      <c r="E19" s="114">
        <v>1617</v>
      </c>
      <c r="F19" s="114">
        <v>1596</v>
      </c>
      <c r="G19" s="114">
        <v>1590</v>
      </c>
      <c r="H19" s="140">
        <v>1577</v>
      </c>
      <c r="I19" s="115">
        <v>-4</v>
      </c>
      <c r="J19" s="116">
        <v>-0.2536461636017755</v>
      </c>
    </row>
    <row r="20" spans="1:15" s="287" customFormat="1" ht="24.95" customHeight="1" x14ac:dyDescent="0.2">
      <c r="A20" s="193" t="s">
        <v>148</v>
      </c>
      <c r="B20" s="199" t="s">
        <v>149</v>
      </c>
      <c r="C20" s="113">
        <v>5.3658536585365857</v>
      </c>
      <c r="D20" s="115">
        <v>561</v>
      </c>
      <c r="E20" s="114">
        <v>586</v>
      </c>
      <c r="F20" s="114">
        <v>576</v>
      </c>
      <c r="G20" s="114">
        <v>594</v>
      </c>
      <c r="H20" s="140">
        <v>642</v>
      </c>
      <c r="I20" s="115">
        <v>-81</v>
      </c>
      <c r="J20" s="116">
        <v>-12.616822429906541</v>
      </c>
      <c r="K20" s="110"/>
      <c r="L20" s="110"/>
      <c r="M20" s="110"/>
      <c r="N20" s="110"/>
      <c r="O20" s="110"/>
    </row>
    <row r="21" spans="1:15" s="110" customFormat="1" ht="24.95" customHeight="1" x14ac:dyDescent="0.2">
      <c r="A21" s="201" t="s">
        <v>150</v>
      </c>
      <c r="B21" s="202" t="s">
        <v>151</v>
      </c>
      <c r="C21" s="113">
        <v>17.417503586800574</v>
      </c>
      <c r="D21" s="115">
        <v>1821</v>
      </c>
      <c r="E21" s="114">
        <v>2198</v>
      </c>
      <c r="F21" s="114">
        <v>2183</v>
      </c>
      <c r="G21" s="114">
        <v>2146</v>
      </c>
      <c r="H21" s="140">
        <v>2032</v>
      </c>
      <c r="I21" s="115">
        <v>-211</v>
      </c>
      <c r="J21" s="116">
        <v>-10.383858267716535</v>
      </c>
    </row>
    <row r="22" spans="1:15" s="110" customFormat="1" ht="24.95" customHeight="1" x14ac:dyDescent="0.2">
      <c r="A22" s="201" t="s">
        <v>152</v>
      </c>
      <c r="B22" s="199" t="s">
        <v>153</v>
      </c>
      <c r="C22" s="113">
        <v>2.8790052606408416</v>
      </c>
      <c r="D22" s="115">
        <v>301</v>
      </c>
      <c r="E22" s="114">
        <v>299</v>
      </c>
      <c r="F22" s="114">
        <v>306</v>
      </c>
      <c r="G22" s="114">
        <v>304</v>
      </c>
      <c r="H22" s="140">
        <v>309</v>
      </c>
      <c r="I22" s="115">
        <v>-8</v>
      </c>
      <c r="J22" s="116">
        <v>-2.5889967637540452</v>
      </c>
    </row>
    <row r="23" spans="1:15" s="110" customFormat="1" ht="24.95" customHeight="1" x14ac:dyDescent="0.2">
      <c r="A23" s="193" t="s">
        <v>154</v>
      </c>
      <c r="B23" s="199" t="s">
        <v>155</v>
      </c>
      <c r="C23" s="113">
        <v>1.1956001912960306</v>
      </c>
      <c r="D23" s="115">
        <v>125</v>
      </c>
      <c r="E23" s="114">
        <v>124</v>
      </c>
      <c r="F23" s="114">
        <v>122</v>
      </c>
      <c r="G23" s="114">
        <v>121</v>
      </c>
      <c r="H23" s="140">
        <v>118</v>
      </c>
      <c r="I23" s="115">
        <v>7</v>
      </c>
      <c r="J23" s="116">
        <v>5.9322033898305087</v>
      </c>
    </row>
    <row r="24" spans="1:15" s="110" customFormat="1" ht="24.95" customHeight="1" x14ac:dyDescent="0.2">
      <c r="A24" s="193" t="s">
        <v>156</v>
      </c>
      <c r="B24" s="199" t="s">
        <v>221</v>
      </c>
      <c r="C24" s="113">
        <v>8.9335246293639408</v>
      </c>
      <c r="D24" s="115">
        <v>934</v>
      </c>
      <c r="E24" s="114">
        <v>1012</v>
      </c>
      <c r="F24" s="114">
        <v>1024</v>
      </c>
      <c r="G24" s="114">
        <v>1021</v>
      </c>
      <c r="H24" s="140">
        <v>992</v>
      </c>
      <c r="I24" s="115">
        <v>-58</v>
      </c>
      <c r="J24" s="116">
        <v>-5.846774193548387</v>
      </c>
    </row>
    <row r="25" spans="1:15" s="110" customFormat="1" ht="24.95" customHeight="1" x14ac:dyDescent="0.2">
      <c r="A25" s="193" t="s">
        <v>222</v>
      </c>
      <c r="B25" s="204" t="s">
        <v>159</v>
      </c>
      <c r="C25" s="113">
        <v>6.561453849832616</v>
      </c>
      <c r="D25" s="115">
        <v>686</v>
      </c>
      <c r="E25" s="114">
        <v>667</v>
      </c>
      <c r="F25" s="114">
        <v>698</v>
      </c>
      <c r="G25" s="114">
        <v>671</v>
      </c>
      <c r="H25" s="140">
        <v>662</v>
      </c>
      <c r="I25" s="115">
        <v>24</v>
      </c>
      <c r="J25" s="116">
        <v>3.6253776435045317</v>
      </c>
    </row>
    <row r="26" spans="1:15" s="110" customFormat="1" ht="24.95" customHeight="1" x14ac:dyDescent="0.2">
      <c r="A26" s="201">
        <v>782.78300000000002</v>
      </c>
      <c r="B26" s="203" t="s">
        <v>160</v>
      </c>
      <c r="C26" s="113">
        <v>0.57388809182209466</v>
      </c>
      <c r="D26" s="115">
        <v>60</v>
      </c>
      <c r="E26" s="114">
        <v>60</v>
      </c>
      <c r="F26" s="114">
        <v>59</v>
      </c>
      <c r="G26" s="114">
        <v>50</v>
      </c>
      <c r="H26" s="140">
        <v>43</v>
      </c>
      <c r="I26" s="115">
        <v>17</v>
      </c>
      <c r="J26" s="116">
        <v>39.534883720930232</v>
      </c>
    </row>
    <row r="27" spans="1:15" s="110" customFormat="1" ht="24.95" customHeight="1" x14ac:dyDescent="0.2">
      <c r="A27" s="193" t="s">
        <v>161</v>
      </c>
      <c r="B27" s="199" t="s">
        <v>162</v>
      </c>
      <c r="C27" s="113">
        <v>0.86083213773314204</v>
      </c>
      <c r="D27" s="115">
        <v>90</v>
      </c>
      <c r="E27" s="114">
        <v>94</v>
      </c>
      <c r="F27" s="114">
        <v>99</v>
      </c>
      <c r="G27" s="114">
        <v>101</v>
      </c>
      <c r="H27" s="140">
        <v>99</v>
      </c>
      <c r="I27" s="115">
        <v>-9</v>
      </c>
      <c r="J27" s="116">
        <v>-9.0909090909090917</v>
      </c>
    </row>
    <row r="28" spans="1:15" s="110" customFormat="1" ht="24.95" customHeight="1" x14ac:dyDescent="0.2">
      <c r="A28" s="193" t="s">
        <v>163</v>
      </c>
      <c r="B28" s="199" t="s">
        <v>164</v>
      </c>
      <c r="C28" s="113">
        <v>3.9885222381635579</v>
      </c>
      <c r="D28" s="115">
        <v>417</v>
      </c>
      <c r="E28" s="114">
        <v>490</v>
      </c>
      <c r="F28" s="114">
        <v>476</v>
      </c>
      <c r="G28" s="114">
        <v>517</v>
      </c>
      <c r="H28" s="140">
        <v>450</v>
      </c>
      <c r="I28" s="115">
        <v>-33</v>
      </c>
      <c r="J28" s="116">
        <v>-7.333333333333333</v>
      </c>
    </row>
    <row r="29" spans="1:15" s="110" customFormat="1" ht="24.95" customHeight="1" x14ac:dyDescent="0.2">
      <c r="A29" s="193">
        <v>86</v>
      </c>
      <c r="B29" s="199" t="s">
        <v>165</v>
      </c>
      <c r="C29" s="113">
        <v>6.3223338115734098</v>
      </c>
      <c r="D29" s="115">
        <v>661</v>
      </c>
      <c r="E29" s="114">
        <v>659</v>
      </c>
      <c r="F29" s="114">
        <v>678</v>
      </c>
      <c r="G29" s="114">
        <v>700</v>
      </c>
      <c r="H29" s="140">
        <v>669</v>
      </c>
      <c r="I29" s="115">
        <v>-8</v>
      </c>
      <c r="J29" s="116">
        <v>-1.195814648729447</v>
      </c>
    </row>
    <row r="30" spans="1:15" s="110" customFormat="1" ht="24.95" customHeight="1" x14ac:dyDescent="0.2">
      <c r="A30" s="193">
        <v>87.88</v>
      </c>
      <c r="B30" s="204" t="s">
        <v>166</v>
      </c>
      <c r="C30" s="113">
        <v>3.9693926351028215</v>
      </c>
      <c r="D30" s="115">
        <v>415</v>
      </c>
      <c r="E30" s="114">
        <v>438</v>
      </c>
      <c r="F30" s="114">
        <v>461</v>
      </c>
      <c r="G30" s="114">
        <v>443</v>
      </c>
      <c r="H30" s="140">
        <v>429</v>
      </c>
      <c r="I30" s="115">
        <v>-14</v>
      </c>
      <c r="J30" s="116">
        <v>-3.2634032634032635</v>
      </c>
    </row>
    <row r="31" spans="1:15" s="110" customFormat="1" ht="24.95" customHeight="1" x14ac:dyDescent="0.2">
      <c r="A31" s="193" t="s">
        <v>167</v>
      </c>
      <c r="B31" s="199" t="s">
        <v>168</v>
      </c>
      <c r="C31" s="113">
        <v>15.724533715925395</v>
      </c>
      <c r="D31" s="115">
        <v>1644</v>
      </c>
      <c r="E31" s="114">
        <v>1711</v>
      </c>
      <c r="F31" s="114">
        <v>1722</v>
      </c>
      <c r="G31" s="114">
        <v>1708</v>
      </c>
      <c r="H31" s="140">
        <v>1670</v>
      </c>
      <c r="I31" s="115">
        <v>-26</v>
      </c>
      <c r="J31" s="116">
        <v>-1.5568862275449102</v>
      </c>
    </row>
    <row r="32" spans="1:15" s="110" customFormat="1" ht="24.95" customHeight="1" x14ac:dyDescent="0.2">
      <c r="A32" s="193"/>
      <c r="B32" s="204" t="s">
        <v>169</v>
      </c>
      <c r="C32" s="113">
        <v>0</v>
      </c>
      <c r="D32" s="115">
        <v>0</v>
      </c>
      <c r="E32" s="114">
        <v>0</v>
      </c>
      <c r="F32" s="114">
        <v>0</v>
      </c>
      <c r="G32" s="114">
        <v>0</v>
      </c>
      <c r="H32" s="140">
        <v>8</v>
      </c>
      <c r="I32" s="115">
        <v>-8</v>
      </c>
      <c r="J32" s="116">
        <v>-100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1.2434241989478718</v>
      </c>
      <c r="D34" s="115">
        <v>130</v>
      </c>
      <c r="E34" s="114">
        <v>137</v>
      </c>
      <c r="F34" s="114">
        <v>149</v>
      </c>
      <c r="G34" s="114">
        <v>137</v>
      </c>
      <c r="H34" s="140">
        <v>128</v>
      </c>
      <c r="I34" s="115">
        <v>2</v>
      </c>
      <c r="J34" s="116">
        <v>1.5625</v>
      </c>
    </row>
    <row r="35" spans="1:10" s="110" customFormat="1" ht="24.95" customHeight="1" x14ac:dyDescent="0.2">
      <c r="A35" s="292" t="s">
        <v>171</v>
      </c>
      <c r="B35" s="293" t="s">
        <v>172</v>
      </c>
      <c r="C35" s="113">
        <v>9.9186991869918693</v>
      </c>
      <c r="D35" s="115">
        <v>1037</v>
      </c>
      <c r="E35" s="114">
        <v>1040</v>
      </c>
      <c r="F35" s="114">
        <v>1070</v>
      </c>
      <c r="G35" s="114">
        <v>1064</v>
      </c>
      <c r="H35" s="140">
        <v>1067</v>
      </c>
      <c r="I35" s="115">
        <v>-30</v>
      </c>
      <c r="J35" s="116">
        <v>-2.8116213683223994</v>
      </c>
    </row>
    <row r="36" spans="1:10" s="110" customFormat="1" ht="24.95" customHeight="1" x14ac:dyDescent="0.2">
      <c r="A36" s="294" t="s">
        <v>173</v>
      </c>
      <c r="B36" s="295" t="s">
        <v>174</v>
      </c>
      <c r="C36" s="125">
        <v>88.837876614060264</v>
      </c>
      <c r="D36" s="143">
        <v>9288</v>
      </c>
      <c r="E36" s="144">
        <v>9955</v>
      </c>
      <c r="F36" s="144">
        <v>10000</v>
      </c>
      <c r="G36" s="144">
        <v>9966</v>
      </c>
      <c r="H36" s="145">
        <v>9692</v>
      </c>
      <c r="I36" s="143">
        <v>-404</v>
      </c>
      <c r="J36" s="146">
        <v>-4.1683862979777135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10455</v>
      </c>
      <c r="F11" s="264">
        <v>11132</v>
      </c>
      <c r="G11" s="264">
        <v>11219</v>
      </c>
      <c r="H11" s="264">
        <v>11167</v>
      </c>
      <c r="I11" s="265">
        <v>10895</v>
      </c>
      <c r="J11" s="263">
        <v>-440</v>
      </c>
      <c r="K11" s="266">
        <v>-4.0385497934832495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44.505021520803446</v>
      </c>
      <c r="E13" s="115">
        <v>4653</v>
      </c>
      <c r="F13" s="114">
        <v>4979</v>
      </c>
      <c r="G13" s="114">
        <v>5082</v>
      </c>
      <c r="H13" s="114">
        <v>5053</v>
      </c>
      <c r="I13" s="140">
        <v>4838</v>
      </c>
      <c r="J13" s="115">
        <v>-185</v>
      </c>
      <c r="K13" s="116">
        <v>-3.8238941711451013</v>
      </c>
    </row>
    <row r="14" spans="1:15" ht="15.95" customHeight="1" x14ac:dyDescent="0.2">
      <c r="A14" s="306" t="s">
        <v>230</v>
      </c>
      <c r="B14" s="307"/>
      <c r="C14" s="308"/>
      <c r="D14" s="113">
        <v>42.754662840746057</v>
      </c>
      <c r="E14" s="115">
        <v>4470</v>
      </c>
      <c r="F14" s="114">
        <v>4802</v>
      </c>
      <c r="G14" s="114">
        <v>4802</v>
      </c>
      <c r="H14" s="114">
        <v>4800</v>
      </c>
      <c r="I14" s="140">
        <v>4731</v>
      </c>
      <c r="J14" s="115">
        <v>-261</v>
      </c>
      <c r="K14" s="116">
        <v>-5.516804058338618</v>
      </c>
    </row>
    <row r="15" spans="1:15" ht="15.95" customHeight="1" x14ac:dyDescent="0.2">
      <c r="A15" s="306" t="s">
        <v>231</v>
      </c>
      <c r="B15" s="307"/>
      <c r="C15" s="308"/>
      <c r="D15" s="113">
        <v>4.8015303682448591</v>
      </c>
      <c r="E15" s="115">
        <v>502</v>
      </c>
      <c r="F15" s="114">
        <v>505</v>
      </c>
      <c r="G15" s="114">
        <v>504</v>
      </c>
      <c r="H15" s="114">
        <v>476</v>
      </c>
      <c r="I15" s="140">
        <v>491</v>
      </c>
      <c r="J15" s="115">
        <v>11</v>
      </c>
      <c r="K15" s="116">
        <v>2.2403258655804481</v>
      </c>
    </row>
    <row r="16" spans="1:15" ht="15.95" customHeight="1" x14ac:dyDescent="0.2">
      <c r="A16" s="306" t="s">
        <v>232</v>
      </c>
      <c r="B16" s="307"/>
      <c r="C16" s="308"/>
      <c r="D16" s="113">
        <v>2.6398852223816354</v>
      </c>
      <c r="E16" s="115">
        <v>276</v>
      </c>
      <c r="F16" s="114">
        <v>283</v>
      </c>
      <c r="G16" s="114">
        <v>277</v>
      </c>
      <c r="H16" s="114">
        <v>286</v>
      </c>
      <c r="I16" s="140">
        <v>293</v>
      </c>
      <c r="J16" s="115">
        <v>-17</v>
      </c>
      <c r="K16" s="116">
        <v>-5.802047781569966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1.013868962219034</v>
      </c>
      <c r="E18" s="115">
        <v>106</v>
      </c>
      <c r="F18" s="114">
        <v>106</v>
      </c>
      <c r="G18" s="114">
        <v>123</v>
      </c>
      <c r="H18" s="114">
        <v>107</v>
      </c>
      <c r="I18" s="140">
        <v>101</v>
      </c>
      <c r="J18" s="115">
        <v>5</v>
      </c>
      <c r="K18" s="116">
        <v>4.9504950495049505</v>
      </c>
    </row>
    <row r="19" spans="1:11" ht="14.1" customHeight="1" x14ac:dyDescent="0.2">
      <c r="A19" s="306" t="s">
        <v>235</v>
      </c>
      <c r="B19" s="307" t="s">
        <v>236</v>
      </c>
      <c r="C19" s="308"/>
      <c r="D19" s="113">
        <v>0.58345289335246298</v>
      </c>
      <c r="E19" s="115">
        <v>61</v>
      </c>
      <c r="F19" s="114">
        <v>60</v>
      </c>
      <c r="G19" s="114">
        <v>66</v>
      </c>
      <c r="H19" s="114">
        <v>56</v>
      </c>
      <c r="I19" s="140">
        <v>52</v>
      </c>
      <c r="J19" s="115">
        <v>9</v>
      </c>
      <c r="K19" s="116">
        <v>17.307692307692307</v>
      </c>
    </row>
    <row r="20" spans="1:11" ht="14.1" customHeight="1" x14ac:dyDescent="0.2">
      <c r="A20" s="306">
        <v>12</v>
      </c>
      <c r="B20" s="307" t="s">
        <v>237</v>
      </c>
      <c r="C20" s="308"/>
      <c r="D20" s="113">
        <v>1.6068866571018652</v>
      </c>
      <c r="E20" s="115">
        <v>168</v>
      </c>
      <c r="F20" s="114">
        <v>164</v>
      </c>
      <c r="G20" s="114">
        <v>172</v>
      </c>
      <c r="H20" s="114">
        <v>176</v>
      </c>
      <c r="I20" s="140">
        <v>168</v>
      </c>
      <c r="J20" s="115">
        <v>0</v>
      </c>
      <c r="K20" s="116">
        <v>0</v>
      </c>
    </row>
    <row r="21" spans="1:11" ht="14.1" customHeight="1" x14ac:dyDescent="0.2">
      <c r="A21" s="306">
        <v>21</v>
      </c>
      <c r="B21" s="307" t="s">
        <v>238</v>
      </c>
      <c r="C21" s="308"/>
      <c r="D21" s="113">
        <v>0.10521281683405069</v>
      </c>
      <c r="E21" s="115">
        <v>11</v>
      </c>
      <c r="F21" s="114">
        <v>13</v>
      </c>
      <c r="G21" s="114">
        <v>11</v>
      </c>
      <c r="H21" s="114">
        <v>11</v>
      </c>
      <c r="I21" s="140">
        <v>10</v>
      </c>
      <c r="J21" s="115">
        <v>1</v>
      </c>
      <c r="K21" s="116">
        <v>10</v>
      </c>
    </row>
    <row r="22" spans="1:11" ht="14.1" customHeight="1" x14ac:dyDescent="0.2">
      <c r="A22" s="306">
        <v>22</v>
      </c>
      <c r="B22" s="307" t="s">
        <v>239</v>
      </c>
      <c r="C22" s="308"/>
      <c r="D22" s="113">
        <v>0.27737924438067912</v>
      </c>
      <c r="E22" s="115">
        <v>29</v>
      </c>
      <c r="F22" s="114">
        <v>31</v>
      </c>
      <c r="G22" s="114">
        <v>31</v>
      </c>
      <c r="H22" s="114">
        <v>32</v>
      </c>
      <c r="I22" s="140">
        <v>45</v>
      </c>
      <c r="J22" s="115">
        <v>-16</v>
      </c>
      <c r="K22" s="116">
        <v>-35.555555555555557</v>
      </c>
    </row>
    <row r="23" spans="1:11" ht="14.1" customHeight="1" x14ac:dyDescent="0.2">
      <c r="A23" s="306">
        <v>23</v>
      </c>
      <c r="B23" s="307" t="s">
        <v>240</v>
      </c>
      <c r="C23" s="308"/>
      <c r="D23" s="113">
        <v>0.506934481109517</v>
      </c>
      <c r="E23" s="115">
        <v>53</v>
      </c>
      <c r="F23" s="114">
        <v>60</v>
      </c>
      <c r="G23" s="114">
        <v>60</v>
      </c>
      <c r="H23" s="114">
        <v>57</v>
      </c>
      <c r="I23" s="140">
        <v>53</v>
      </c>
      <c r="J23" s="115">
        <v>0</v>
      </c>
      <c r="K23" s="116">
        <v>0</v>
      </c>
    </row>
    <row r="24" spans="1:11" ht="14.1" customHeight="1" x14ac:dyDescent="0.2">
      <c r="A24" s="306">
        <v>24</v>
      </c>
      <c r="B24" s="307" t="s">
        <v>241</v>
      </c>
      <c r="C24" s="308"/>
      <c r="D24" s="113">
        <v>0.62171209947393591</v>
      </c>
      <c r="E24" s="115">
        <v>65</v>
      </c>
      <c r="F24" s="114">
        <v>61</v>
      </c>
      <c r="G24" s="114">
        <v>63</v>
      </c>
      <c r="H24" s="114">
        <v>61</v>
      </c>
      <c r="I24" s="140">
        <v>58</v>
      </c>
      <c r="J24" s="115">
        <v>7</v>
      </c>
      <c r="K24" s="116">
        <v>12.068965517241379</v>
      </c>
    </row>
    <row r="25" spans="1:11" ht="14.1" customHeight="1" x14ac:dyDescent="0.2">
      <c r="A25" s="306">
        <v>25</v>
      </c>
      <c r="B25" s="307" t="s">
        <v>242</v>
      </c>
      <c r="C25" s="308"/>
      <c r="D25" s="113">
        <v>0.95648015303682443</v>
      </c>
      <c r="E25" s="115">
        <v>100</v>
      </c>
      <c r="F25" s="114">
        <v>98</v>
      </c>
      <c r="G25" s="114">
        <v>102</v>
      </c>
      <c r="H25" s="114">
        <v>95</v>
      </c>
      <c r="I25" s="140">
        <v>92</v>
      </c>
      <c r="J25" s="115">
        <v>8</v>
      </c>
      <c r="K25" s="116">
        <v>8.695652173913043</v>
      </c>
    </row>
    <row r="26" spans="1:11" ht="14.1" customHeight="1" x14ac:dyDescent="0.2">
      <c r="A26" s="306">
        <v>26</v>
      </c>
      <c r="B26" s="307" t="s">
        <v>243</v>
      </c>
      <c r="C26" s="308"/>
      <c r="D26" s="113">
        <v>0.73648971783835482</v>
      </c>
      <c r="E26" s="115">
        <v>77</v>
      </c>
      <c r="F26" s="114">
        <v>69</v>
      </c>
      <c r="G26" s="114">
        <v>76</v>
      </c>
      <c r="H26" s="114">
        <v>78</v>
      </c>
      <c r="I26" s="140">
        <v>74</v>
      </c>
      <c r="J26" s="115">
        <v>3</v>
      </c>
      <c r="K26" s="116">
        <v>4.0540540540540544</v>
      </c>
    </row>
    <row r="27" spans="1:11" ht="14.1" customHeight="1" x14ac:dyDescent="0.2">
      <c r="A27" s="306">
        <v>27</v>
      </c>
      <c r="B27" s="307" t="s">
        <v>244</v>
      </c>
      <c r="C27" s="308"/>
      <c r="D27" s="113">
        <v>0.65997130559540884</v>
      </c>
      <c r="E27" s="115">
        <v>69</v>
      </c>
      <c r="F27" s="114">
        <v>72</v>
      </c>
      <c r="G27" s="114">
        <v>69</v>
      </c>
      <c r="H27" s="114">
        <v>70</v>
      </c>
      <c r="I27" s="140">
        <v>67</v>
      </c>
      <c r="J27" s="115">
        <v>2</v>
      </c>
      <c r="K27" s="116">
        <v>2.9850746268656718</v>
      </c>
    </row>
    <row r="28" spans="1:11" ht="14.1" customHeight="1" x14ac:dyDescent="0.2">
      <c r="A28" s="306">
        <v>28</v>
      </c>
      <c r="B28" s="307" t="s">
        <v>245</v>
      </c>
      <c r="C28" s="308"/>
      <c r="D28" s="113">
        <v>0.21042563366810138</v>
      </c>
      <c r="E28" s="115">
        <v>22</v>
      </c>
      <c r="F28" s="114">
        <v>26</v>
      </c>
      <c r="G28" s="114">
        <v>24</v>
      </c>
      <c r="H28" s="114">
        <v>24</v>
      </c>
      <c r="I28" s="140">
        <v>25</v>
      </c>
      <c r="J28" s="115">
        <v>-3</v>
      </c>
      <c r="K28" s="116">
        <v>-12</v>
      </c>
    </row>
    <row r="29" spans="1:11" ht="14.1" customHeight="1" x14ac:dyDescent="0.2">
      <c r="A29" s="306">
        <v>29</v>
      </c>
      <c r="B29" s="307" t="s">
        <v>246</v>
      </c>
      <c r="C29" s="308"/>
      <c r="D29" s="113">
        <v>3.5294117647058822</v>
      </c>
      <c r="E29" s="115">
        <v>369</v>
      </c>
      <c r="F29" s="114">
        <v>458</v>
      </c>
      <c r="G29" s="114">
        <v>439</v>
      </c>
      <c r="H29" s="114">
        <v>432</v>
      </c>
      <c r="I29" s="140">
        <v>424</v>
      </c>
      <c r="J29" s="115">
        <v>-55</v>
      </c>
      <c r="K29" s="116">
        <v>-12.971698113207546</v>
      </c>
    </row>
    <row r="30" spans="1:11" ht="14.1" customHeight="1" x14ac:dyDescent="0.2">
      <c r="A30" s="306" t="s">
        <v>247</v>
      </c>
      <c r="B30" s="307" t="s">
        <v>248</v>
      </c>
      <c r="C30" s="308"/>
      <c r="D30" s="113">
        <v>0.45911047345767575</v>
      </c>
      <c r="E30" s="115">
        <v>48</v>
      </c>
      <c r="F30" s="114" t="s">
        <v>513</v>
      </c>
      <c r="G30" s="114" t="s">
        <v>513</v>
      </c>
      <c r="H30" s="114" t="s">
        <v>513</v>
      </c>
      <c r="I30" s="140" t="s">
        <v>513</v>
      </c>
      <c r="J30" s="115" t="s">
        <v>513</v>
      </c>
      <c r="K30" s="116" t="s">
        <v>513</v>
      </c>
    </row>
    <row r="31" spans="1:11" ht="14.1" customHeight="1" x14ac:dyDescent="0.2">
      <c r="A31" s="306" t="s">
        <v>249</v>
      </c>
      <c r="B31" s="307" t="s">
        <v>250</v>
      </c>
      <c r="C31" s="308"/>
      <c r="D31" s="113">
        <v>3.0224772835963654</v>
      </c>
      <c r="E31" s="115">
        <v>316</v>
      </c>
      <c r="F31" s="114">
        <v>396</v>
      </c>
      <c r="G31" s="114">
        <v>382</v>
      </c>
      <c r="H31" s="114">
        <v>381</v>
      </c>
      <c r="I31" s="140">
        <v>374</v>
      </c>
      <c r="J31" s="115">
        <v>-58</v>
      </c>
      <c r="K31" s="116">
        <v>-15.508021390374331</v>
      </c>
    </row>
    <row r="32" spans="1:11" ht="14.1" customHeight="1" x14ac:dyDescent="0.2">
      <c r="A32" s="306">
        <v>31</v>
      </c>
      <c r="B32" s="307" t="s">
        <v>251</v>
      </c>
      <c r="C32" s="308"/>
      <c r="D32" s="113">
        <v>7.6518412242945963E-2</v>
      </c>
      <c r="E32" s="115">
        <v>8</v>
      </c>
      <c r="F32" s="114">
        <v>10</v>
      </c>
      <c r="G32" s="114">
        <v>9</v>
      </c>
      <c r="H32" s="114">
        <v>8</v>
      </c>
      <c r="I32" s="140">
        <v>9</v>
      </c>
      <c r="J32" s="115">
        <v>-1</v>
      </c>
      <c r="K32" s="116">
        <v>-11.111111111111111</v>
      </c>
    </row>
    <row r="33" spans="1:11" ht="14.1" customHeight="1" x14ac:dyDescent="0.2">
      <c r="A33" s="306">
        <v>32</v>
      </c>
      <c r="B33" s="307" t="s">
        <v>252</v>
      </c>
      <c r="C33" s="308"/>
      <c r="D33" s="113">
        <v>0.77474892395982786</v>
      </c>
      <c r="E33" s="115">
        <v>81</v>
      </c>
      <c r="F33" s="114">
        <v>78</v>
      </c>
      <c r="G33" s="114">
        <v>86</v>
      </c>
      <c r="H33" s="114">
        <v>76</v>
      </c>
      <c r="I33" s="140">
        <v>75</v>
      </c>
      <c r="J33" s="115">
        <v>6</v>
      </c>
      <c r="K33" s="116">
        <v>8</v>
      </c>
    </row>
    <row r="34" spans="1:11" ht="14.1" customHeight="1" x14ac:dyDescent="0.2">
      <c r="A34" s="306">
        <v>33</v>
      </c>
      <c r="B34" s="307" t="s">
        <v>253</v>
      </c>
      <c r="C34" s="308"/>
      <c r="D34" s="113">
        <v>0.34433285509325684</v>
      </c>
      <c r="E34" s="115">
        <v>36</v>
      </c>
      <c r="F34" s="114">
        <v>38</v>
      </c>
      <c r="G34" s="114">
        <v>41</v>
      </c>
      <c r="H34" s="114">
        <v>40</v>
      </c>
      <c r="I34" s="140">
        <v>41</v>
      </c>
      <c r="J34" s="115">
        <v>-5</v>
      </c>
      <c r="K34" s="116">
        <v>-12.195121951219512</v>
      </c>
    </row>
    <row r="35" spans="1:11" ht="14.1" customHeight="1" x14ac:dyDescent="0.2">
      <c r="A35" s="306">
        <v>34</v>
      </c>
      <c r="B35" s="307" t="s">
        <v>254</v>
      </c>
      <c r="C35" s="308"/>
      <c r="D35" s="113">
        <v>6.2171209947393589</v>
      </c>
      <c r="E35" s="115">
        <v>650</v>
      </c>
      <c r="F35" s="114">
        <v>676</v>
      </c>
      <c r="G35" s="114">
        <v>678</v>
      </c>
      <c r="H35" s="114">
        <v>659</v>
      </c>
      <c r="I35" s="140">
        <v>647</v>
      </c>
      <c r="J35" s="115">
        <v>3</v>
      </c>
      <c r="K35" s="116">
        <v>0.46367851622874806</v>
      </c>
    </row>
    <row r="36" spans="1:11" ht="14.1" customHeight="1" x14ac:dyDescent="0.2">
      <c r="A36" s="306">
        <v>41</v>
      </c>
      <c r="B36" s="307" t="s">
        <v>255</v>
      </c>
      <c r="C36" s="308"/>
      <c r="D36" s="113">
        <v>0.21042563366810138</v>
      </c>
      <c r="E36" s="115">
        <v>22</v>
      </c>
      <c r="F36" s="114">
        <v>30</v>
      </c>
      <c r="G36" s="114">
        <v>32</v>
      </c>
      <c r="H36" s="114">
        <v>28</v>
      </c>
      <c r="I36" s="140">
        <v>30</v>
      </c>
      <c r="J36" s="115">
        <v>-8</v>
      </c>
      <c r="K36" s="116">
        <v>-26.666666666666668</v>
      </c>
    </row>
    <row r="37" spans="1:11" ht="14.1" customHeight="1" x14ac:dyDescent="0.2">
      <c r="A37" s="306">
        <v>42</v>
      </c>
      <c r="B37" s="307" t="s">
        <v>256</v>
      </c>
      <c r="C37" s="308"/>
      <c r="D37" s="113" t="s">
        <v>513</v>
      </c>
      <c r="E37" s="115" t="s">
        <v>513</v>
      </c>
      <c r="F37" s="114" t="s">
        <v>513</v>
      </c>
      <c r="G37" s="114">
        <v>8</v>
      </c>
      <c r="H37" s="114">
        <v>8</v>
      </c>
      <c r="I37" s="140">
        <v>9</v>
      </c>
      <c r="J37" s="115" t="s">
        <v>513</v>
      </c>
      <c r="K37" s="116" t="s">
        <v>513</v>
      </c>
    </row>
    <row r="38" spans="1:11" ht="14.1" customHeight="1" x14ac:dyDescent="0.2">
      <c r="A38" s="306">
        <v>43</v>
      </c>
      <c r="B38" s="307" t="s">
        <v>257</v>
      </c>
      <c r="C38" s="308"/>
      <c r="D38" s="113">
        <v>0.30607364897178385</v>
      </c>
      <c r="E38" s="115">
        <v>32</v>
      </c>
      <c r="F38" s="114">
        <v>33</v>
      </c>
      <c r="G38" s="114">
        <v>31</v>
      </c>
      <c r="H38" s="114">
        <v>31</v>
      </c>
      <c r="I38" s="140">
        <v>29</v>
      </c>
      <c r="J38" s="115">
        <v>3</v>
      </c>
      <c r="K38" s="116">
        <v>10.344827586206897</v>
      </c>
    </row>
    <row r="39" spans="1:11" ht="14.1" customHeight="1" x14ac:dyDescent="0.2">
      <c r="A39" s="306">
        <v>51</v>
      </c>
      <c r="B39" s="307" t="s">
        <v>258</v>
      </c>
      <c r="C39" s="308"/>
      <c r="D39" s="113">
        <v>7.2596843615494979</v>
      </c>
      <c r="E39" s="115">
        <v>759</v>
      </c>
      <c r="F39" s="114">
        <v>762</v>
      </c>
      <c r="G39" s="114">
        <v>814</v>
      </c>
      <c r="H39" s="114">
        <v>801</v>
      </c>
      <c r="I39" s="140">
        <v>804</v>
      </c>
      <c r="J39" s="115">
        <v>-45</v>
      </c>
      <c r="K39" s="116">
        <v>-5.5970149253731343</v>
      </c>
    </row>
    <row r="40" spans="1:11" ht="14.1" customHeight="1" x14ac:dyDescent="0.2">
      <c r="A40" s="306" t="s">
        <v>259</v>
      </c>
      <c r="B40" s="307" t="s">
        <v>260</v>
      </c>
      <c r="C40" s="308"/>
      <c r="D40" s="113">
        <v>6.963175514108082</v>
      </c>
      <c r="E40" s="115">
        <v>728</v>
      </c>
      <c r="F40" s="114">
        <v>727</v>
      </c>
      <c r="G40" s="114">
        <v>773</v>
      </c>
      <c r="H40" s="114">
        <v>760</v>
      </c>
      <c r="I40" s="140">
        <v>768</v>
      </c>
      <c r="J40" s="115">
        <v>-40</v>
      </c>
      <c r="K40" s="116">
        <v>-5.208333333333333</v>
      </c>
    </row>
    <row r="41" spans="1:11" ht="14.1" customHeight="1" x14ac:dyDescent="0.2">
      <c r="A41" s="306"/>
      <c r="B41" s="307" t="s">
        <v>261</v>
      </c>
      <c r="C41" s="308"/>
      <c r="D41" s="113">
        <v>2.037302725968436</v>
      </c>
      <c r="E41" s="115">
        <v>213</v>
      </c>
      <c r="F41" s="114">
        <v>214</v>
      </c>
      <c r="G41" s="114">
        <v>233</v>
      </c>
      <c r="H41" s="114">
        <v>245</v>
      </c>
      <c r="I41" s="140">
        <v>251</v>
      </c>
      <c r="J41" s="115">
        <v>-38</v>
      </c>
      <c r="K41" s="116">
        <v>-15.139442231075698</v>
      </c>
    </row>
    <row r="42" spans="1:11" ht="14.1" customHeight="1" x14ac:dyDescent="0.2">
      <c r="A42" s="306">
        <v>52</v>
      </c>
      <c r="B42" s="307" t="s">
        <v>262</v>
      </c>
      <c r="C42" s="308"/>
      <c r="D42" s="113">
        <v>4.7728359636537538</v>
      </c>
      <c r="E42" s="115">
        <v>499</v>
      </c>
      <c r="F42" s="114">
        <v>530</v>
      </c>
      <c r="G42" s="114">
        <v>525</v>
      </c>
      <c r="H42" s="114">
        <v>530</v>
      </c>
      <c r="I42" s="140">
        <v>567</v>
      </c>
      <c r="J42" s="115">
        <v>-68</v>
      </c>
      <c r="K42" s="116">
        <v>-11.99294532627866</v>
      </c>
    </row>
    <row r="43" spans="1:11" ht="14.1" customHeight="1" x14ac:dyDescent="0.2">
      <c r="A43" s="306" t="s">
        <v>263</v>
      </c>
      <c r="B43" s="307" t="s">
        <v>264</v>
      </c>
      <c r="C43" s="308"/>
      <c r="D43" s="113">
        <v>4.4954567192730748</v>
      </c>
      <c r="E43" s="115">
        <v>470</v>
      </c>
      <c r="F43" s="114">
        <v>495</v>
      </c>
      <c r="G43" s="114">
        <v>485</v>
      </c>
      <c r="H43" s="114">
        <v>492</v>
      </c>
      <c r="I43" s="140">
        <v>525</v>
      </c>
      <c r="J43" s="115">
        <v>-55</v>
      </c>
      <c r="K43" s="116">
        <v>-10.476190476190476</v>
      </c>
    </row>
    <row r="44" spans="1:11" ht="14.1" customHeight="1" x14ac:dyDescent="0.2">
      <c r="A44" s="306">
        <v>53</v>
      </c>
      <c r="B44" s="307" t="s">
        <v>265</v>
      </c>
      <c r="C44" s="308"/>
      <c r="D44" s="113">
        <v>1.406025824964132</v>
      </c>
      <c r="E44" s="115">
        <v>147</v>
      </c>
      <c r="F44" s="114">
        <v>162</v>
      </c>
      <c r="G44" s="114">
        <v>161</v>
      </c>
      <c r="H44" s="114">
        <v>158</v>
      </c>
      <c r="I44" s="140">
        <v>139</v>
      </c>
      <c r="J44" s="115">
        <v>8</v>
      </c>
      <c r="K44" s="116">
        <v>5.7553956834532372</v>
      </c>
    </row>
    <row r="45" spans="1:11" ht="14.1" customHeight="1" x14ac:dyDescent="0.2">
      <c r="A45" s="306" t="s">
        <v>266</v>
      </c>
      <c r="B45" s="307" t="s">
        <v>267</v>
      </c>
      <c r="C45" s="308"/>
      <c r="D45" s="113">
        <v>1.3773314203730274</v>
      </c>
      <c r="E45" s="115">
        <v>144</v>
      </c>
      <c r="F45" s="114">
        <v>160</v>
      </c>
      <c r="G45" s="114">
        <v>159</v>
      </c>
      <c r="H45" s="114">
        <v>156</v>
      </c>
      <c r="I45" s="140">
        <v>137</v>
      </c>
      <c r="J45" s="115">
        <v>7</v>
      </c>
      <c r="K45" s="116">
        <v>5.1094890510948909</v>
      </c>
    </row>
    <row r="46" spans="1:11" ht="14.1" customHeight="1" x14ac:dyDescent="0.2">
      <c r="A46" s="306">
        <v>54</v>
      </c>
      <c r="B46" s="307" t="s">
        <v>268</v>
      </c>
      <c r="C46" s="308"/>
      <c r="D46" s="113">
        <v>15.03586800573888</v>
      </c>
      <c r="E46" s="115">
        <v>1572</v>
      </c>
      <c r="F46" s="114">
        <v>1614</v>
      </c>
      <c r="G46" s="114">
        <v>1647</v>
      </c>
      <c r="H46" s="114">
        <v>1647</v>
      </c>
      <c r="I46" s="140">
        <v>1630</v>
      </c>
      <c r="J46" s="115">
        <v>-58</v>
      </c>
      <c r="K46" s="116">
        <v>-3.5582822085889569</v>
      </c>
    </row>
    <row r="47" spans="1:11" ht="14.1" customHeight="1" x14ac:dyDescent="0.2">
      <c r="A47" s="306">
        <v>61</v>
      </c>
      <c r="B47" s="307" t="s">
        <v>269</v>
      </c>
      <c r="C47" s="308"/>
      <c r="D47" s="113">
        <v>0.5164992826398852</v>
      </c>
      <c r="E47" s="115">
        <v>54</v>
      </c>
      <c r="F47" s="114">
        <v>57</v>
      </c>
      <c r="G47" s="114">
        <v>58</v>
      </c>
      <c r="H47" s="114">
        <v>57</v>
      </c>
      <c r="I47" s="140">
        <v>57</v>
      </c>
      <c r="J47" s="115">
        <v>-3</v>
      </c>
      <c r="K47" s="116">
        <v>-5.2631578947368425</v>
      </c>
    </row>
    <row r="48" spans="1:11" ht="14.1" customHeight="1" x14ac:dyDescent="0.2">
      <c r="A48" s="306">
        <v>62</v>
      </c>
      <c r="B48" s="307" t="s">
        <v>270</v>
      </c>
      <c r="C48" s="308"/>
      <c r="D48" s="113">
        <v>10.865614538498326</v>
      </c>
      <c r="E48" s="115">
        <v>1136</v>
      </c>
      <c r="F48" s="114">
        <v>1237</v>
      </c>
      <c r="G48" s="114">
        <v>1171</v>
      </c>
      <c r="H48" s="114">
        <v>1191</v>
      </c>
      <c r="I48" s="140">
        <v>1153</v>
      </c>
      <c r="J48" s="115">
        <v>-17</v>
      </c>
      <c r="K48" s="116">
        <v>-1.4744145706851692</v>
      </c>
    </row>
    <row r="49" spans="1:11" ht="14.1" customHeight="1" x14ac:dyDescent="0.2">
      <c r="A49" s="306">
        <v>63</v>
      </c>
      <c r="B49" s="307" t="s">
        <v>271</v>
      </c>
      <c r="C49" s="308"/>
      <c r="D49" s="113">
        <v>11.420373027259684</v>
      </c>
      <c r="E49" s="115">
        <v>1194</v>
      </c>
      <c r="F49" s="114">
        <v>1430</v>
      </c>
      <c r="G49" s="114">
        <v>1475</v>
      </c>
      <c r="H49" s="114">
        <v>1460</v>
      </c>
      <c r="I49" s="140">
        <v>1371</v>
      </c>
      <c r="J49" s="115">
        <v>-177</v>
      </c>
      <c r="K49" s="116">
        <v>-12.910284463894968</v>
      </c>
    </row>
    <row r="50" spans="1:11" ht="14.1" customHeight="1" x14ac:dyDescent="0.2">
      <c r="A50" s="306" t="s">
        <v>272</v>
      </c>
      <c r="B50" s="307" t="s">
        <v>273</v>
      </c>
      <c r="C50" s="308"/>
      <c r="D50" s="113">
        <v>1.3295074127211861</v>
      </c>
      <c r="E50" s="115">
        <v>139</v>
      </c>
      <c r="F50" s="114">
        <v>180</v>
      </c>
      <c r="G50" s="114">
        <v>182</v>
      </c>
      <c r="H50" s="114">
        <v>181</v>
      </c>
      <c r="I50" s="140">
        <v>175</v>
      </c>
      <c r="J50" s="115">
        <v>-36</v>
      </c>
      <c r="K50" s="116">
        <v>-20.571428571428573</v>
      </c>
    </row>
    <row r="51" spans="1:11" ht="14.1" customHeight="1" x14ac:dyDescent="0.2">
      <c r="A51" s="306" t="s">
        <v>274</v>
      </c>
      <c r="B51" s="307" t="s">
        <v>275</v>
      </c>
      <c r="C51" s="308"/>
      <c r="D51" s="113">
        <v>9.7847919655667148</v>
      </c>
      <c r="E51" s="115">
        <v>1023</v>
      </c>
      <c r="F51" s="114">
        <v>1216</v>
      </c>
      <c r="G51" s="114">
        <v>1262</v>
      </c>
      <c r="H51" s="114">
        <v>1248</v>
      </c>
      <c r="I51" s="140">
        <v>1158</v>
      </c>
      <c r="J51" s="115">
        <v>-135</v>
      </c>
      <c r="K51" s="116">
        <v>-11.658031088082902</v>
      </c>
    </row>
    <row r="52" spans="1:11" ht="14.1" customHeight="1" x14ac:dyDescent="0.2">
      <c r="A52" s="306">
        <v>71</v>
      </c>
      <c r="B52" s="307" t="s">
        <v>276</v>
      </c>
      <c r="C52" s="308"/>
      <c r="D52" s="113">
        <v>11.630798660927786</v>
      </c>
      <c r="E52" s="115">
        <v>1216</v>
      </c>
      <c r="F52" s="114">
        <v>1314</v>
      </c>
      <c r="G52" s="114">
        <v>1311</v>
      </c>
      <c r="H52" s="114">
        <v>1352</v>
      </c>
      <c r="I52" s="140">
        <v>1268</v>
      </c>
      <c r="J52" s="115">
        <v>-52</v>
      </c>
      <c r="K52" s="116">
        <v>-4.1009463722397479</v>
      </c>
    </row>
    <row r="53" spans="1:11" ht="14.1" customHeight="1" x14ac:dyDescent="0.2">
      <c r="A53" s="306" t="s">
        <v>277</v>
      </c>
      <c r="B53" s="307" t="s">
        <v>278</v>
      </c>
      <c r="C53" s="308"/>
      <c r="D53" s="113">
        <v>0.87039693926351025</v>
      </c>
      <c r="E53" s="115">
        <v>91</v>
      </c>
      <c r="F53" s="114">
        <v>92</v>
      </c>
      <c r="G53" s="114">
        <v>100</v>
      </c>
      <c r="H53" s="114">
        <v>104</v>
      </c>
      <c r="I53" s="140">
        <v>99</v>
      </c>
      <c r="J53" s="115">
        <v>-8</v>
      </c>
      <c r="K53" s="116">
        <v>-8.0808080808080813</v>
      </c>
    </row>
    <row r="54" spans="1:11" ht="14.1" customHeight="1" x14ac:dyDescent="0.2">
      <c r="A54" s="306" t="s">
        <v>279</v>
      </c>
      <c r="B54" s="307" t="s">
        <v>280</v>
      </c>
      <c r="C54" s="308"/>
      <c r="D54" s="113">
        <v>10.253467240554759</v>
      </c>
      <c r="E54" s="115">
        <v>1072</v>
      </c>
      <c r="F54" s="114">
        <v>1172</v>
      </c>
      <c r="G54" s="114">
        <v>1163</v>
      </c>
      <c r="H54" s="114">
        <v>1198</v>
      </c>
      <c r="I54" s="140">
        <v>1117</v>
      </c>
      <c r="J54" s="115">
        <v>-45</v>
      </c>
      <c r="K54" s="116">
        <v>-4.0286481647269472</v>
      </c>
    </row>
    <row r="55" spans="1:11" ht="14.1" customHeight="1" x14ac:dyDescent="0.2">
      <c r="A55" s="306">
        <v>72</v>
      </c>
      <c r="B55" s="307" t="s">
        <v>281</v>
      </c>
      <c r="C55" s="308"/>
      <c r="D55" s="113">
        <v>1.2147297943567672</v>
      </c>
      <c r="E55" s="115">
        <v>127</v>
      </c>
      <c r="F55" s="114">
        <v>126</v>
      </c>
      <c r="G55" s="114">
        <v>122</v>
      </c>
      <c r="H55" s="114">
        <v>121</v>
      </c>
      <c r="I55" s="140">
        <v>123</v>
      </c>
      <c r="J55" s="115">
        <v>4</v>
      </c>
      <c r="K55" s="116">
        <v>3.2520325203252032</v>
      </c>
    </row>
    <row r="56" spans="1:11" ht="14.1" customHeight="1" x14ac:dyDescent="0.2">
      <c r="A56" s="306" t="s">
        <v>282</v>
      </c>
      <c r="B56" s="307" t="s">
        <v>283</v>
      </c>
      <c r="C56" s="308"/>
      <c r="D56" s="113">
        <v>0.20086083213773315</v>
      </c>
      <c r="E56" s="115">
        <v>21</v>
      </c>
      <c r="F56" s="114">
        <v>21</v>
      </c>
      <c r="G56" s="114">
        <v>19</v>
      </c>
      <c r="H56" s="114">
        <v>19</v>
      </c>
      <c r="I56" s="140">
        <v>17</v>
      </c>
      <c r="J56" s="115">
        <v>4</v>
      </c>
      <c r="K56" s="116">
        <v>23.529411764705884</v>
      </c>
    </row>
    <row r="57" spans="1:11" ht="14.1" customHeight="1" x14ac:dyDescent="0.2">
      <c r="A57" s="306" t="s">
        <v>284</v>
      </c>
      <c r="B57" s="307" t="s">
        <v>285</v>
      </c>
      <c r="C57" s="308"/>
      <c r="D57" s="113">
        <v>0.67910090865614536</v>
      </c>
      <c r="E57" s="115">
        <v>71</v>
      </c>
      <c r="F57" s="114">
        <v>72</v>
      </c>
      <c r="G57" s="114">
        <v>69</v>
      </c>
      <c r="H57" s="114">
        <v>69</v>
      </c>
      <c r="I57" s="140">
        <v>71</v>
      </c>
      <c r="J57" s="115">
        <v>0</v>
      </c>
      <c r="K57" s="116">
        <v>0</v>
      </c>
    </row>
    <row r="58" spans="1:11" ht="14.1" customHeight="1" x14ac:dyDescent="0.2">
      <c r="A58" s="306">
        <v>73</v>
      </c>
      <c r="B58" s="307" t="s">
        <v>286</v>
      </c>
      <c r="C58" s="308"/>
      <c r="D58" s="113">
        <v>0.99473935915829748</v>
      </c>
      <c r="E58" s="115">
        <v>104</v>
      </c>
      <c r="F58" s="114">
        <v>96</v>
      </c>
      <c r="G58" s="114">
        <v>97</v>
      </c>
      <c r="H58" s="114">
        <v>99</v>
      </c>
      <c r="I58" s="140">
        <v>98</v>
      </c>
      <c r="J58" s="115">
        <v>6</v>
      </c>
      <c r="K58" s="116">
        <v>6.1224489795918364</v>
      </c>
    </row>
    <row r="59" spans="1:11" ht="14.1" customHeight="1" x14ac:dyDescent="0.2">
      <c r="A59" s="306" t="s">
        <v>287</v>
      </c>
      <c r="B59" s="307" t="s">
        <v>288</v>
      </c>
      <c r="C59" s="308"/>
      <c r="D59" s="113">
        <v>0.81300813008130079</v>
      </c>
      <c r="E59" s="115">
        <v>85</v>
      </c>
      <c r="F59" s="114">
        <v>78</v>
      </c>
      <c r="G59" s="114">
        <v>79</v>
      </c>
      <c r="H59" s="114">
        <v>81</v>
      </c>
      <c r="I59" s="140">
        <v>80</v>
      </c>
      <c r="J59" s="115">
        <v>5</v>
      </c>
      <c r="K59" s="116">
        <v>6.25</v>
      </c>
    </row>
    <row r="60" spans="1:11" ht="14.1" customHeight="1" x14ac:dyDescent="0.2">
      <c r="A60" s="306">
        <v>81</v>
      </c>
      <c r="B60" s="307" t="s">
        <v>289</v>
      </c>
      <c r="C60" s="308"/>
      <c r="D60" s="113">
        <v>3.7972262075561933</v>
      </c>
      <c r="E60" s="115">
        <v>397</v>
      </c>
      <c r="F60" s="114">
        <v>384</v>
      </c>
      <c r="G60" s="114">
        <v>396</v>
      </c>
      <c r="H60" s="114">
        <v>404</v>
      </c>
      <c r="I60" s="140">
        <v>384</v>
      </c>
      <c r="J60" s="115">
        <v>13</v>
      </c>
      <c r="K60" s="116">
        <v>3.3854166666666665</v>
      </c>
    </row>
    <row r="61" spans="1:11" ht="14.1" customHeight="1" x14ac:dyDescent="0.2">
      <c r="A61" s="306" t="s">
        <v>290</v>
      </c>
      <c r="B61" s="307" t="s">
        <v>291</v>
      </c>
      <c r="C61" s="308"/>
      <c r="D61" s="113">
        <v>1.3295074127211861</v>
      </c>
      <c r="E61" s="115">
        <v>139</v>
      </c>
      <c r="F61" s="114">
        <v>143</v>
      </c>
      <c r="G61" s="114">
        <v>147</v>
      </c>
      <c r="H61" s="114">
        <v>150</v>
      </c>
      <c r="I61" s="140">
        <v>142</v>
      </c>
      <c r="J61" s="115">
        <v>-3</v>
      </c>
      <c r="K61" s="116">
        <v>-2.112676056338028</v>
      </c>
    </row>
    <row r="62" spans="1:11" ht="14.1" customHeight="1" x14ac:dyDescent="0.2">
      <c r="A62" s="306" t="s">
        <v>292</v>
      </c>
      <c r="B62" s="307" t="s">
        <v>293</v>
      </c>
      <c r="C62" s="308"/>
      <c r="D62" s="113">
        <v>1.4825442372070781</v>
      </c>
      <c r="E62" s="115">
        <v>155</v>
      </c>
      <c r="F62" s="114">
        <v>140</v>
      </c>
      <c r="G62" s="114">
        <v>144</v>
      </c>
      <c r="H62" s="114">
        <v>145</v>
      </c>
      <c r="I62" s="140">
        <v>133</v>
      </c>
      <c r="J62" s="115">
        <v>22</v>
      </c>
      <c r="K62" s="116">
        <v>16.541353383458645</v>
      </c>
    </row>
    <row r="63" spans="1:11" ht="14.1" customHeight="1" x14ac:dyDescent="0.2">
      <c r="A63" s="306"/>
      <c r="B63" s="307" t="s">
        <v>294</v>
      </c>
      <c r="C63" s="308"/>
      <c r="D63" s="113">
        <v>0.99473935915829748</v>
      </c>
      <c r="E63" s="115">
        <v>104</v>
      </c>
      <c r="F63" s="114">
        <v>94</v>
      </c>
      <c r="G63" s="114">
        <v>96</v>
      </c>
      <c r="H63" s="114">
        <v>99</v>
      </c>
      <c r="I63" s="140">
        <v>93</v>
      </c>
      <c r="J63" s="115">
        <v>11</v>
      </c>
      <c r="K63" s="116">
        <v>11.827956989247312</v>
      </c>
    </row>
    <row r="64" spans="1:11" ht="14.1" customHeight="1" x14ac:dyDescent="0.2">
      <c r="A64" s="306" t="s">
        <v>295</v>
      </c>
      <c r="B64" s="307" t="s">
        <v>296</v>
      </c>
      <c r="C64" s="308"/>
      <c r="D64" s="113">
        <v>6.6953610712577716E-2</v>
      </c>
      <c r="E64" s="115">
        <v>7</v>
      </c>
      <c r="F64" s="114">
        <v>6</v>
      </c>
      <c r="G64" s="114">
        <v>6</v>
      </c>
      <c r="H64" s="114">
        <v>6</v>
      </c>
      <c r="I64" s="140">
        <v>5</v>
      </c>
      <c r="J64" s="115">
        <v>2</v>
      </c>
      <c r="K64" s="116">
        <v>40</v>
      </c>
    </row>
    <row r="65" spans="1:11" ht="14.1" customHeight="1" x14ac:dyDescent="0.2">
      <c r="A65" s="306" t="s">
        <v>297</v>
      </c>
      <c r="B65" s="307" t="s">
        <v>298</v>
      </c>
      <c r="C65" s="308"/>
      <c r="D65" s="113">
        <v>0.60258249641319939</v>
      </c>
      <c r="E65" s="115">
        <v>63</v>
      </c>
      <c r="F65" s="114">
        <v>63</v>
      </c>
      <c r="G65" s="114">
        <v>68</v>
      </c>
      <c r="H65" s="114">
        <v>68</v>
      </c>
      <c r="I65" s="140">
        <v>67</v>
      </c>
      <c r="J65" s="115">
        <v>-4</v>
      </c>
      <c r="K65" s="116">
        <v>-5.9701492537313436</v>
      </c>
    </row>
    <row r="66" spans="1:11" ht="14.1" customHeight="1" x14ac:dyDescent="0.2">
      <c r="A66" s="306">
        <v>82</v>
      </c>
      <c r="B66" s="307" t="s">
        <v>299</v>
      </c>
      <c r="C66" s="308"/>
      <c r="D66" s="113">
        <v>2.2572931611669058</v>
      </c>
      <c r="E66" s="115">
        <v>236</v>
      </c>
      <c r="F66" s="114">
        <v>237</v>
      </c>
      <c r="G66" s="114">
        <v>243</v>
      </c>
      <c r="H66" s="114">
        <v>227</v>
      </c>
      <c r="I66" s="140">
        <v>229</v>
      </c>
      <c r="J66" s="115">
        <v>7</v>
      </c>
      <c r="K66" s="116">
        <v>3.0567685589519651</v>
      </c>
    </row>
    <row r="67" spans="1:11" ht="14.1" customHeight="1" x14ac:dyDescent="0.2">
      <c r="A67" s="306" t="s">
        <v>300</v>
      </c>
      <c r="B67" s="307" t="s">
        <v>301</v>
      </c>
      <c r="C67" s="308"/>
      <c r="D67" s="113">
        <v>0.97560975609756095</v>
      </c>
      <c r="E67" s="115">
        <v>102</v>
      </c>
      <c r="F67" s="114">
        <v>102</v>
      </c>
      <c r="G67" s="114">
        <v>111</v>
      </c>
      <c r="H67" s="114">
        <v>96</v>
      </c>
      <c r="I67" s="140">
        <v>92</v>
      </c>
      <c r="J67" s="115">
        <v>10</v>
      </c>
      <c r="K67" s="116">
        <v>10.869565217391305</v>
      </c>
    </row>
    <row r="68" spans="1:11" ht="14.1" customHeight="1" x14ac:dyDescent="0.2">
      <c r="A68" s="306" t="s">
        <v>302</v>
      </c>
      <c r="B68" s="307" t="s">
        <v>303</v>
      </c>
      <c r="C68" s="308"/>
      <c r="D68" s="113">
        <v>0.62171209947393591</v>
      </c>
      <c r="E68" s="115">
        <v>65</v>
      </c>
      <c r="F68" s="114">
        <v>69</v>
      </c>
      <c r="G68" s="114">
        <v>69</v>
      </c>
      <c r="H68" s="114">
        <v>69</v>
      </c>
      <c r="I68" s="140">
        <v>73</v>
      </c>
      <c r="J68" s="115">
        <v>-8</v>
      </c>
      <c r="K68" s="116">
        <v>-10.95890410958904</v>
      </c>
    </row>
    <row r="69" spans="1:11" ht="14.1" customHeight="1" x14ac:dyDescent="0.2">
      <c r="A69" s="306">
        <v>83</v>
      </c>
      <c r="B69" s="307" t="s">
        <v>304</v>
      </c>
      <c r="C69" s="308"/>
      <c r="D69" s="113">
        <v>2.5155428024868485</v>
      </c>
      <c r="E69" s="115">
        <v>263</v>
      </c>
      <c r="F69" s="114">
        <v>284</v>
      </c>
      <c r="G69" s="114">
        <v>292</v>
      </c>
      <c r="H69" s="114">
        <v>297</v>
      </c>
      <c r="I69" s="140">
        <v>275</v>
      </c>
      <c r="J69" s="115">
        <v>-12</v>
      </c>
      <c r="K69" s="116">
        <v>-4.3636363636363633</v>
      </c>
    </row>
    <row r="70" spans="1:11" ht="14.1" customHeight="1" x14ac:dyDescent="0.2">
      <c r="A70" s="306" t="s">
        <v>305</v>
      </c>
      <c r="B70" s="307" t="s">
        <v>306</v>
      </c>
      <c r="C70" s="308"/>
      <c r="D70" s="113">
        <v>1.1286465805834529</v>
      </c>
      <c r="E70" s="115">
        <v>118</v>
      </c>
      <c r="F70" s="114">
        <v>146</v>
      </c>
      <c r="G70" s="114">
        <v>148</v>
      </c>
      <c r="H70" s="114">
        <v>155</v>
      </c>
      <c r="I70" s="140">
        <v>143</v>
      </c>
      <c r="J70" s="115">
        <v>-25</v>
      </c>
      <c r="K70" s="116">
        <v>-17.482517482517483</v>
      </c>
    </row>
    <row r="71" spans="1:11" ht="14.1" customHeight="1" x14ac:dyDescent="0.2">
      <c r="A71" s="306"/>
      <c r="B71" s="307" t="s">
        <v>307</v>
      </c>
      <c r="C71" s="308"/>
      <c r="D71" s="113">
        <v>0.27737924438067912</v>
      </c>
      <c r="E71" s="115">
        <v>29</v>
      </c>
      <c r="F71" s="114">
        <v>52</v>
      </c>
      <c r="G71" s="114">
        <v>57</v>
      </c>
      <c r="H71" s="114">
        <v>64</v>
      </c>
      <c r="I71" s="140">
        <v>59</v>
      </c>
      <c r="J71" s="115">
        <v>-30</v>
      </c>
      <c r="K71" s="116">
        <v>-50.847457627118644</v>
      </c>
    </row>
    <row r="72" spans="1:11" ht="14.1" customHeight="1" x14ac:dyDescent="0.2">
      <c r="A72" s="306">
        <v>84</v>
      </c>
      <c r="B72" s="307" t="s">
        <v>308</v>
      </c>
      <c r="C72" s="308"/>
      <c r="D72" s="113">
        <v>1.4155906264945002</v>
      </c>
      <c r="E72" s="115">
        <v>148</v>
      </c>
      <c r="F72" s="114">
        <v>142</v>
      </c>
      <c r="G72" s="114">
        <v>145</v>
      </c>
      <c r="H72" s="114">
        <v>138</v>
      </c>
      <c r="I72" s="140">
        <v>143</v>
      </c>
      <c r="J72" s="115">
        <v>5</v>
      </c>
      <c r="K72" s="116">
        <v>3.4965034965034967</v>
      </c>
    </row>
    <row r="73" spans="1:11" ht="14.1" customHeight="1" x14ac:dyDescent="0.2">
      <c r="A73" s="306" t="s">
        <v>309</v>
      </c>
      <c r="B73" s="307" t="s">
        <v>310</v>
      </c>
      <c r="C73" s="308"/>
      <c r="D73" s="113">
        <v>0.23912003825920611</v>
      </c>
      <c r="E73" s="115">
        <v>25</v>
      </c>
      <c r="F73" s="114">
        <v>23</v>
      </c>
      <c r="G73" s="114">
        <v>22</v>
      </c>
      <c r="H73" s="114">
        <v>26</v>
      </c>
      <c r="I73" s="140">
        <v>28</v>
      </c>
      <c r="J73" s="115">
        <v>-3</v>
      </c>
      <c r="K73" s="116">
        <v>-10.714285714285714</v>
      </c>
    </row>
    <row r="74" spans="1:11" ht="14.1" customHeight="1" x14ac:dyDescent="0.2">
      <c r="A74" s="306" t="s">
        <v>311</v>
      </c>
      <c r="B74" s="307" t="s">
        <v>312</v>
      </c>
      <c r="C74" s="308"/>
      <c r="D74" s="113">
        <v>5.7388809182209469E-2</v>
      </c>
      <c r="E74" s="115">
        <v>6</v>
      </c>
      <c r="F74" s="114">
        <v>8</v>
      </c>
      <c r="G74" s="114">
        <v>9</v>
      </c>
      <c r="H74" s="114">
        <v>9</v>
      </c>
      <c r="I74" s="140">
        <v>10</v>
      </c>
      <c r="J74" s="115">
        <v>-4</v>
      </c>
      <c r="K74" s="116">
        <v>-40</v>
      </c>
    </row>
    <row r="75" spans="1:11" ht="14.1" customHeight="1" x14ac:dyDescent="0.2">
      <c r="A75" s="306" t="s">
        <v>313</v>
      </c>
      <c r="B75" s="307" t="s">
        <v>314</v>
      </c>
      <c r="C75" s="308"/>
      <c r="D75" s="113">
        <v>8.608321377331421E-2</v>
      </c>
      <c r="E75" s="115">
        <v>9</v>
      </c>
      <c r="F75" s="114">
        <v>9</v>
      </c>
      <c r="G75" s="114">
        <v>9</v>
      </c>
      <c r="H75" s="114">
        <v>12</v>
      </c>
      <c r="I75" s="140">
        <v>12</v>
      </c>
      <c r="J75" s="115">
        <v>-3</v>
      </c>
      <c r="K75" s="116">
        <v>-25</v>
      </c>
    </row>
    <row r="76" spans="1:11" ht="14.1" customHeight="1" x14ac:dyDescent="0.2">
      <c r="A76" s="306">
        <v>91</v>
      </c>
      <c r="B76" s="307" t="s">
        <v>315</v>
      </c>
      <c r="C76" s="308"/>
      <c r="D76" s="113">
        <v>0.40172166427546629</v>
      </c>
      <c r="E76" s="115">
        <v>42</v>
      </c>
      <c r="F76" s="114">
        <v>43</v>
      </c>
      <c r="G76" s="114">
        <v>43</v>
      </c>
      <c r="H76" s="114">
        <v>42</v>
      </c>
      <c r="I76" s="140">
        <v>41</v>
      </c>
      <c r="J76" s="115">
        <v>1</v>
      </c>
      <c r="K76" s="116">
        <v>2.4390243902439024</v>
      </c>
    </row>
    <row r="77" spans="1:11" ht="14.1" customHeight="1" x14ac:dyDescent="0.2">
      <c r="A77" s="306">
        <v>92</v>
      </c>
      <c r="B77" s="307" t="s">
        <v>316</v>
      </c>
      <c r="C77" s="308"/>
      <c r="D77" s="113">
        <v>0.28694404591104733</v>
      </c>
      <c r="E77" s="115">
        <v>30</v>
      </c>
      <c r="F77" s="114">
        <v>25</v>
      </c>
      <c r="G77" s="114">
        <v>22</v>
      </c>
      <c r="H77" s="114">
        <v>23</v>
      </c>
      <c r="I77" s="140">
        <v>24</v>
      </c>
      <c r="J77" s="115">
        <v>6</v>
      </c>
      <c r="K77" s="116">
        <v>25</v>
      </c>
    </row>
    <row r="78" spans="1:11" ht="14.1" customHeight="1" x14ac:dyDescent="0.2">
      <c r="A78" s="306">
        <v>93</v>
      </c>
      <c r="B78" s="307" t="s">
        <v>317</v>
      </c>
      <c r="C78" s="308"/>
      <c r="D78" s="113">
        <v>6.6953610712577716E-2</v>
      </c>
      <c r="E78" s="115">
        <v>7</v>
      </c>
      <c r="F78" s="114">
        <v>6</v>
      </c>
      <c r="G78" s="114" t="s">
        <v>513</v>
      </c>
      <c r="H78" s="114" t="s">
        <v>513</v>
      </c>
      <c r="I78" s="140" t="s">
        <v>513</v>
      </c>
      <c r="J78" s="115" t="s">
        <v>513</v>
      </c>
      <c r="K78" s="116" t="s">
        <v>513</v>
      </c>
    </row>
    <row r="79" spans="1:11" ht="14.1" customHeight="1" x14ac:dyDescent="0.2">
      <c r="A79" s="306">
        <v>94</v>
      </c>
      <c r="B79" s="307" t="s">
        <v>318</v>
      </c>
      <c r="C79" s="308"/>
      <c r="D79" s="113">
        <v>0.62171209947393591</v>
      </c>
      <c r="E79" s="115">
        <v>65</v>
      </c>
      <c r="F79" s="114">
        <v>89</v>
      </c>
      <c r="G79" s="114">
        <v>80</v>
      </c>
      <c r="H79" s="114">
        <v>66</v>
      </c>
      <c r="I79" s="140">
        <v>80</v>
      </c>
      <c r="J79" s="115">
        <v>-15</v>
      </c>
      <c r="K79" s="116">
        <v>-18.75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5.2989000478240076</v>
      </c>
      <c r="E81" s="143">
        <v>554</v>
      </c>
      <c r="F81" s="144">
        <v>563</v>
      </c>
      <c r="G81" s="144">
        <v>554</v>
      </c>
      <c r="H81" s="144">
        <v>552</v>
      </c>
      <c r="I81" s="145">
        <v>542</v>
      </c>
      <c r="J81" s="143">
        <v>12</v>
      </c>
      <c r="K81" s="146">
        <v>2.2140221402214024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3559</v>
      </c>
      <c r="G12" s="536">
        <v>2773</v>
      </c>
      <c r="H12" s="536">
        <v>4354</v>
      </c>
      <c r="I12" s="536">
        <v>3192</v>
      </c>
      <c r="J12" s="537">
        <v>3603</v>
      </c>
      <c r="K12" s="538">
        <v>-44</v>
      </c>
      <c r="L12" s="349">
        <v>-1.2212045517624202</v>
      </c>
    </row>
    <row r="13" spans="1:17" s="110" customFormat="1" ht="15" customHeight="1" x14ac:dyDescent="0.2">
      <c r="A13" s="350" t="s">
        <v>344</v>
      </c>
      <c r="B13" s="351" t="s">
        <v>345</v>
      </c>
      <c r="C13" s="347"/>
      <c r="D13" s="347"/>
      <c r="E13" s="348"/>
      <c r="F13" s="536">
        <v>1895</v>
      </c>
      <c r="G13" s="536">
        <v>1432</v>
      </c>
      <c r="H13" s="536">
        <v>2375</v>
      </c>
      <c r="I13" s="536">
        <v>1793</v>
      </c>
      <c r="J13" s="537">
        <v>1866</v>
      </c>
      <c r="K13" s="538">
        <v>29</v>
      </c>
      <c r="L13" s="349">
        <v>1.5541264737406217</v>
      </c>
    </row>
    <row r="14" spans="1:17" s="110" customFormat="1" ht="22.5" customHeight="1" x14ac:dyDescent="0.2">
      <c r="A14" s="350"/>
      <c r="B14" s="351" t="s">
        <v>346</v>
      </c>
      <c r="C14" s="347"/>
      <c r="D14" s="347"/>
      <c r="E14" s="348"/>
      <c r="F14" s="536">
        <v>1664</v>
      </c>
      <c r="G14" s="536">
        <v>1341</v>
      </c>
      <c r="H14" s="536">
        <v>1979</v>
      </c>
      <c r="I14" s="536">
        <v>1399</v>
      </c>
      <c r="J14" s="537">
        <v>1737</v>
      </c>
      <c r="K14" s="538">
        <v>-73</v>
      </c>
      <c r="L14" s="349">
        <v>-4.2026482440990209</v>
      </c>
    </row>
    <row r="15" spans="1:17" s="110" customFormat="1" ht="15" customHeight="1" x14ac:dyDescent="0.2">
      <c r="A15" s="350" t="s">
        <v>347</v>
      </c>
      <c r="B15" s="351" t="s">
        <v>108</v>
      </c>
      <c r="C15" s="347"/>
      <c r="D15" s="347"/>
      <c r="E15" s="348"/>
      <c r="F15" s="536">
        <v>693</v>
      </c>
      <c r="G15" s="536">
        <v>645</v>
      </c>
      <c r="H15" s="536">
        <v>1651</v>
      </c>
      <c r="I15" s="536">
        <v>593</v>
      </c>
      <c r="J15" s="537">
        <v>646</v>
      </c>
      <c r="K15" s="538">
        <v>47</v>
      </c>
      <c r="L15" s="349">
        <v>7.2755417956656343</v>
      </c>
    </row>
    <row r="16" spans="1:17" s="110" customFormat="1" ht="15" customHeight="1" x14ac:dyDescent="0.2">
      <c r="A16" s="350"/>
      <c r="B16" s="351" t="s">
        <v>109</v>
      </c>
      <c r="C16" s="347"/>
      <c r="D16" s="347"/>
      <c r="E16" s="348"/>
      <c r="F16" s="536">
        <v>2341</v>
      </c>
      <c r="G16" s="536">
        <v>1848</v>
      </c>
      <c r="H16" s="536">
        <v>2315</v>
      </c>
      <c r="I16" s="536">
        <v>2170</v>
      </c>
      <c r="J16" s="537">
        <v>2457</v>
      </c>
      <c r="K16" s="538">
        <v>-116</v>
      </c>
      <c r="L16" s="349">
        <v>-4.721204721204721</v>
      </c>
    </row>
    <row r="17" spans="1:12" s="110" customFormat="1" ht="15" customHeight="1" x14ac:dyDescent="0.2">
      <c r="A17" s="350"/>
      <c r="B17" s="351" t="s">
        <v>110</v>
      </c>
      <c r="C17" s="347"/>
      <c r="D17" s="347"/>
      <c r="E17" s="348"/>
      <c r="F17" s="536">
        <v>463</v>
      </c>
      <c r="G17" s="536">
        <v>238</v>
      </c>
      <c r="H17" s="536">
        <v>329</v>
      </c>
      <c r="I17" s="536">
        <v>383</v>
      </c>
      <c r="J17" s="537">
        <v>444</v>
      </c>
      <c r="K17" s="538">
        <v>19</v>
      </c>
      <c r="L17" s="349">
        <v>4.2792792792792795</v>
      </c>
    </row>
    <row r="18" spans="1:12" s="110" customFormat="1" ht="15" customHeight="1" x14ac:dyDescent="0.2">
      <c r="A18" s="350"/>
      <c r="B18" s="351" t="s">
        <v>111</v>
      </c>
      <c r="C18" s="347"/>
      <c r="D18" s="347"/>
      <c r="E18" s="348"/>
      <c r="F18" s="536">
        <v>62</v>
      </c>
      <c r="G18" s="536">
        <v>42</v>
      </c>
      <c r="H18" s="536">
        <v>59</v>
      </c>
      <c r="I18" s="536">
        <v>46</v>
      </c>
      <c r="J18" s="537">
        <v>56</v>
      </c>
      <c r="K18" s="538">
        <v>6</v>
      </c>
      <c r="L18" s="349">
        <v>10.714285714285714</v>
      </c>
    </row>
    <row r="19" spans="1:12" s="110" customFormat="1" ht="15" customHeight="1" x14ac:dyDescent="0.2">
      <c r="A19" s="118" t="s">
        <v>113</v>
      </c>
      <c r="B19" s="119" t="s">
        <v>181</v>
      </c>
      <c r="C19" s="347"/>
      <c r="D19" s="347"/>
      <c r="E19" s="348"/>
      <c r="F19" s="536">
        <v>2152</v>
      </c>
      <c r="G19" s="536">
        <v>1328</v>
      </c>
      <c r="H19" s="536">
        <v>3000</v>
      </c>
      <c r="I19" s="536">
        <v>1926</v>
      </c>
      <c r="J19" s="537">
        <v>2188</v>
      </c>
      <c r="K19" s="538">
        <v>-36</v>
      </c>
      <c r="L19" s="349">
        <v>-1.6453382084095065</v>
      </c>
    </row>
    <row r="20" spans="1:12" s="110" customFormat="1" ht="15" customHeight="1" x14ac:dyDescent="0.2">
      <c r="A20" s="118"/>
      <c r="B20" s="119" t="s">
        <v>182</v>
      </c>
      <c r="C20" s="347"/>
      <c r="D20" s="347"/>
      <c r="E20" s="348"/>
      <c r="F20" s="536">
        <v>1407</v>
      </c>
      <c r="G20" s="536">
        <v>1445</v>
      </c>
      <c r="H20" s="536">
        <v>1354</v>
      </c>
      <c r="I20" s="536">
        <v>1266</v>
      </c>
      <c r="J20" s="537">
        <v>1415</v>
      </c>
      <c r="K20" s="538">
        <v>-8</v>
      </c>
      <c r="L20" s="349">
        <v>-0.56537102473498235</v>
      </c>
    </row>
    <row r="21" spans="1:12" s="110" customFormat="1" ht="15" customHeight="1" x14ac:dyDescent="0.2">
      <c r="A21" s="118" t="s">
        <v>113</v>
      </c>
      <c r="B21" s="119" t="s">
        <v>116</v>
      </c>
      <c r="C21" s="347"/>
      <c r="D21" s="347"/>
      <c r="E21" s="348"/>
      <c r="F21" s="536">
        <v>2983</v>
      </c>
      <c r="G21" s="536">
        <v>2198</v>
      </c>
      <c r="H21" s="536">
        <v>3691</v>
      </c>
      <c r="I21" s="536">
        <v>2622</v>
      </c>
      <c r="J21" s="537">
        <v>3060</v>
      </c>
      <c r="K21" s="538">
        <v>-77</v>
      </c>
      <c r="L21" s="349">
        <v>-2.5163398692810457</v>
      </c>
    </row>
    <row r="22" spans="1:12" s="110" customFormat="1" ht="15" customHeight="1" x14ac:dyDescent="0.2">
      <c r="A22" s="118"/>
      <c r="B22" s="119" t="s">
        <v>117</v>
      </c>
      <c r="C22" s="347"/>
      <c r="D22" s="347"/>
      <c r="E22" s="348"/>
      <c r="F22" s="536">
        <v>571</v>
      </c>
      <c r="G22" s="536">
        <v>568</v>
      </c>
      <c r="H22" s="536">
        <v>654</v>
      </c>
      <c r="I22" s="536">
        <v>565</v>
      </c>
      <c r="J22" s="537">
        <v>534</v>
      </c>
      <c r="K22" s="538">
        <v>37</v>
      </c>
      <c r="L22" s="349">
        <v>6.928838951310861</v>
      </c>
    </row>
    <row r="23" spans="1:12" s="110" customFormat="1" ht="15" customHeight="1" x14ac:dyDescent="0.2">
      <c r="A23" s="352" t="s">
        <v>347</v>
      </c>
      <c r="B23" s="353" t="s">
        <v>193</v>
      </c>
      <c r="C23" s="354"/>
      <c r="D23" s="354"/>
      <c r="E23" s="355"/>
      <c r="F23" s="539">
        <v>110</v>
      </c>
      <c r="G23" s="539">
        <v>77</v>
      </c>
      <c r="H23" s="539">
        <v>858</v>
      </c>
      <c r="I23" s="539">
        <v>74</v>
      </c>
      <c r="J23" s="540">
        <v>69</v>
      </c>
      <c r="K23" s="541">
        <v>41</v>
      </c>
      <c r="L23" s="356">
        <v>59.420289855072461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43.5</v>
      </c>
      <c r="H25" s="542">
        <v>36.5</v>
      </c>
      <c r="I25" s="542">
        <v>37.1</v>
      </c>
      <c r="J25" s="542">
        <v>31.8</v>
      </c>
      <c r="K25" s="543" t="s">
        <v>349</v>
      </c>
      <c r="L25" s="364">
        <v>-0.69999999999999929</v>
      </c>
    </row>
    <row r="26" spans="1:12" s="110" customFormat="1" ht="15" customHeight="1" x14ac:dyDescent="0.2">
      <c r="A26" s="365" t="s">
        <v>105</v>
      </c>
      <c r="B26" s="366" t="s">
        <v>345</v>
      </c>
      <c r="C26" s="362"/>
      <c r="D26" s="362"/>
      <c r="E26" s="363"/>
      <c r="F26" s="542">
        <v>30.5</v>
      </c>
      <c r="G26" s="542">
        <v>41.6</v>
      </c>
      <c r="H26" s="542">
        <v>32.700000000000003</v>
      </c>
      <c r="I26" s="542">
        <v>35.299999999999997</v>
      </c>
      <c r="J26" s="544">
        <v>30.6</v>
      </c>
      <c r="K26" s="543" t="s">
        <v>349</v>
      </c>
      <c r="L26" s="364">
        <v>-0.10000000000000142</v>
      </c>
    </row>
    <row r="27" spans="1:12" s="110" customFormat="1" ht="15" customHeight="1" x14ac:dyDescent="0.2">
      <c r="A27" s="365"/>
      <c r="B27" s="366" t="s">
        <v>346</v>
      </c>
      <c r="C27" s="362"/>
      <c r="D27" s="362"/>
      <c r="E27" s="363"/>
      <c r="F27" s="542">
        <v>31.9</v>
      </c>
      <c r="G27" s="542">
        <v>45.5</v>
      </c>
      <c r="H27" s="542">
        <v>40.9</v>
      </c>
      <c r="I27" s="542">
        <v>39.4</v>
      </c>
      <c r="J27" s="542">
        <v>33.1</v>
      </c>
      <c r="K27" s="543" t="s">
        <v>349</v>
      </c>
      <c r="L27" s="364">
        <v>-1.2000000000000028</v>
      </c>
    </row>
    <row r="28" spans="1:12" s="110" customFormat="1" ht="15" customHeight="1" x14ac:dyDescent="0.2">
      <c r="A28" s="365" t="s">
        <v>113</v>
      </c>
      <c r="B28" s="366" t="s">
        <v>108</v>
      </c>
      <c r="C28" s="362"/>
      <c r="D28" s="362"/>
      <c r="E28" s="363"/>
      <c r="F28" s="542">
        <v>46.6</v>
      </c>
      <c r="G28" s="542">
        <v>58.7</v>
      </c>
      <c r="H28" s="542">
        <v>43.9</v>
      </c>
      <c r="I28" s="542">
        <v>46.8</v>
      </c>
      <c r="J28" s="542">
        <v>50.6</v>
      </c>
      <c r="K28" s="543" t="s">
        <v>349</v>
      </c>
      <c r="L28" s="364">
        <v>-4</v>
      </c>
    </row>
    <row r="29" spans="1:12" s="110" customFormat="1" ht="11.25" x14ac:dyDescent="0.2">
      <c r="A29" s="365"/>
      <c r="B29" s="366" t="s">
        <v>109</v>
      </c>
      <c r="C29" s="362"/>
      <c r="D29" s="362"/>
      <c r="E29" s="363"/>
      <c r="F29" s="542">
        <v>28.9</v>
      </c>
      <c r="G29" s="542">
        <v>39.799999999999997</v>
      </c>
      <c r="H29" s="542">
        <v>34.5</v>
      </c>
      <c r="I29" s="542">
        <v>35.700000000000003</v>
      </c>
      <c r="J29" s="544">
        <v>29.4</v>
      </c>
      <c r="K29" s="543" t="s">
        <v>349</v>
      </c>
      <c r="L29" s="364">
        <v>-0.5</v>
      </c>
    </row>
    <row r="30" spans="1:12" s="110" customFormat="1" ht="15" customHeight="1" x14ac:dyDescent="0.2">
      <c r="A30" s="365"/>
      <c r="B30" s="366" t="s">
        <v>110</v>
      </c>
      <c r="C30" s="362"/>
      <c r="D30" s="362"/>
      <c r="E30" s="363"/>
      <c r="F30" s="542">
        <v>21.6</v>
      </c>
      <c r="G30" s="542">
        <v>35.5</v>
      </c>
      <c r="H30" s="542">
        <v>29.5</v>
      </c>
      <c r="I30" s="542">
        <v>32.4</v>
      </c>
      <c r="J30" s="542">
        <v>20</v>
      </c>
      <c r="K30" s="543" t="s">
        <v>349</v>
      </c>
      <c r="L30" s="364">
        <v>1.6000000000000014</v>
      </c>
    </row>
    <row r="31" spans="1:12" s="110" customFormat="1" ht="15" customHeight="1" x14ac:dyDescent="0.2">
      <c r="A31" s="365"/>
      <c r="B31" s="366" t="s">
        <v>111</v>
      </c>
      <c r="C31" s="362"/>
      <c r="D31" s="362"/>
      <c r="E31" s="363"/>
      <c r="F31" s="542">
        <v>38.700000000000003</v>
      </c>
      <c r="G31" s="542">
        <v>50</v>
      </c>
      <c r="H31" s="542">
        <v>57.6</v>
      </c>
      <c r="I31" s="542">
        <v>32.6</v>
      </c>
      <c r="J31" s="542">
        <v>32.1</v>
      </c>
      <c r="K31" s="543" t="s">
        <v>349</v>
      </c>
      <c r="L31" s="364">
        <v>6.6000000000000014</v>
      </c>
    </row>
    <row r="32" spans="1:12" s="110" customFormat="1" ht="15" customHeight="1" x14ac:dyDescent="0.2">
      <c r="A32" s="367" t="s">
        <v>113</v>
      </c>
      <c r="B32" s="368" t="s">
        <v>181</v>
      </c>
      <c r="C32" s="362"/>
      <c r="D32" s="362"/>
      <c r="E32" s="363"/>
      <c r="F32" s="542">
        <v>29.3</v>
      </c>
      <c r="G32" s="542">
        <v>34.4</v>
      </c>
      <c r="H32" s="542">
        <v>31.6</v>
      </c>
      <c r="I32" s="542">
        <v>31.2</v>
      </c>
      <c r="J32" s="544">
        <v>28</v>
      </c>
      <c r="K32" s="543" t="s">
        <v>349</v>
      </c>
      <c r="L32" s="364">
        <v>1.3000000000000007</v>
      </c>
    </row>
    <row r="33" spans="1:12" s="110" customFormat="1" ht="15" customHeight="1" x14ac:dyDescent="0.2">
      <c r="A33" s="367"/>
      <c r="B33" s="368" t="s">
        <v>182</v>
      </c>
      <c r="C33" s="362"/>
      <c r="D33" s="362"/>
      <c r="E33" s="363"/>
      <c r="F33" s="542">
        <v>33.700000000000003</v>
      </c>
      <c r="G33" s="542">
        <v>51.1</v>
      </c>
      <c r="H33" s="542">
        <v>43.9</v>
      </c>
      <c r="I33" s="542">
        <v>45.8</v>
      </c>
      <c r="J33" s="542">
        <v>37.5</v>
      </c>
      <c r="K33" s="543" t="s">
        <v>349</v>
      </c>
      <c r="L33" s="364">
        <v>-3.7999999999999972</v>
      </c>
    </row>
    <row r="34" spans="1:12" s="369" customFormat="1" ht="15" customHeight="1" x14ac:dyDescent="0.2">
      <c r="A34" s="367" t="s">
        <v>113</v>
      </c>
      <c r="B34" s="368" t="s">
        <v>116</v>
      </c>
      <c r="C34" s="362"/>
      <c r="D34" s="362"/>
      <c r="E34" s="363"/>
      <c r="F34" s="542">
        <v>31.1</v>
      </c>
      <c r="G34" s="542">
        <v>43.2</v>
      </c>
      <c r="H34" s="542">
        <v>36.299999999999997</v>
      </c>
      <c r="I34" s="542">
        <v>36.5</v>
      </c>
      <c r="J34" s="542">
        <v>31.4</v>
      </c>
      <c r="K34" s="543" t="s">
        <v>349</v>
      </c>
      <c r="L34" s="364">
        <v>-0.29999999999999716</v>
      </c>
    </row>
    <row r="35" spans="1:12" s="369" customFormat="1" ht="11.25" x14ac:dyDescent="0.2">
      <c r="A35" s="370"/>
      <c r="B35" s="371" t="s">
        <v>117</v>
      </c>
      <c r="C35" s="372"/>
      <c r="D35" s="372"/>
      <c r="E35" s="373"/>
      <c r="F35" s="545">
        <v>31.5</v>
      </c>
      <c r="G35" s="545">
        <v>45.2</v>
      </c>
      <c r="H35" s="545">
        <v>37.4</v>
      </c>
      <c r="I35" s="545">
        <v>40</v>
      </c>
      <c r="J35" s="546">
        <v>34.4</v>
      </c>
      <c r="K35" s="547" t="s">
        <v>349</v>
      </c>
      <c r="L35" s="374">
        <v>-2.8999999999999986</v>
      </c>
    </row>
    <row r="36" spans="1:12" s="369" customFormat="1" ht="15.95" customHeight="1" x14ac:dyDescent="0.2">
      <c r="A36" s="375" t="s">
        <v>350</v>
      </c>
      <c r="B36" s="376"/>
      <c r="C36" s="377"/>
      <c r="D36" s="376"/>
      <c r="E36" s="378"/>
      <c r="F36" s="548">
        <v>3408</v>
      </c>
      <c r="G36" s="548">
        <v>2658</v>
      </c>
      <c r="H36" s="548">
        <v>3339</v>
      </c>
      <c r="I36" s="548">
        <v>3094</v>
      </c>
      <c r="J36" s="548">
        <v>3502</v>
      </c>
      <c r="K36" s="549">
        <v>-94</v>
      </c>
      <c r="L36" s="380">
        <v>-2.6841804683038264</v>
      </c>
    </row>
    <row r="37" spans="1:12" s="369" customFormat="1" ht="15.95" customHeight="1" x14ac:dyDescent="0.2">
      <c r="A37" s="381"/>
      <c r="B37" s="382" t="s">
        <v>113</v>
      </c>
      <c r="C37" s="382" t="s">
        <v>351</v>
      </c>
      <c r="D37" s="382"/>
      <c r="E37" s="383"/>
      <c r="F37" s="548">
        <v>1061</v>
      </c>
      <c r="G37" s="548">
        <v>1156</v>
      </c>
      <c r="H37" s="548">
        <v>1218</v>
      </c>
      <c r="I37" s="548">
        <v>1148</v>
      </c>
      <c r="J37" s="548">
        <v>1113</v>
      </c>
      <c r="K37" s="549">
        <v>-52</v>
      </c>
      <c r="L37" s="380">
        <v>-4.6720575022461812</v>
      </c>
    </row>
    <row r="38" spans="1:12" s="369" customFormat="1" ht="15.95" customHeight="1" x14ac:dyDescent="0.2">
      <c r="A38" s="381"/>
      <c r="B38" s="384" t="s">
        <v>105</v>
      </c>
      <c r="C38" s="384" t="s">
        <v>106</v>
      </c>
      <c r="D38" s="385"/>
      <c r="E38" s="383"/>
      <c r="F38" s="548">
        <v>1807</v>
      </c>
      <c r="G38" s="548">
        <v>1375</v>
      </c>
      <c r="H38" s="548">
        <v>1793</v>
      </c>
      <c r="I38" s="548">
        <v>1752</v>
      </c>
      <c r="J38" s="550">
        <v>1814</v>
      </c>
      <c r="K38" s="549">
        <v>-7</v>
      </c>
      <c r="L38" s="380">
        <v>-0.38588754134509373</v>
      </c>
    </row>
    <row r="39" spans="1:12" s="369" customFormat="1" ht="15.95" customHeight="1" x14ac:dyDescent="0.2">
      <c r="A39" s="381"/>
      <c r="B39" s="385"/>
      <c r="C39" s="382" t="s">
        <v>352</v>
      </c>
      <c r="D39" s="385"/>
      <c r="E39" s="383"/>
      <c r="F39" s="548">
        <v>551</v>
      </c>
      <c r="G39" s="548">
        <v>572</v>
      </c>
      <c r="H39" s="548">
        <v>586</v>
      </c>
      <c r="I39" s="548">
        <v>619</v>
      </c>
      <c r="J39" s="548">
        <v>555</v>
      </c>
      <c r="K39" s="549">
        <v>-4</v>
      </c>
      <c r="L39" s="380">
        <v>-0.72072072072072069</v>
      </c>
    </row>
    <row r="40" spans="1:12" s="369" customFormat="1" ht="15.95" customHeight="1" x14ac:dyDescent="0.2">
      <c r="A40" s="381"/>
      <c r="B40" s="384"/>
      <c r="C40" s="384" t="s">
        <v>107</v>
      </c>
      <c r="D40" s="385"/>
      <c r="E40" s="383"/>
      <c r="F40" s="548">
        <v>1601</v>
      </c>
      <c r="G40" s="548">
        <v>1283</v>
      </c>
      <c r="H40" s="548">
        <v>1546</v>
      </c>
      <c r="I40" s="548">
        <v>1342</v>
      </c>
      <c r="J40" s="548">
        <v>1688</v>
      </c>
      <c r="K40" s="549">
        <v>-87</v>
      </c>
      <c r="L40" s="380">
        <v>-5.1540284360189572</v>
      </c>
    </row>
    <row r="41" spans="1:12" s="369" customFormat="1" ht="24" customHeight="1" x14ac:dyDescent="0.2">
      <c r="A41" s="381"/>
      <c r="B41" s="385"/>
      <c r="C41" s="382" t="s">
        <v>352</v>
      </c>
      <c r="D41" s="385"/>
      <c r="E41" s="383"/>
      <c r="F41" s="548">
        <v>510</v>
      </c>
      <c r="G41" s="548">
        <v>584</v>
      </c>
      <c r="H41" s="548">
        <v>632</v>
      </c>
      <c r="I41" s="548">
        <v>529</v>
      </c>
      <c r="J41" s="550">
        <v>558</v>
      </c>
      <c r="K41" s="549">
        <v>-48</v>
      </c>
      <c r="L41" s="380">
        <v>-8.6021505376344081</v>
      </c>
    </row>
    <row r="42" spans="1:12" s="110" customFormat="1" ht="15" customHeight="1" x14ac:dyDescent="0.2">
      <c r="A42" s="381"/>
      <c r="B42" s="384" t="s">
        <v>113</v>
      </c>
      <c r="C42" s="384" t="s">
        <v>353</v>
      </c>
      <c r="D42" s="385"/>
      <c r="E42" s="383"/>
      <c r="F42" s="548">
        <v>581</v>
      </c>
      <c r="G42" s="548">
        <v>554</v>
      </c>
      <c r="H42" s="548">
        <v>748</v>
      </c>
      <c r="I42" s="548">
        <v>528</v>
      </c>
      <c r="J42" s="548">
        <v>577</v>
      </c>
      <c r="K42" s="549">
        <v>4</v>
      </c>
      <c r="L42" s="380">
        <v>0.69324090121317161</v>
      </c>
    </row>
    <row r="43" spans="1:12" s="110" customFormat="1" ht="15" customHeight="1" x14ac:dyDescent="0.2">
      <c r="A43" s="381"/>
      <c r="B43" s="385"/>
      <c r="C43" s="382" t="s">
        <v>352</v>
      </c>
      <c r="D43" s="385"/>
      <c r="E43" s="383"/>
      <c r="F43" s="548">
        <v>271</v>
      </c>
      <c r="G43" s="548">
        <v>325</v>
      </c>
      <c r="H43" s="548">
        <v>328</v>
      </c>
      <c r="I43" s="548">
        <v>247</v>
      </c>
      <c r="J43" s="548">
        <v>292</v>
      </c>
      <c r="K43" s="549">
        <v>-21</v>
      </c>
      <c r="L43" s="380">
        <v>-7.1917808219178081</v>
      </c>
    </row>
    <row r="44" spans="1:12" s="110" customFormat="1" ht="15" customHeight="1" x14ac:dyDescent="0.2">
      <c r="A44" s="381"/>
      <c r="B44" s="384"/>
      <c r="C44" s="366" t="s">
        <v>109</v>
      </c>
      <c r="D44" s="385"/>
      <c r="E44" s="383"/>
      <c r="F44" s="548">
        <v>2303</v>
      </c>
      <c r="G44" s="548">
        <v>1828</v>
      </c>
      <c r="H44" s="548">
        <v>2203</v>
      </c>
      <c r="I44" s="548">
        <v>2140</v>
      </c>
      <c r="J44" s="550">
        <v>2425</v>
      </c>
      <c r="K44" s="549">
        <v>-122</v>
      </c>
      <c r="L44" s="380">
        <v>-5.0309278350515463</v>
      </c>
    </row>
    <row r="45" spans="1:12" s="110" customFormat="1" ht="15" customHeight="1" x14ac:dyDescent="0.2">
      <c r="A45" s="381"/>
      <c r="B45" s="385"/>
      <c r="C45" s="382" t="s">
        <v>352</v>
      </c>
      <c r="D45" s="385"/>
      <c r="E45" s="383"/>
      <c r="F45" s="548">
        <v>666</v>
      </c>
      <c r="G45" s="548">
        <v>727</v>
      </c>
      <c r="H45" s="548">
        <v>759</v>
      </c>
      <c r="I45" s="548">
        <v>763</v>
      </c>
      <c r="J45" s="548">
        <v>714</v>
      </c>
      <c r="K45" s="549">
        <v>-48</v>
      </c>
      <c r="L45" s="380">
        <v>-6.7226890756302522</v>
      </c>
    </row>
    <row r="46" spans="1:12" s="110" customFormat="1" ht="15" customHeight="1" x14ac:dyDescent="0.2">
      <c r="A46" s="381"/>
      <c r="B46" s="384"/>
      <c r="C46" s="366" t="s">
        <v>110</v>
      </c>
      <c r="D46" s="385"/>
      <c r="E46" s="383"/>
      <c r="F46" s="548">
        <v>462</v>
      </c>
      <c r="G46" s="548">
        <v>234</v>
      </c>
      <c r="H46" s="548">
        <v>329</v>
      </c>
      <c r="I46" s="548">
        <v>380</v>
      </c>
      <c r="J46" s="548">
        <v>444</v>
      </c>
      <c r="K46" s="549">
        <v>18</v>
      </c>
      <c r="L46" s="380">
        <v>4.0540540540540544</v>
      </c>
    </row>
    <row r="47" spans="1:12" s="110" customFormat="1" ht="15" customHeight="1" x14ac:dyDescent="0.2">
      <c r="A47" s="381"/>
      <c r="B47" s="385"/>
      <c r="C47" s="382" t="s">
        <v>352</v>
      </c>
      <c r="D47" s="385"/>
      <c r="E47" s="383"/>
      <c r="F47" s="548">
        <v>100</v>
      </c>
      <c r="G47" s="548">
        <v>83</v>
      </c>
      <c r="H47" s="548">
        <v>97</v>
      </c>
      <c r="I47" s="548">
        <v>123</v>
      </c>
      <c r="J47" s="550">
        <v>89</v>
      </c>
      <c r="K47" s="549">
        <v>11</v>
      </c>
      <c r="L47" s="380">
        <v>12.359550561797754</v>
      </c>
    </row>
    <row r="48" spans="1:12" s="110" customFormat="1" ht="15" customHeight="1" x14ac:dyDescent="0.2">
      <c r="A48" s="381"/>
      <c r="B48" s="385"/>
      <c r="C48" s="366" t="s">
        <v>111</v>
      </c>
      <c r="D48" s="386"/>
      <c r="E48" s="387"/>
      <c r="F48" s="548">
        <v>62</v>
      </c>
      <c r="G48" s="548">
        <v>42</v>
      </c>
      <c r="H48" s="548">
        <v>59</v>
      </c>
      <c r="I48" s="548">
        <v>46</v>
      </c>
      <c r="J48" s="548">
        <v>56</v>
      </c>
      <c r="K48" s="549">
        <v>6</v>
      </c>
      <c r="L48" s="380">
        <v>10.714285714285714</v>
      </c>
    </row>
    <row r="49" spans="1:12" s="110" customFormat="1" ht="15" customHeight="1" x14ac:dyDescent="0.2">
      <c r="A49" s="381"/>
      <c r="B49" s="385"/>
      <c r="C49" s="382" t="s">
        <v>352</v>
      </c>
      <c r="D49" s="385"/>
      <c r="E49" s="383"/>
      <c r="F49" s="548">
        <v>24</v>
      </c>
      <c r="G49" s="548">
        <v>21</v>
      </c>
      <c r="H49" s="548">
        <v>34</v>
      </c>
      <c r="I49" s="548">
        <v>15</v>
      </c>
      <c r="J49" s="548">
        <v>18</v>
      </c>
      <c r="K49" s="549">
        <v>6</v>
      </c>
      <c r="L49" s="380">
        <v>33.333333333333336</v>
      </c>
    </row>
    <row r="50" spans="1:12" s="110" customFormat="1" ht="15" customHeight="1" x14ac:dyDescent="0.2">
      <c r="A50" s="381"/>
      <c r="B50" s="384" t="s">
        <v>113</v>
      </c>
      <c r="C50" s="382" t="s">
        <v>181</v>
      </c>
      <c r="D50" s="385"/>
      <c r="E50" s="383"/>
      <c r="F50" s="548">
        <v>2014</v>
      </c>
      <c r="G50" s="548">
        <v>1217</v>
      </c>
      <c r="H50" s="548">
        <v>2017</v>
      </c>
      <c r="I50" s="548">
        <v>1841</v>
      </c>
      <c r="J50" s="550">
        <v>2101</v>
      </c>
      <c r="K50" s="549">
        <v>-87</v>
      </c>
      <c r="L50" s="380">
        <v>-4.1408852927177531</v>
      </c>
    </row>
    <row r="51" spans="1:12" s="110" customFormat="1" ht="15" customHeight="1" x14ac:dyDescent="0.2">
      <c r="A51" s="381"/>
      <c r="B51" s="385"/>
      <c r="C51" s="382" t="s">
        <v>352</v>
      </c>
      <c r="D51" s="385"/>
      <c r="E51" s="383"/>
      <c r="F51" s="548">
        <v>591</v>
      </c>
      <c r="G51" s="548">
        <v>419</v>
      </c>
      <c r="H51" s="548">
        <v>638</v>
      </c>
      <c r="I51" s="548">
        <v>574</v>
      </c>
      <c r="J51" s="548">
        <v>588</v>
      </c>
      <c r="K51" s="549">
        <v>3</v>
      </c>
      <c r="L51" s="380">
        <v>0.51020408163265307</v>
      </c>
    </row>
    <row r="52" spans="1:12" s="110" customFormat="1" ht="15" customHeight="1" x14ac:dyDescent="0.2">
      <c r="A52" s="381"/>
      <c r="B52" s="384"/>
      <c r="C52" s="382" t="s">
        <v>182</v>
      </c>
      <c r="D52" s="385"/>
      <c r="E52" s="383"/>
      <c r="F52" s="548">
        <v>1394</v>
      </c>
      <c r="G52" s="548">
        <v>1441</v>
      </c>
      <c r="H52" s="548">
        <v>1322</v>
      </c>
      <c r="I52" s="548">
        <v>1253</v>
      </c>
      <c r="J52" s="548">
        <v>1401</v>
      </c>
      <c r="K52" s="549">
        <v>-7</v>
      </c>
      <c r="L52" s="380">
        <v>-0.49964311206281226</v>
      </c>
    </row>
    <row r="53" spans="1:12" s="269" customFormat="1" ht="11.25" customHeight="1" x14ac:dyDescent="0.2">
      <c r="A53" s="381"/>
      <c r="B53" s="385"/>
      <c r="C53" s="382" t="s">
        <v>352</v>
      </c>
      <c r="D53" s="385"/>
      <c r="E53" s="383"/>
      <c r="F53" s="548">
        <v>470</v>
      </c>
      <c r="G53" s="548">
        <v>737</v>
      </c>
      <c r="H53" s="548">
        <v>580</v>
      </c>
      <c r="I53" s="548">
        <v>574</v>
      </c>
      <c r="J53" s="550">
        <v>525</v>
      </c>
      <c r="K53" s="549">
        <v>-55</v>
      </c>
      <c r="L53" s="380">
        <v>-10.476190476190476</v>
      </c>
    </row>
    <row r="54" spans="1:12" s="151" customFormat="1" ht="12.75" customHeight="1" x14ac:dyDescent="0.2">
      <c r="A54" s="381"/>
      <c r="B54" s="384" t="s">
        <v>113</v>
      </c>
      <c r="C54" s="384" t="s">
        <v>116</v>
      </c>
      <c r="D54" s="385"/>
      <c r="E54" s="383"/>
      <c r="F54" s="548">
        <v>2865</v>
      </c>
      <c r="G54" s="548">
        <v>2104</v>
      </c>
      <c r="H54" s="548">
        <v>2765</v>
      </c>
      <c r="I54" s="548">
        <v>2542</v>
      </c>
      <c r="J54" s="548">
        <v>2979</v>
      </c>
      <c r="K54" s="549">
        <v>-114</v>
      </c>
      <c r="L54" s="380">
        <v>-3.8267875125881168</v>
      </c>
    </row>
    <row r="55" spans="1:12" ht="11.25" x14ac:dyDescent="0.2">
      <c r="A55" s="381"/>
      <c r="B55" s="385"/>
      <c r="C55" s="382" t="s">
        <v>352</v>
      </c>
      <c r="D55" s="385"/>
      <c r="E55" s="383"/>
      <c r="F55" s="548">
        <v>890</v>
      </c>
      <c r="G55" s="548">
        <v>909</v>
      </c>
      <c r="H55" s="548">
        <v>1003</v>
      </c>
      <c r="I55" s="548">
        <v>927</v>
      </c>
      <c r="J55" s="548">
        <v>934</v>
      </c>
      <c r="K55" s="549">
        <v>-44</v>
      </c>
      <c r="L55" s="380">
        <v>-4.7109207708779444</v>
      </c>
    </row>
    <row r="56" spans="1:12" ht="14.25" customHeight="1" x14ac:dyDescent="0.2">
      <c r="A56" s="381"/>
      <c r="B56" s="385"/>
      <c r="C56" s="384" t="s">
        <v>117</v>
      </c>
      <c r="D56" s="385"/>
      <c r="E56" s="383"/>
      <c r="F56" s="548">
        <v>539</v>
      </c>
      <c r="G56" s="548">
        <v>547</v>
      </c>
      <c r="H56" s="548">
        <v>567</v>
      </c>
      <c r="I56" s="548">
        <v>547</v>
      </c>
      <c r="J56" s="548">
        <v>514</v>
      </c>
      <c r="K56" s="549">
        <v>25</v>
      </c>
      <c r="L56" s="380">
        <v>4.863813229571984</v>
      </c>
    </row>
    <row r="57" spans="1:12" ht="18.75" customHeight="1" x14ac:dyDescent="0.2">
      <c r="A57" s="388"/>
      <c r="B57" s="389"/>
      <c r="C57" s="390" t="s">
        <v>352</v>
      </c>
      <c r="D57" s="389"/>
      <c r="E57" s="391"/>
      <c r="F57" s="551">
        <v>170</v>
      </c>
      <c r="G57" s="552">
        <v>247</v>
      </c>
      <c r="H57" s="552">
        <v>212</v>
      </c>
      <c r="I57" s="552">
        <v>219</v>
      </c>
      <c r="J57" s="552">
        <v>177</v>
      </c>
      <c r="K57" s="553">
        <f t="shared" ref="K57" si="0">IF(OR(F57=".",J57=".")=TRUE,".",IF(OR(F57="*",J57="*")=TRUE,"*",IF(AND(F57="-",J57="-")=TRUE,"-",IF(AND(ISNUMBER(J57),ISNUMBER(F57))=TRUE,IF(F57-J57=0,0,F57-J57),IF(ISNUMBER(F57)=TRUE,F57,-J57)))))</f>
        <v>-7</v>
      </c>
      <c r="L57" s="392">
        <f t="shared" ref="L57" si="1">IF(K57 =".",".",IF(K57 ="*","*",IF(K57="-","-",IF(K57=0,0,IF(OR(J57="-",J57=".",F57="-",F57=".")=TRUE,"X",IF(J57=0,"0,0",IF(ABS(K57*100/J57)&gt;250,".X",(K57*100/J57))))))))</f>
        <v>-3.9548022598870056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3559</v>
      </c>
      <c r="E11" s="114">
        <v>2773</v>
      </c>
      <c r="F11" s="114">
        <v>4354</v>
      </c>
      <c r="G11" s="114">
        <v>3192</v>
      </c>
      <c r="H11" s="140">
        <v>3603</v>
      </c>
      <c r="I11" s="115">
        <v>-44</v>
      </c>
      <c r="J11" s="116">
        <v>-1.2212045517624202</v>
      </c>
    </row>
    <row r="12" spans="1:15" s="110" customFormat="1" ht="24.95" customHeight="1" x14ac:dyDescent="0.2">
      <c r="A12" s="193" t="s">
        <v>132</v>
      </c>
      <c r="B12" s="194" t="s">
        <v>133</v>
      </c>
      <c r="C12" s="113">
        <v>0.98342230963753863</v>
      </c>
      <c r="D12" s="115">
        <v>35</v>
      </c>
      <c r="E12" s="114">
        <v>11</v>
      </c>
      <c r="F12" s="114">
        <v>39</v>
      </c>
      <c r="G12" s="114">
        <v>26</v>
      </c>
      <c r="H12" s="140">
        <v>32</v>
      </c>
      <c r="I12" s="115">
        <v>3</v>
      </c>
      <c r="J12" s="116">
        <v>9.375</v>
      </c>
    </row>
    <row r="13" spans="1:15" s="110" customFormat="1" ht="24.95" customHeight="1" x14ac:dyDescent="0.2">
      <c r="A13" s="193" t="s">
        <v>134</v>
      </c>
      <c r="B13" s="199" t="s">
        <v>214</v>
      </c>
      <c r="C13" s="113">
        <v>2.2759202023040181</v>
      </c>
      <c r="D13" s="115">
        <v>81</v>
      </c>
      <c r="E13" s="114">
        <v>42</v>
      </c>
      <c r="F13" s="114">
        <v>323</v>
      </c>
      <c r="G13" s="114">
        <v>56</v>
      </c>
      <c r="H13" s="140">
        <v>42</v>
      </c>
      <c r="I13" s="115">
        <v>39</v>
      </c>
      <c r="J13" s="116">
        <v>92.857142857142861</v>
      </c>
    </row>
    <row r="14" spans="1:15" s="287" customFormat="1" ht="24.95" customHeight="1" x14ac:dyDescent="0.2">
      <c r="A14" s="193" t="s">
        <v>215</v>
      </c>
      <c r="B14" s="199" t="s">
        <v>137</v>
      </c>
      <c r="C14" s="113">
        <v>12.840685585838719</v>
      </c>
      <c r="D14" s="115">
        <v>457</v>
      </c>
      <c r="E14" s="114">
        <v>141</v>
      </c>
      <c r="F14" s="114">
        <v>470</v>
      </c>
      <c r="G14" s="114">
        <v>341</v>
      </c>
      <c r="H14" s="140">
        <v>413</v>
      </c>
      <c r="I14" s="115">
        <v>44</v>
      </c>
      <c r="J14" s="116">
        <v>10.653753026634382</v>
      </c>
      <c r="K14" s="110"/>
      <c r="L14" s="110"/>
      <c r="M14" s="110"/>
      <c r="N14" s="110"/>
      <c r="O14" s="110"/>
    </row>
    <row r="15" spans="1:15" s="110" customFormat="1" ht="24.95" customHeight="1" x14ac:dyDescent="0.2">
      <c r="A15" s="193" t="s">
        <v>216</v>
      </c>
      <c r="B15" s="199" t="s">
        <v>217</v>
      </c>
      <c r="C15" s="113">
        <v>1.4891823545939871</v>
      </c>
      <c r="D15" s="115">
        <v>53</v>
      </c>
      <c r="E15" s="114">
        <v>43</v>
      </c>
      <c r="F15" s="114">
        <v>92</v>
      </c>
      <c r="G15" s="114">
        <v>92</v>
      </c>
      <c r="H15" s="140">
        <v>49</v>
      </c>
      <c r="I15" s="115">
        <v>4</v>
      </c>
      <c r="J15" s="116">
        <v>8.1632653061224492</v>
      </c>
    </row>
    <row r="16" spans="1:15" s="287" customFormat="1" ht="24.95" customHeight="1" x14ac:dyDescent="0.2">
      <c r="A16" s="193" t="s">
        <v>218</v>
      </c>
      <c r="B16" s="199" t="s">
        <v>141</v>
      </c>
      <c r="C16" s="113">
        <v>8.2326496206799664</v>
      </c>
      <c r="D16" s="115">
        <v>293</v>
      </c>
      <c r="E16" s="114">
        <v>51</v>
      </c>
      <c r="F16" s="114">
        <v>173</v>
      </c>
      <c r="G16" s="114">
        <v>110</v>
      </c>
      <c r="H16" s="140">
        <v>145</v>
      </c>
      <c r="I16" s="115">
        <v>148</v>
      </c>
      <c r="J16" s="116">
        <v>102.06896551724138</v>
      </c>
      <c r="K16" s="110"/>
      <c r="L16" s="110"/>
      <c r="M16" s="110"/>
      <c r="N16" s="110"/>
      <c r="O16" s="110"/>
    </row>
    <row r="17" spans="1:15" s="110" customFormat="1" ht="24.95" customHeight="1" x14ac:dyDescent="0.2">
      <c r="A17" s="193" t="s">
        <v>142</v>
      </c>
      <c r="B17" s="199" t="s">
        <v>220</v>
      </c>
      <c r="C17" s="113">
        <v>3.1188536105647655</v>
      </c>
      <c r="D17" s="115">
        <v>111</v>
      </c>
      <c r="E17" s="114">
        <v>47</v>
      </c>
      <c r="F17" s="114">
        <v>205</v>
      </c>
      <c r="G17" s="114">
        <v>139</v>
      </c>
      <c r="H17" s="140">
        <v>219</v>
      </c>
      <c r="I17" s="115">
        <v>-108</v>
      </c>
      <c r="J17" s="116">
        <v>-49.315068493150683</v>
      </c>
    </row>
    <row r="18" spans="1:15" s="287" customFormat="1" ht="24.95" customHeight="1" x14ac:dyDescent="0.2">
      <c r="A18" s="201" t="s">
        <v>144</v>
      </c>
      <c r="B18" s="202" t="s">
        <v>145</v>
      </c>
      <c r="C18" s="113">
        <v>8.2607474009553243</v>
      </c>
      <c r="D18" s="115">
        <v>294</v>
      </c>
      <c r="E18" s="114">
        <v>172</v>
      </c>
      <c r="F18" s="114">
        <v>309</v>
      </c>
      <c r="G18" s="114">
        <v>231</v>
      </c>
      <c r="H18" s="140">
        <v>232</v>
      </c>
      <c r="I18" s="115">
        <v>62</v>
      </c>
      <c r="J18" s="116">
        <v>26.724137931034484</v>
      </c>
      <c r="K18" s="110"/>
      <c r="L18" s="110"/>
      <c r="M18" s="110"/>
      <c r="N18" s="110"/>
      <c r="O18" s="110"/>
    </row>
    <row r="19" spans="1:15" s="110" customFormat="1" ht="24.95" customHeight="1" x14ac:dyDescent="0.2">
      <c r="A19" s="193" t="s">
        <v>146</v>
      </c>
      <c r="B19" s="199" t="s">
        <v>147</v>
      </c>
      <c r="C19" s="113">
        <v>12.615903343635853</v>
      </c>
      <c r="D19" s="115">
        <v>449</v>
      </c>
      <c r="E19" s="114">
        <v>362</v>
      </c>
      <c r="F19" s="114">
        <v>549</v>
      </c>
      <c r="G19" s="114">
        <v>360</v>
      </c>
      <c r="H19" s="140">
        <v>435</v>
      </c>
      <c r="I19" s="115">
        <v>14</v>
      </c>
      <c r="J19" s="116">
        <v>3.2183908045977012</v>
      </c>
    </row>
    <row r="20" spans="1:15" s="287" customFormat="1" ht="24.95" customHeight="1" x14ac:dyDescent="0.2">
      <c r="A20" s="193" t="s">
        <v>148</v>
      </c>
      <c r="B20" s="199" t="s">
        <v>149</v>
      </c>
      <c r="C20" s="113">
        <v>4.8328182073616182</v>
      </c>
      <c r="D20" s="115">
        <v>172</v>
      </c>
      <c r="E20" s="114">
        <v>145</v>
      </c>
      <c r="F20" s="114">
        <v>220</v>
      </c>
      <c r="G20" s="114">
        <v>217</v>
      </c>
      <c r="H20" s="140">
        <v>224</v>
      </c>
      <c r="I20" s="115">
        <v>-52</v>
      </c>
      <c r="J20" s="116">
        <v>-23.214285714285715</v>
      </c>
      <c r="K20" s="110"/>
      <c r="L20" s="110"/>
      <c r="M20" s="110"/>
      <c r="N20" s="110"/>
      <c r="O20" s="110"/>
    </row>
    <row r="21" spans="1:15" s="110" customFormat="1" ht="24.95" customHeight="1" x14ac:dyDescent="0.2">
      <c r="A21" s="201" t="s">
        <v>150</v>
      </c>
      <c r="B21" s="202" t="s">
        <v>151</v>
      </c>
      <c r="C21" s="113">
        <v>12.953076706940152</v>
      </c>
      <c r="D21" s="115">
        <v>461</v>
      </c>
      <c r="E21" s="114">
        <v>511</v>
      </c>
      <c r="F21" s="114">
        <v>525</v>
      </c>
      <c r="G21" s="114">
        <v>462</v>
      </c>
      <c r="H21" s="140">
        <v>433</v>
      </c>
      <c r="I21" s="115">
        <v>28</v>
      </c>
      <c r="J21" s="116">
        <v>6.4665127020785222</v>
      </c>
    </row>
    <row r="22" spans="1:15" s="110" customFormat="1" ht="24.95" customHeight="1" x14ac:dyDescent="0.2">
      <c r="A22" s="201" t="s">
        <v>152</v>
      </c>
      <c r="B22" s="199" t="s">
        <v>153</v>
      </c>
      <c r="C22" s="113">
        <v>0.61815116605788145</v>
      </c>
      <c r="D22" s="115">
        <v>22</v>
      </c>
      <c r="E22" s="114">
        <v>13</v>
      </c>
      <c r="F22" s="114">
        <v>27</v>
      </c>
      <c r="G22" s="114">
        <v>23</v>
      </c>
      <c r="H22" s="140">
        <v>10</v>
      </c>
      <c r="I22" s="115">
        <v>12</v>
      </c>
      <c r="J22" s="116">
        <v>120</v>
      </c>
    </row>
    <row r="23" spans="1:15" s="110" customFormat="1" ht="24.95" customHeight="1" x14ac:dyDescent="0.2">
      <c r="A23" s="193" t="s">
        <v>154</v>
      </c>
      <c r="B23" s="199" t="s">
        <v>155</v>
      </c>
      <c r="C23" s="113">
        <v>0.78673784771003086</v>
      </c>
      <c r="D23" s="115">
        <v>28</v>
      </c>
      <c r="E23" s="114">
        <v>22</v>
      </c>
      <c r="F23" s="114">
        <v>44</v>
      </c>
      <c r="G23" s="114">
        <v>12</v>
      </c>
      <c r="H23" s="140">
        <v>33</v>
      </c>
      <c r="I23" s="115">
        <v>-5</v>
      </c>
      <c r="J23" s="116">
        <v>-15.151515151515152</v>
      </c>
    </row>
    <row r="24" spans="1:15" s="110" customFormat="1" ht="24.95" customHeight="1" x14ac:dyDescent="0.2">
      <c r="A24" s="193" t="s">
        <v>156</v>
      </c>
      <c r="B24" s="199" t="s">
        <v>221</v>
      </c>
      <c r="C24" s="113">
        <v>3.9055914582747961</v>
      </c>
      <c r="D24" s="115">
        <v>139</v>
      </c>
      <c r="E24" s="114">
        <v>92</v>
      </c>
      <c r="F24" s="114">
        <v>173</v>
      </c>
      <c r="G24" s="114">
        <v>147</v>
      </c>
      <c r="H24" s="140">
        <v>247</v>
      </c>
      <c r="I24" s="115">
        <v>-108</v>
      </c>
      <c r="J24" s="116">
        <v>-43.724696356275302</v>
      </c>
    </row>
    <row r="25" spans="1:15" s="110" customFormat="1" ht="24.95" customHeight="1" x14ac:dyDescent="0.2">
      <c r="A25" s="193" t="s">
        <v>222</v>
      </c>
      <c r="B25" s="204" t="s">
        <v>159</v>
      </c>
      <c r="C25" s="113">
        <v>5.0014048890137683</v>
      </c>
      <c r="D25" s="115">
        <v>178</v>
      </c>
      <c r="E25" s="114">
        <v>117</v>
      </c>
      <c r="F25" s="114">
        <v>156</v>
      </c>
      <c r="G25" s="114">
        <v>175</v>
      </c>
      <c r="H25" s="140">
        <v>218</v>
      </c>
      <c r="I25" s="115">
        <v>-40</v>
      </c>
      <c r="J25" s="116">
        <v>-18.348623853211009</v>
      </c>
    </row>
    <row r="26" spans="1:15" s="110" customFormat="1" ht="24.95" customHeight="1" x14ac:dyDescent="0.2">
      <c r="A26" s="201">
        <v>782.78300000000002</v>
      </c>
      <c r="B26" s="203" t="s">
        <v>160</v>
      </c>
      <c r="C26" s="113">
        <v>3.0907558302894071</v>
      </c>
      <c r="D26" s="115">
        <v>110</v>
      </c>
      <c r="E26" s="114">
        <v>81</v>
      </c>
      <c r="F26" s="114">
        <v>123</v>
      </c>
      <c r="G26" s="114">
        <v>138</v>
      </c>
      <c r="H26" s="140">
        <v>129</v>
      </c>
      <c r="I26" s="115">
        <v>-19</v>
      </c>
      <c r="J26" s="116">
        <v>-14.728682170542635</v>
      </c>
    </row>
    <row r="27" spans="1:15" s="110" customFormat="1" ht="24.95" customHeight="1" x14ac:dyDescent="0.2">
      <c r="A27" s="193" t="s">
        <v>161</v>
      </c>
      <c r="B27" s="199" t="s">
        <v>162</v>
      </c>
      <c r="C27" s="113">
        <v>3.0064624894633325</v>
      </c>
      <c r="D27" s="115">
        <v>107</v>
      </c>
      <c r="E27" s="114">
        <v>76</v>
      </c>
      <c r="F27" s="114">
        <v>139</v>
      </c>
      <c r="G27" s="114">
        <v>103</v>
      </c>
      <c r="H27" s="140">
        <v>71</v>
      </c>
      <c r="I27" s="115">
        <v>36</v>
      </c>
      <c r="J27" s="116">
        <v>50.70422535211268</v>
      </c>
    </row>
    <row r="28" spans="1:15" s="110" customFormat="1" ht="24.95" customHeight="1" x14ac:dyDescent="0.2">
      <c r="A28" s="193" t="s">
        <v>163</v>
      </c>
      <c r="B28" s="199" t="s">
        <v>164</v>
      </c>
      <c r="C28" s="113">
        <v>5.2542849114919923</v>
      </c>
      <c r="D28" s="115">
        <v>187</v>
      </c>
      <c r="E28" s="114">
        <v>366</v>
      </c>
      <c r="F28" s="114">
        <v>260</v>
      </c>
      <c r="G28" s="114">
        <v>213</v>
      </c>
      <c r="H28" s="140">
        <v>185</v>
      </c>
      <c r="I28" s="115">
        <v>2</v>
      </c>
      <c r="J28" s="116">
        <v>1.0810810810810811</v>
      </c>
    </row>
    <row r="29" spans="1:15" s="110" customFormat="1" ht="24.95" customHeight="1" x14ac:dyDescent="0.2">
      <c r="A29" s="193">
        <v>86</v>
      </c>
      <c r="B29" s="199" t="s">
        <v>165</v>
      </c>
      <c r="C29" s="113">
        <v>10.368080921607193</v>
      </c>
      <c r="D29" s="115">
        <v>369</v>
      </c>
      <c r="E29" s="114">
        <v>178</v>
      </c>
      <c r="F29" s="114">
        <v>331</v>
      </c>
      <c r="G29" s="114">
        <v>214</v>
      </c>
      <c r="H29" s="140">
        <v>288</v>
      </c>
      <c r="I29" s="115">
        <v>81</v>
      </c>
      <c r="J29" s="116">
        <v>28.125</v>
      </c>
    </row>
    <row r="30" spans="1:15" s="110" customFormat="1" ht="24.95" customHeight="1" x14ac:dyDescent="0.2">
      <c r="A30" s="193">
        <v>87.88</v>
      </c>
      <c r="B30" s="204" t="s">
        <v>166</v>
      </c>
      <c r="C30" s="113">
        <v>8.4012363023321157</v>
      </c>
      <c r="D30" s="115">
        <v>299</v>
      </c>
      <c r="E30" s="114">
        <v>307</v>
      </c>
      <c r="F30" s="114">
        <v>484</v>
      </c>
      <c r="G30" s="114">
        <v>303</v>
      </c>
      <c r="H30" s="140">
        <v>432</v>
      </c>
      <c r="I30" s="115">
        <v>-133</v>
      </c>
      <c r="J30" s="116">
        <v>-30.787037037037038</v>
      </c>
    </row>
    <row r="31" spans="1:15" s="110" customFormat="1" ht="24.95" customHeight="1" x14ac:dyDescent="0.2">
      <c r="A31" s="193" t="s">
        <v>167</v>
      </c>
      <c r="B31" s="199" t="s">
        <v>168</v>
      </c>
      <c r="C31" s="113">
        <v>4.8047204270862602</v>
      </c>
      <c r="D31" s="115">
        <v>171</v>
      </c>
      <c r="E31" s="114">
        <v>137</v>
      </c>
      <c r="F31" s="114">
        <v>182</v>
      </c>
      <c r="G31" s="114">
        <v>171</v>
      </c>
      <c r="H31" s="140">
        <v>179</v>
      </c>
      <c r="I31" s="115">
        <v>-8</v>
      </c>
      <c r="J31" s="116">
        <v>-4.4692737430167595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0.98342230963753863</v>
      </c>
      <c r="D34" s="115">
        <v>35</v>
      </c>
      <c r="E34" s="114">
        <v>11</v>
      </c>
      <c r="F34" s="114">
        <v>39</v>
      </c>
      <c r="G34" s="114">
        <v>26</v>
      </c>
      <c r="H34" s="140">
        <v>32</v>
      </c>
      <c r="I34" s="115">
        <v>3</v>
      </c>
      <c r="J34" s="116">
        <v>9.375</v>
      </c>
    </row>
    <row r="35" spans="1:10" s="110" customFormat="1" ht="24.95" customHeight="1" x14ac:dyDescent="0.2">
      <c r="A35" s="292" t="s">
        <v>171</v>
      </c>
      <c r="B35" s="293" t="s">
        <v>172</v>
      </c>
      <c r="C35" s="113">
        <v>23.377353189098063</v>
      </c>
      <c r="D35" s="115">
        <v>832</v>
      </c>
      <c r="E35" s="114">
        <v>355</v>
      </c>
      <c r="F35" s="114">
        <v>1102</v>
      </c>
      <c r="G35" s="114">
        <v>628</v>
      </c>
      <c r="H35" s="140">
        <v>687</v>
      </c>
      <c r="I35" s="115">
        <v>145</v>
      </c>
      <c r="J35" s="116">
        <v>21.106259097525474</v>
      </c>
    </row>
    <row r="36" spans="1:10" s="110" customFormat="1" ht="24.95" customHeight="1" x14ac:dyDescent="0.2">
      <c r="A36" s="294" t="s">
        <v>173</v>
      </c>
      <c r="B36" s="295" t="s">
        <v>174</v>
      </c>
      <c r="C36" s="125">
        <v>75.639224501264394</v>
      </c>
      <c r="D36" s="143">
        <v>2692</v>
      </c>
      <c r="E36" s="144">
        <v>2407</v>
      </c>
      <c r="F36" s="144">
        <v>3213</v>
      </c>
      <c r="G36" s="144">
        <v>2538</v>
      </c>
      <c r="H36" s="145">
        <v>2884</v>
      </c>
      <c r="I36" s="143">
        <v>-192</v>
      </c>
      <c r="J36" s="146">
        <v>-6.6574202496532591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3559</v>
      </c>
      <c r="F11" s="264">
        <v>2773</v>
      </c>
      <c r="G11" s="264">
        <v>4354</v>
      </c>
      <c r="H11" s="264">
        <v>3192</v>
      </c>
      <c r="I11" s="265">
        <v>3603</v>
      </c>
      <c r="J11" s="263">
        <v>-44</v>
      </c>
      <c r="K11" s="266">
        <v>-1.2212045517624202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25.147513346445631</v>
      </c>
      <c r="E13" s="115">
        <v>895</v>
      </c>
      <c r="F13" s="114">
        <v>964</v>
      </c>
      <c r="G13" s="114">
        <v>1141</v>
      </c>
      <c r="H13" s="114">
        <v>931</v>
      </c>
      <c r="I13" s="140">
        <v>900</v>
      </c>
      <c r="J13" s="115">
        <v>-5</v>
      </c>
      <c r="K13" s="116">
        <v>-0.55555555555555558</v>
      </c>
    </row>
    <row r="14" spans="1:15" ht="15.95" customHeight="1" x14ac:dyDescent="0.2">
      <c r="A14" s="306" t="s">
        <v>230</v>
      </c>
      <c r="B14" s="307"/>
      <c r="C14" s="308"/>
      <c r="D14" s="113">
        <v>57.038493958977242</v>
      </c>
      <c r="E14" s="115">
        <v>2030</v>
      </c>
      <c r="F14" s="114">
        <v>1430</v>
      </c>
      <c r="G14" s="114">
        <v>2622</v>
      </c>
      <c r="H14" s="114">
        <v>1795</v>
      </c>
      <c r="I14" s="140">
        <v>2099</v>
      </c>
      <c r="J14" s="115">
        <v>-69</v>
      </c>
      <c r="K14" s="116">
        <v>-3.2872796569795142</v>
      </c>
    </row>
    <row r="15" spans="1:15" ht="15.95" customHeight="1" x14ac:dyDescent="0.2">
      <c r="A15" s="306" t="s">
        <v>231</v>
      </c>
      <c r="B15" s="307"/>
      <c r="C15" s="308"/>
      <c r="D15" s="113">
        <v>9.4689519527957291</v>
      </c>
      <c r="E15" s="115">
        <v>337</v>
      </c>
      <c r="F15" s="114">
        <v>143</v>
      </c>
      <c r="G15" s="114">
        <v>225</v>
      </c>
      <c r="H15" s="114">
        <v>189</v>
      </c>
      <c r="I15" s="140">
        <v>253</v>
      </c>
      <c r="J15" s="115">
        <v>84</v>
      </c>
      <c r="K15" s="116">
        <v>33.201581027667984</v>
      </c>
    </row>
    <row r="16" spans="1:15" ht="15.95" customHeight="1" x14ac:dyDescent="0.2">
      <c r="A16" s="306" t="s">
        <v>232</v>
      </c>
      <c r="B16" s="307"/>
      <c r="C16" s="308"/>
      <c r="D16" s="113">
        <v>8.1764540601292506</v>
      </c>
      <c r="E16" s="115">
        <v>291</v>
      </c>
      <c r="F16" s="114">
        <v>222</v>
      </c>
      <c r="G16" s="114">
        <v>325</v>
      </c>
      <c r="H16" s="114">
        <v>266</v>
      </c>
      <c r="I16" s="140">
        <v>335</v>
      </c>
      <c r="J16" s="115">
        <v>-44</v>
      </c>
      <c r="K16" s="116">
        <v>-13.134328358208956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1.152008991289688</v>
      </c>
      <c r="E18" s="115">
        <v>41</v>
      </c>
      <c r="F18" s="114">
        <v>9</v>
      </c>
      <c r="G18" s="114">
        <v>51</v>
      </c>
      <c r="H18" s="114">
        <v>27</v>
      </c>
      <c r="I18" s="140">
        <v>30</v>
      </c>
      <c r="J18" s="115">
        <v>11</v>
      </c>
      <c r="K18" s="116">
        <v>36.666666666666664</v>
      </c>
    </row>
    <row r="19" spans="1:11" ht="14.1" customHeight="1" x14ac:dyDescent="0.2">
      <c r="A19" s="306" t="s">
        <v>235</v>
      </c>
      <c r="B19" s="307" t="s">
        <v>236</v>
      </c>
      <c r="C19" s="308"/>
      <c r="D19" s="113">
        <v>0.44956448440573193</v>
      </c>
      <c r="E19" s="115">
        <v>16</v>
      </c>
      <c r="F19" s="114" t="s">
        <v>513</v>
      </c>
      <c r="G19" s="114">
        <v>18</v>
      </c>
      <c r="H19" s="114">
        <v>13</v>
      </c>
      <c r="I19" s="140">
        <v>12</v>
      </c>
      <c r="J19" s="115">
        <v>4</v>
      </c>
      <c r="K19" s="116">
        <v>33.333333333333336</v>
      </c>
    </row>
    <row r="20" spans="1:11" ht="14.1" customHeight="1" x14ac:dyDescent="0.2">
      <c r="A20" s="306">
        <v>12</v>
      </c>
      <c r="B20" s="307" t="s">
        <v>237</v>
      </c>
      <c r="C20" s="308"/>
      <c r="D20" s="113">
        <v>1.5172801348693454</v>
      </c>
      <c r="E20" s="115">
        <v>54</v>
      </c>
      <c r="F20" s="114">
        <v>15</v>
      </c>
      <c r="G20" s="114">
        <v>32</v>
      </c>
      <c r="H20" s="114">
        <v>50</v>
      </c>
      <c r="I20" s="140">
        <v>68</v>
      </c>
      <c r="J20" s="115">
        <v>-14</v>
      </c>
      <c r="K20" s="116">
        <v>-20.588235294117649</v>
      </c>
    </row>
    <row r="21" spans="1:11" ht="14.1" customHeight="1" x14ac:dyDescent="0.2">
      <c r="A21" s="306">
        <v>21</v>
      </c>
      <c r="B21" s="307" t="s">
        <v>238</v>
      </c>
      <c r="C21" s="308"/>
      <c r="D21" s="113">
        <v>0.44956448440573193</v>
      </c>
      <c r="E21" s="115">
        <v>16</v>
      </c>
      <c r="F21" s="114">
        <v>7</v>
      </c>
      <c r="G21" s="114">
        <v>26</v>
      </c>
      <c r="H21" s="114">
        <v>13</v>
      </c>
      <c r="I21" s="140">
        <v>15</v>
      </c>
      <c r="J21" s="115">
        <v>1</v>
      </c>
      <c r="K21" s="116">
        <v>6.666666666666667</v>
      </c>
    </row>
    <row r="22" spans="1:11" ht="14.1" customHeight="1" x14ac:dyDescent="0.2">
      <c r="A22" s="306">
        <v>22</v>
      </c>
      <c r="B22" s="307" t="s">
        <v>239</v>
      </c>
      <c r="C22" s="308"/>
      <c r="D22" s="113">
        <v>0.87103118853610562</v>
      </c>
      <c r="E22" s="115">
        <v>31</v>
      </c>
      <c r="F22" s="114">
        <v>19</v>
      </c>
      <c r="G22" s="114">
        <v>71</v>
      </c>
      <c r="H22" s="114">
        <v>23</v>
      </c>
      <c r="I22" s="140">
        <v>33</v>
      </c>
      <c r="J22" s="115">
        <v>-2</v>
      </c>
      <c r="K22" s="116">
        <v>-6.0606060606060606</v>
      </c>
    </row>
    <row r="23" spans="1:11" ht="14.1" customHeight="1" x14ac:dyDescent="0.2">
      <c r="A23" s="306">
        <v>23</v>
      </c>
      <c r="B23" s="307" t="s">
        <v>240</v>
      </c>
      <c r="C23" s="308"/>
      <c r="D23" s="113">
        <v>0.36527114357965723</v>
      </c>
      <c r="E23" s="115">
        <v>13</v>
      </c>
      <c r="F23" s="114">
        <v>3</v>
      </c>
      <c r="G23" s="114">
        <v>18</v>
      </c>
      <c r="H23" s="114">
        <v>3</v>
      </c>
      <c r="I23" s="140">
        <v>11</v>
      </c>
      <c r="J23" s="115">
        <v>2</v>
      </c>
      <c r="K23" s="116">
        <v>18.181818181818183</v>
      </c>
    </row>
    <row r="24" spans="1:11" ht="14.1" customHeight="1" x14ac:dyDescent="0.2">
      <c r="A24" s="306">
        <v>24</v>
      </c>
      <c r="B24" s="307" t="s">
        <v>241</v>
      </c>
      <c r="C24" s="308"/>
      <c r="D24" s="113">
        <v>4.9171115481876928</v>
      </c>
      <c r="E24" s="115">
        <v>175</v>
      </c>
      <c r="F24" s="114">
        <v>44</v>
      </c>
      <c r="G24" s="114">
        <v>117</v>
      </c>
      <c r="H24" s="114">
        <v>70</v>
      </c>
      <c r="I24" s="140">
        <v>71</v>
      </c>
      <c r="J24" s="115">
        <v>104</v>
      </c>
      <c r="K24" s="116">
        <v>146.47887323943661</v>
      </c>
    </row>
    <row r="25" spans="1:11" ht="14.1" customHeight="1" x14ac:dyDescent="0.2">
      <c r="A25" s="306">
        <v>25</v>
      </c>
      <c r="B25" s="307" t="s">
        <v>242</v>
      </c>
      <c r="C25" s="308"/>
      <c r="D25" s="113">
        <v>2.1635290812025851</v>
      </c>
      <c r="E25" s="115">
        <v>77</v>
      </c>
      <c r="F25" s="114">
        <v>39</v>
      </c>
      <c r="G25" s="114">
        <v>143</v>
      </c>
      <c r="H25" s="114">
        <v>72</v>
      </c>
      <c r="I25" s="140">
        <v>114</v>
      </c>
      <c r="J25" s="115">
        <v>-37</v>
      </c>
      <c r="K25" s="116">
        <v>-32.456140350877192</v>
      </c>
    </row>
    <row r="26" spans="1:11" ht="14.1" customHeight="1" x14ac:dyDescent="0.2">
      <c r="A26" s="306">
        <v>26</v>
      </c>
      <c r="B26" s="307" t="s">
        <v>243</v>
      </c>
      <c r="C26" s="308"/>
      <c r="D26" s="113">
        <v>2.1635290812025851</v>
      </c>
      <c r="E26" s="115">
        <v>77</v>
      </c>
      <c r="F26" s="114">
        <v>31</v>
      </c>
      <c r="G26" s="114">
        <v>185</v>
      </c>
      <c r="H26" s="114">
        <v>54</v>
      </c>
      <c r="I26" s="140">
        <v>91</v>
      </c>
      <c r="J26" s="115">
        <v>-14</v>
      </c>
      <c r="K26" s="116">
        <v>-15.384615384615385</v>
      </c>
    </row>
    <row r="27" spans="1:11" ht="14.1" customHeight="1" x14ac:dyDescent="0.2">
      <c r="A27" s="306">
        <v>27</v>
      </c>
      <c r="B27" s="307" t="s">
        <v>244</v>
      </c>
      <c r="C27" s="308"/>
      <c r="D27" s="113">
        <v>2.0230401798257938</v>
      </c>
      <c r="E27" s="115">
        <v>72</v>
      </c>
      <c r="F27" s="114">
        <v>29</v>
      </c>
      <c r="G27" s="114">
        <v>96</v>
      </c>
      <c r="H27" s="114">
        <v>100</v>
      </c>
      <c r="I27" s="140">
        <v>48</v>
      </c>
      <c r="J27" s="115">
        <v>24</v>
      </c>
      <c r="K27" s="116">
        <v>50</v>
      </c>
    </row>
    <row r="28" spans="1:11" ht="14.1" customHeight="1" x14ac:dyDescent="0.2">
      <c r="A28" s="306">
        <v>28</v>
      </c>
      <c r="B28" s="307" t="s">
        <v>245</v>
      </c>
      <c r="C28" s="308"/>
      <c r="D28" s="113">
        <v>0.16858668165214949</v>
      </c>
      <c r="E28" s="115">
        <v>6</v>
      </c>
      <c r="F28" s="114">
        <v>9</v>
      </c>
      <c r="G28" s="114">
        <v>6</v>
      </c>
      <c r="H28" s="114">
        <v>6</v>
      </c>
      <c r="I28" s="140">
        <v>13</v>
      </c>
      <c r="J28" s="115">
        <v>-7</v>
      </c>
      <c r="K28" s="116">
        <v>-53.846153846153847</v>
      </c>
    </row>
    <row r="29" spans="1:11" ht="14.1" customHeight="1" x14ac:dyDescent="0.2">
      <c r="A29" s="306">
        <v>29</v>
      </c>
      <c r="B29" s="307" t="s">
        <v>246</v>
      </c>
      <c r="C29" s="308"/>
      <c r="D29" s="113">
        <v>4.8890137679123349</v>
      </c>
      <c r="E29" s="115">
        <v>174</v>
      </c>
      <c r="F29" s="114">
        <v>193</v>
      </c>
      <c r="G29" s="114">
        <v>169</v>
      </c>
      <c r="H29" s="114">
        <v>200</v>
      </c>
      <c r="I29" s="140">
        <v>146</v>
      </c>
      <c r="J29" s="115">
        <v>28</v>
      </c>
      <c r="K29" s="116">
        <v>19.17808219178082</v>
      </c>
    </row>
    <row r="30" spans="1:11" ht="14.1" customHeight="1" x14ac:dyDescent="0.2">
      <c r="A30" s="306" t="s">
        <v>247</v>
      </c>
      <c r="B30" s="307" t="s">
        <v>248</v>
      </c>
      <c r="C30" s="308"/>
      <c r="D30" s="113">
        <v>0.47766226468109019</v>
      </c>
      <c r="E30" s="115">
        <v>17</v>
      </c>
      <c r="F30" s="114" t="s">
        <v>513</v>
      </c>
      <c r="G30" s="114" t="s">
        <v>513</v>
      </c>
      <c r="H30" s="114">
        <v>42</v>
      </c>
      <c r="I30" s="140">
        <v>13</v>
      </c>
      <c r="J30" s="115">
        <v>4</v>
      </c>
      <c r="K30" s="116">
        <v>30.76923076923077</v>
      </c>
    </row>
    <row r="31" spans="1:11" ht="14.1" customHeight="1" x14ac:dyDescent="0.2">
      <c r="A31" s="306" t="s">
        <v>249</v>
      </c>
      <c r="B31" s="307" t="s">
        <v>250</v>
      </c>
      <c r="C31" s="308"/>
      <c r="D31" s="113">
        <v>4.4113515032312449</v>
      </c>
      <c r="E31" s="115">
        <v>157</v>
      </c>
      <c r="F31" s="114">
        <v>174</v>
      </c>
      <c r="G31" s="114">
        <v>144</v>
      </c>
      <c r="H31" s="114">
        <v>158</v>
      </c>
      <c r="I31" s="140">
        <v>133</v>
      </c>
      <c r="J31" s="115">
        <v>24</v>
      </c>
      <c r="K31" s="116">
        <v>18.045112781954888</v>
      </c>
    </row>
    <row r="32" spans="1:11" ht="14.1" customHeight="1" x14ac:dyDescent="0.2">
      <c r="A32" s="306">
        <v>31</v>
      </c>
      <c r="B32" s="307" t="s">
        <v>251</v>
      </c>
      <c r="C32" s="308"/>
      <c r="D32" s="113">
        <v>0.25288002247822422</v>
      </c>
      <c r="E32" s="115">
        <v>9</v>
      </c>
      <c r="F32" s="114">
        <v>6</v>
      </c>
      <c r="G32" s="114">
        <v>9</v>
      </c>
      <c r="H32" s="114">
        <v>5</v>
      </c>
      <c r="I32" s="140">
        <v>5</v>
      </c>
      <c r="J32" s="115">
        <v>4</v>
      </c>
      <c r="K32" s="116">
        <v>80</v>
      </c>
    </row>
    <row r="33" spans="1:11" ht="14.1" customHeight="1" x14ac:dyDescent="0.2">
      <c r="A33" s="306">
        <v>32</v>
      </c>
      <c r="B33" s="307" t="s">
        <v>252</v>
      </c>
      <c r="C33" s="308"/>
      <c r="D33" s="113">
        <v>3.5684180949704971</v>
      </c>
      <c r="E33" s="115">
        <v>127</v>
      </c>
      <c r="F33" s="114">
        <v>96</v>
      </c>
      <c r="G33" s="114">
        <v>155</v>
      </c>
      <c r="H33" s="114">
        <v>108</v>
      </c>
      <c r="I33" s="140">
        <v>120</v>
      </c>
      <c r="J33" s="115">
        <v>7</v>
      </c>
      <c r="K33" s="116">
        <v>5.833333333333333</v>
      </c>
    </row>
    <row r="34" spans="1:11" ht="14.1" customHeight="1" x14ac:dyDescent="0.2">
      <c r="A34" s="306">
        <v>33</v>
      </c>
      <c r="B34" s="307" t="s">
        <v>253</v>
      </c>
      <c r="C34" s="308"/>
      <c r="D34" s="113">
        <v>1.6577690362461366</v>
      </c>
      <c r="E34" s="115">
        <v>59</v>
      </c>
      <c r="F34" s="114">
        <v>25</v>
      </c>
      <c r="G34" s="114">
        <v>34</v>
      </c>
      <c r="H34" s="114">
        <v>56</v>
      </c>
      <c r="I34" s="140">
        <v>58</v>
      </c>
      <c r="J34" s="115">
        <v>1</v>
      </c>
      <c r="K34" s="116">
        <v>1.7241379310344827</v>
      </c>
    </row>
    <row r="35" spans="1:11" ht="14.1" customHeight="1" x14ac:dyDescent="0.2">
      <c r="A35" s="306">
        <v>34</v>
      </c>
      <c r="B35" s="307" t="s">
        <v>254</v>
      </c>
      <c r="C35" s="308"/>
      <c r="D35" s="113">
        <v>3.0064624894633325</v>
      </c>
      <c r="E35" s="115">
        <v>107</v>
      </c>
      <c r="F35" s="114">
        <v>91</v>
      </c>
      <c r="G35" s="114">
        <v>109</v>
      </c>
      <c r="H35" s="114">
        <v>98</v>
      </c>
      <c r="I35" s="140">
        <v>75</v>
      </c>
      <c r="J35" s="115">
        <v>32</v>
      </c>
      <c r="K35" s="116">
        <v>42.666666666666664</v>
      </c>
    </row>
    <row r="36" spans="1:11" ht="14.1" customHeight="1" x14ac:dyDescent="0.2">
      <c r="A36" s="306">
        <v>41</v>
      </c>
      <c r="B36" s="307" t="s">
        <v>255</v>
      </c>
      <c r="C36" s="308"/>
      <c r="D36" s="113">
        <v>1.5734756954200617</v>
      </c>
      <c r="E36" s="115">
        <v>56</v>
      </c>
      <c r="F36" s="114">
        <v>21</v>
      </c>
      <c r="G36" s="114">
        <v>77</v>
      </c>
      <c r="H36" s="114">
        <v>54</v>
      </c>
      <c r="I36" s="140">
        <v>147</v>
      </c>
      <c r="J36" s="115">
        <v>-91</v>
      </c>
      <c r="K36" s="116">
        <v>-61.904761904761905</v>
      </c>
    </row>
    <row r="37" spans="1:11" ht="14.1" customHeight="1" x14ac:dyDescent="0.2">
      <c r="A37" s="306">
        <v>42</v>
      </c>
      <c r="B37" s="307" t="s">
        <v>256</v>
      </c>
      <c r="C37" s="308"/>
      <c r="D37" s="113">
        <v>0.19668446192750771</v>
      </c>
      <c r="E37" s="115">
        <v>7</v>
      </c>
      <c r="F37" s="114" t="s">
        <v>513</v>
      </c>
      <c r="G37" s="114">
        <v>6</v>
      </c>
      <c r="H37" s="114">
        <v>8</v>
      </c>
      <c r="I37" s="140" t="s">
        <v>513</v>
      </c>
      <c r="J37" s="115" t="s">
        <v>513</v>
      </c>
      <c r="K37" s="116" t="s">
        <v>513</v>
      </c>
    </row>
    <row r="38" spans="1:11" ht="14.1" customHeight="1" x14ac:dyDescent="0.2">
      <c r="A38" s="306">
        <v>43</v>
      </c>
      <c r="B38" s="307" t="s">
        <v>257</v>
      </c>
      <c r="C38" s="308"/>
      <c r="D38" s="113">
        <v>0.50576004495644844</v>
      </c>
      <c r="E38" s="115">
        <v>18</v>
      </c>
      <c r="F38" s="114">
        <v>11</v>
      </c>
      <c r="G38" s="114">
        <v>47</v>
      </c>
      <c r="H38" s="114">
        <v>27</v>
      </c>
      <c r="I38" s="140">
        <v>29</v>
      </c>
      <c r="J38" s="115">
        <v>-11</v>
      </c>
      <c r="K38" s="116">
        <v>-37.931034482758619</v>
      </c>
    </row>
    <row r="39" spans="1:11" ht="14.1" customHeight="1" x14ac:dyDescent="0.2">
      <c r="A39" s="306">
        <v>51</v>
      </c>
      <c r="B39" s="307" t="s">
        <v>258</v>
      </c>
      <c r="C39" s="308"/>
      <c r="D39" s="113">
        <v>5.0576004495644842</v>
      </c>
      <c r="E39" s="115">
        <v>180</v>
      </c>
      <c r="F39" s="114">
        <v>113</v>
      </c>
      <c r="G39" s="114">
        <v>212</v>
      </c>
      <c r="H39" s="114">
        <v>184</v>
      </c>
      <c r="I39" s="140">
        <v>188</v>
      </c>
      <c r="J39" s="115">
        <v>-8</v>
      </c>
      <c r="K39" s="116">
        <v>-4.2553191489361701</v>
      </c>
    </row>
    <row r="40" spans="1:11" ht="14.1" customHeight="1" x14ac:dyDescent="0.2">
      <c r="A40" s="306" t="s">
        <v>259</v>
      </c>
      <c r="B40" s="307" t="s">
        <v>260</v>
      </c>
      <c r="C40" s="308"/>
      <c r="D40" s="113">
        <v>4.6080359651587521</v>
      </c>
      <c r="E40" s="115">
        <v>164</v>
      </c>
      <c r="F40" s="114">
        <v>107</v>
      </c>
      <c r="G40" s="114">
        <v>190</v>
      </c>
      <c r="H40" s="114">
        <v>173</v>
      </c>
      <c r="I40" s="140">
        <v>179</v>
      </c>
      <c r="J40" s="115">
        <v>-15</v>
      </c>
      <c r="K40" s="116">
        <v>-8.3798882681564244</v>
      </c>
    </row>
    <row r="41" spans="1:11" ht="14.1" customHeight="1" x14ac:dyDescent="0.2">
      <c r="A41" s="306"/>
      <c r="B41" s="307" t="s">
        <v>261</v>
      </c>
      <c r="C41" s="308"/>
      <c r="D41" s="113">
        <v>3.5965158752458555</v>
      </c>
      <c r="E41" s="115">
        <v>128</v>
      </c>
      <c r="F41" s="114">
        <v>80</v>
      </c>
      <c r="G41" s="114">
        <v>158</v>
      </c>
      <c r="H41" s="114">
        <v>142</v>
      </c>
      <c r="I41" s="140">
        <v>150</v>
      </c>
      <c r="J41" s="115">
        <v>-22</v>
      </c>
      <c r="K41" s="116">
        <v>-14.666666666666666</v>
      </c>
    </row>
    <row r="42" spans="1:11" ht="14.1" customHeight="1" x14ac:dyDescent="0.2">
      <c r="A42" s="306">
        <v>52</v>
      </c>
      <c r="B42" s="307" t="s">
        <v>262</v>
      </c>
      <c r="C42" s="308"/>
      <c r="D42" s="113">
        <v>4.2989603821298115</v>
      </c>
      <c r="E42" s="115">
        <v>153</v>
      </c>
      <c r="F42" s="114">
        <v>139</v>
      </c>
      <c r="G42" s="114">
        <v>223</v>
      </c>
      <c r="H42" s="114">
        <v>193</v>
      </c>
      <c r="I42" s="140">
        <v>184</v>
      </c>
      <c r="J42" s="115">
        <v>-31</v>
      </c>
      <c r="K42" s="116">
        <v>-16.847826086956523</v>
      </c>
    </row>
    <row r="43" spans="1:11" ht="14.1" customHeight="1" x14ac:dyDescent="0.2">
      <c r="A43" s="306" t="s">
        <v>263</v>
      </c>
      <c r="B43" s="307" t="s">
        <v>264</v>
      </c>
      <c r="C43" s="308"/>
      <c r="D43" s="113">
        <v>3.9336892385501545</v>
      </c>
      <c r="E43" s="115">
        <v>140</v>
      </c>
      <c r="F43" s="114">
        <v>127</v>
      </c>
      <c r="G43" s="114">
        <v>181</v>
      </c>
      <c r="H43" s="114">
        <v>177</v>
      </c>
      <c r="I43" s="140">
        <v>170</v>
      </c>
      <c r="J43" s="115">
        <v>-30</v>
      </c>
      <c r="K43" s="116">
        <v>-17.647058823529413</v>
      </c>
    </row>
    <row r="44" spans="1:11" ht="14.1" customHeight="1" x14ac:dyDescent="0.2">
      <c r="A44" s="306">
        <v>53</v>
      </c>
      <c r="B44" s="307" t="s">
        <v>265</v>
      </c>
      <c r="C44" s="308"/>
      <c r="D44" s="113">
        <v>1.3486934532171959</v>
      </c>
      <c r="E44" s="115">
        <v>48</v>
      </c>
      <c r="F44" s="114">
        <v>38</v>
      </c>
      <c r="G44" s="114">
        <v>41</v>
      </c>
      <c r="H44" s="114">
        <v>72</v>
      </c>
      <c r="I44" s="140">
        <v>64</v>
      </c>
      <c r="J44" s="115">
        <v>-16</v>
      </c>
      <c r="K44" s="116">
        <v>-25</v>
      </c>
    </row>
    <row r="45" spans="1:11" ht="14.1" customHeight="1" x14ac:dyDescent="0.2">
      <c r="A45" s="306" t="s">
        <v>266</v>
      </c>
      <c r="B45" s="307" t="s">
        <v>267</v>
      </c>
      <c r="C45" s="308"/>
      <c r="D45" s="113">
        <v>1.3486934532171959</v>
      </c>
      <c r="E45" s="115">
        <v>48</v>
      </c>
      <c r="F45" s="114">
        <v>38</v>
      </c>
      <c r="G45" s="114">
        <v>41</v>
      </c>
      <c r="H45" s="114">
        <v>72</v>
      </c>
      <c r="I45" s="140">
        <v>64</v>
      </c>
      <c r="J45" s="115">
        <v>-16</v>
      </c>
      <c r="K45" s="116">
        <v>-25</v>
      </c>
    </row>
    <row r="46" spans="1:11" ht="14.1" customHeight="1" x14ac:dyDescent="0.2">
      <c r="A46" s="306">
        <v>54</v>
      </c>
      <c r="B46" s="307" t="s">
        <v>268</v>
      </c>
      <c r="C46" s="308"/>
      <c r="D46" s="113">
        <v>5.6757516156223655</v>
      </c>
      <c r="E46" s="115">
        <v>202</v>
      </c>
      <c r="F46" s="114">
        <v>150</v>
      </c>
      <c r="G46" s="114">
        <v>187</v>
      </c>
      <c r="H46" s="114">
        <v>172</v>
      </c>
      <c r="I46" s="140">
        <v>184</v>
      </c>
      <c r="J46" s="115">
        <v>18</v>
      </c>
      <c r="K46" s="116">
        <v>9.7826086956521738</v>
      </c>
    </row>
    <row r="47" spans="1:11" ht="14.1" customHeight="1" x14ac:dyDescent="0.2">
      <c r="A47" s="306">
        <v>61</v>
      </c>
      <c r="B47" s="307" t="s">
        <v>269</v>
      </c>
      <c r="C47" s="308"/>
      <c r="D47" s="113">
        <v>1.8263557178982861</v>
      </c>
      <c r="E47" s="115">
        <v>65</v>
      </c>
      <c r="F47" s="114">
        <v>24</v>
      </c>
      <c r="G47" s="114">
        <v>55</v>
      </c>
      <c r="H47" s="114">
        <v>50</v>
      </c>
      <c r="I47" s="140">
        <v>32</v>
      </c>
      <c r="J47" s="115">
        <v>33</v>
      </c>
      <c r="K47" s="116">
        <v>103.125</v>
      </c>
    </row>
    <row r="48" spans="1:11" ht="14.1" customHeight="1" x14ac:dyDescent="0.2">
      <c r="A48" s="306">
        <v>62</v>
      </c>
      <c r="B48" s="307" t="s">
        <v>270</v>
      </c>
      <c r="C48" s="308"/>
      <c r="D48" s="113">
        <v>8.0078673784770995</v>
      </c>
      <c r="E48" s="115">
        <v>285</v>
      </c>
      <c r="F48" s="114">
        <v>276</v>
      </c>
      <c r="G48" s="114">
        <v>368</v>
      </c>
      <c r="H48" s="114">
        <v>241</v>
      </c>
      <c r="I48" s="140">
        <v>269</v>
      </c>
      <c r="J48" s="115">
        <v>16</v>
      </c>
      <c r="K48" s="116">
        <v>5.9479553903345721</v>
      </c>
    </row>
    <row r="49" spans="1:11" ht="14.1" customHeight="1" x14ac:dyDescent="0.2">
      <c r="A49" s="306">
        <v>63</v>
      </c>
      <c r="B49" s="307" t="s">
        <v>271</v>
      </c>
      <c r="C49" s="308"/>
      <c r="D49" s="113">
        <v>7.417813992694577</v>
      </c>
      <c r="E49" s="115">
        <v>264</v>
      </c>
      <c r="F49" s="114">
        <v>294</v>
      </c>
      <c r="G49" s="114">
        <v>332</v>
      </c>
      <c r="H49" s="114">
        <v>281</v>
      </c>
      <c r="I49" s="140">
        <v>290</v>
      </c>
      <c r="J49" s="115">
        <v>-26</v>
      </c>
      <c r="K49" s="116">
        <v>-8.9655172413793096</v>
      </c>
    </row>
    <row r="50" spans="1:11" ht="14.1" customHeight="1" x14ac:dyDescent="0.2">
      <c r="A50" s="306" t="s">
        <v>272</v>
      </c>
      <c r="B50" s="307" t="s">
        <v>273</v>
      </c>
      <c r="C50" s="308"/>
      <c r="D50" s="113">
        <v>2.2478224220286598</v>
      </c>
      <c r="E50" s="115">
        <v>80</v>
      </c>
      <c r="F50" s="114">
        <v>61</v>
      </c>
      <c r="G50" s="114">
        <v>110</v>
      </c>
      <c r="H50" s="114">
        <v>60</v>
      </c>
      <c r="I50" s="140">
        <v>78</v>
      </c>
      <c r="J50" s="115">
        <v>2</v>
      </c>
      <c r="K50" s="116">
        <v>2.5641025641025643</v>
      </c>
    </row>
    <row r="51" spans="1:11" ht="14.1" customHeight="1" x14ac:dyDescent="0.2">
      <c r="A51" s="306" t="s">
        <v>274</v>
      </c>
      <c r="B51" s="307" t="s">
        <v>275</v>
      </c>
      <c r="C51" s="308"/>
      <c r="D51" s="113">
        <v>5.0295026692891263</v>
      </c>
      <c r="E51" s="115">
        <v>179</v>
      </c>
      <c r="F51" s="114">
        <v>226</v>
      </c>
      <c r="G51" s="114">
        <v>212</v>
      </c>
      <c r="H51" s="114">
        <v>212</v>
      </c>
      <c r="I51" s="140">
        <v>206</v>
      </c>
      <c r="J51" s="115">
        <v>-27</v>
      </c>
      <c r="K51" s="116">
        <v>-13.106796116504855</v>
      </c>
    </row>
    <row r="52" spans="1:11" ht="14.1" customHeight="1" x14ac:dyDescent="0.2">
      <c r="A52" s="306">
        <v>71</v>
      </c>
      <c r="B52" s="307" t="s">
        <v>276</v>
      </c>
      <c r="C52" s="308"/>
      <c r="D52" s="113">
        <v>6.6872717055352631</v>
      </c>
      <c r="E52" s="115">
        <v>238</v>
      </c>
      <c r="F52" s="114">
        <v>358</v>
      </c>
      <c r="G52" s="114">
        <v>305</v>
      </c>
      <c r="H52" s="114">
        <v>284</v>
      </c>
      <c r="I52" s="140">
        <v>282</v>
      </c>
      <c r="J52" s="115">
        <v>-44</v>
      </c>
      <c r="K52" s="116">
        <v>-15.602836879432624</v>
      </c>
    </row>
    <row r="53" spans="1:11" ht="14.1" customHeight="1" x14ac:dyDescent="0.2">
      <c r="A53" s="306" t="s">
        <v>277</v>
      </c>
      <c r="B53" s="307" t="s">
        <v>278</v>
      </c>
      <c r="C53" s="308"/>
      <c r="D53" s="113">
        <v>2.07923574037651</v>
      </c>
      <c r="E53" s="115">
        <v>74</v>
      </c>
      <c r="F53" s="114">
        <v>44</v>
      </c>
      <c r="G53" s="114">
        <v>101</v>
      </c>
      <c r="H53" s="114">
        <v>73</v>
      </c>
      <c r="I53" s="140">
        <v>98</v>
      </c>
      <c r="J53" s="115">
        <v>-24</v>
      </c>
      <c r="K53" s="116">
        <v>-24.489795918367346</v>
      </c>
    </row>
    <row r="54" spans="1:11" ht="14.1" customHeight="1" x14ac:dyDescent="0.2">
      <c r="A54" s="306" t="s">
        <v>279</v>
      </c>
      <c r="B54" s="307" t="s">
        <v>280</v>
      </c>
      <c r="C54" s="308"/>
      <c r="D54" s="113">
        <v>4.1584714807530201</v>
      </c>
      <c r="E54" s="115">
        <v>148</v>
      </c>
      <c r="F54" s="114">
        <v>307</v>
      </c>
      <c r="G54" s="114">
        <v>181</v>
      </c>
      <c r="H54" s="114">
        <v>198</v>
      </c>
      <c r="I54" s="140">
        <v>152</v>
      </c>
      <c r="J54" s="115">
        <v>-4</v>
      </c>
      <c r="K54" s="116">
        <v>-2.6315789473684212</v>
      </c>
    </row>
    <row r="55" spans="1:11" ht="14.1" customHeight="1" x14ac:dyDescent="0.2">
      <c r="A55" s="306">
        <v>72</v>
      </c>
      <c r="B55" s="307" t="s">
        <v>281</v>
      </c>
      <c r="C55" s="308"/>
      <c r="D55" s="113">
        <v>1.2924978926664794</v>
      </c>
      <c r="E55" s="115">
        <v>46</v>
      </c>
      <c r="F55" s="114">
        <v>37</v>
      </c>
      <c r="G55" s="114">
        <v>80</v>
      </c>
      <c r="H55" s="114">
        <v>48</v>
      </c>
      <c r="I55" s="140">
        <v>75</v>
      </c>
      <c r="J55" s="115">
        <v>-29</v>
      </c>
      <c r="K55" s="116">
        <v>-38.666666666666664</v>
      </c>
    </row>
    <row r="56" spans="1:11" ht="14.1" customHeight="1" x14ac:dyDescent="0.2">
      <c r="A56" s="306" t="s">
        <v>282</v>
      </c>
      <c r="B56" s="307" t="s">
        <v>283</v>
      </c>
      <c r="C56" s="308"/>
      <c r="D56" s="113">
        <v>0.50576004495644844</v>
      </c>
      <c r="E56" s="115">
        <v>18</v>
      </c>
      <c r="F56" s="114">
        <v>14</v>
      </c>
      <c r="G56" s="114">
        <v>39</v>
      </c>
      <c r="H56" s="114">
        <v>8</v>
      </c>
      <c r="I56" s="140">
        <v>31</v>
      </c>
      <c r="J56" s="115">
        <v>-13</v>
      </c>
      <c r="K56" s="116">
        <v>-41.935483870967744</v>
      </c>
    </row>
    <row r="57" spans="1:11" ht="14.1" customHeight="1" x14ac:dyDescent="0.2">
      <c r="A57" s="306" t="s">
        <v>284</v>
      </c>
      <c r="B57" s="307" t="s">
        <v>285</v>
      </c>
      <c r="C57" s="308"/>
      <c r="D57" s="113">
        <v>0.5900533857825232</v>
      </c>
      <c r="E57" s="115">
        <v>21</v>
      </c>
      <c r="F57" s="114">
        <v>19</v>
      </c>
      <c r="G57" s="114">
        <v>20</v>
      </c>
      <c r="H57" s="114">
        <v>27</v>
      </c>
      <c r="I57" s="140">
        <v>25</v>
      </c>
      <c r="J57" s="115">
        <v>-4</v>
      </c>
      <c r="K57" s="116">
        <v>-16</v>
      </c>
    </row>
    <row r="58" spans="1:11" ht="14.1" customHeight="1" x14ac:dyDescent="0.2">
      <c r="A58" s="306">
        <v>73</v>
      </c>
      <c r="B58" s="307" t="s">
        <v>286</v>
      </c>
      <c r="C58" s="308"/>
      <c r="D58" s="113">
        <v>1.8544534981736442</v>
      </c>
      <c r="E58" s="115">
        <v>66</v>
      </c>
      <c r="F58" s="114">
        <v>34</v>
      </c>
      <c r="G58" s="114">
        <v>61</v>
      </c>
      <c r="H58" s="114">
        <v>41</v>
      </c>
      <c r="I58" s="140">
        <v>52</v>
      </c>
      <c r="J58" s="115">
        <v>14</v>
      </c>
      <c r="K58" s="116">
        <v>26.923076923076923</v>
      </c>
    </row>
    <row r="59" spans="1:11" ht="14.1" customHeight="1" x14ac:dyDescent="0.2">
      <c r="A59" s="306" t="s">
        <v>287</v>
      </c>
      <c r="B59" s="307" t="s">
        <v>288</v>
      </c>
      <c r="C59" s="308"/>
      <c r="D59" s="113">
        <v>1.6577690362461366</v>
      </c>
      <c r="E59" s="115">
        <v>59</v>
      </c>
      <c r="F59" s="114">
        <v>26</v>
      </c>
      <c r="G59" s="114">
        <v>47</v>
      </c>
      <c r="H59" s="114">
        <v>37</v>
      </c>
      <c r="I59" s="140">
        <v>45</v>
      </c>
      <c r="J59" s="115">
        <v>14</v>
      </c>
      <c r="K59" s="116">
        <v>31.111111111111111</v>
      </c>
    </row>
    <row r="60" spans="1:11" ht="14.1" customHeight="1" x14ac:dyDescent="0.2">
      <c r="A60" s="306">
        <v>81</v>
      </c>
      <c r="B60" s="307" t="s">
        <v>289</v>
      </c>
      <c r="C60" s="308"/>
      <c r="D60" s="113">
        <v>13.290250070244451</v>
      </c>
      <c r="E60" s="115">
        <v>473</v>
      </c>
      <c r="F60" s="114">
        <v>267</v>
      </c>
      <c r="G60" s="114">
        <v>444</v>
      </c>
      <c r="H60" s="114">
        <v>277</v>
      </c>
      <c r="I60" s="140">
        <v>366</v>
      </c>
      <c r="J60" s="115">
        <v>107</v>
      </c>
      <c r="K60" s="116">
        <v>29.234972677595628</v>
      </c>
    </row>
    <row r="61" spans="1:11" ht="14.1" customHeight="1" x14ac:dyDescent="0.2">
      <c r="A61" s="306" t="s">
        <v>290</v>
      </c>
      <c r="B61" s="307" t="s">
        <v>291</v>
      </c>
      <c r="C61" s="308"/>
      <c r="D61" s="113">
        <v>2.4445068839561674</v>
      </c>
      <c r="E61" s="115">
        <v>87</v>
      </c>
      <c r="F61" s="114">
        <v>46</v>
      </c>
      <c r="G61" s="114">
        <v>91</v>
      </c>
      <c r="H61" s="114">
        <v>52</v>
      </c>
      <c r="I61" s="140">
        <v>73</v>
      </c>
      <c r="J61" s="115">
        <v>14</v>
      </c>
      <c r="K61" s="116">
        <v>19.17808219178082</v>
      </c>
    </row>
    <row r="62" spans="1:11" ht="14.1" customHeight="1" x14ac:dyDescent="0.2">
      <c r="A62" s="306" t="s">
        <v>292</v>
      </c>
      <c r="B62" s="307" t="s">
        <v>293</v>
      </c>
      <c r="C62" s="308"/>
      <c r="D62" s="113">
        <v>4.2708626018544535</v>
      </c>
      <c r="E62" s="115">
        <v>152</v>
      </c>
      <c r="F62" s="114">
        <v>128</v>
      </c>
      <c r="G62" s="114">
        <v>242</v>
      </c>
      <c r="H62" s="114">
        <v>138</v>
      </c>
      <c r="I62" s="140">
        <v>144</v>
      </c>
      <c r="J62" s="115">
        <v>8</v>
      </c>
      <c r="K62" s="116">
        <v>5.5555555555555554</v>
      </c>
    </row>
    <row r="63" spans="1:11" ht="14.1" customHeight="1" x14ac:dyDescent="0.2">
      <c r="A63" s="306"/>
      <c r="B63" s="307" t="s">
        <v>294</v>
      </c>
      <c r="C63" s="308"/>
      <c r="D63" s="113">
        <v>3.9336892385501545</v>
      </c>
      <c r="E63" s="115">
        <v>140</v>
      </c>
      <c r="F63" s="114">
        <v>119</v>
      </c>
      <c r="G63" s="114">
        <v>211</v>
      </c>
      <c r="H63" s="114">
        <v>126</v>
      </c>
      <c r="I63" s="140">
        <v>136</v>
      </c>
      <c r="J63" s="115">
        <v>4</v>
      </c>
      <c r="K63" s="116">
        <v>2.9411764705882355</v>
      </c>
    </row>
    <row r="64" spans="1:11" ht="14.1" customHeight="1" x14ac:dyDescent="0.2">
      <c r="A64" s="306" t="s">
        <v>295</v>
      </c>
      <c r="B64" s="307" t="s">
        <v>296</v>
      </c>
      <c r="C64" s="308"/>
      <c r="D64" s="113">
        <v>1.6015734756954201</v>
      </c>
      <c r="E64" s="115">
        <v>57</v>
      </c>
      <c r="F64" s="114">
        <v>34</v>
      </c>
      <c r="G64" s="114">
        <v>53</v>
      </c>
      <c r="H64" s="114">
        <v>41</v>
      </c>
      <c r="I64" s="140">
        <v>71</v>
      </c>
      <c r="J64" s="115">
        <v>-14</v>
      </c>
      <c r="K64" s="116">
        <v>-19.718309859154928</v>
      </c>
    </row>
    <row r="65" spans="1:11" ht="14.1" customHeight="1" x14ac:dyDescent="0.2">
      <c r="A65" s="306" t="s">
        <v>297</v>
      </c>
      <c r="B65" s="307" t="s">
        <v>298</v>
      </c>
      <c r="C65" s="308"/>
      <c r="D65" s="113">
        <v>3.9336892385501545</v>
      </c>
      <c r="E65" s="115">
        <v>140</v>
      </c>
      <c r="F65" s="114">
        <v>29</v>
      </c>
      <c r="G65" s="114">
        <v>25</v>
      </c>
      <c r="H65" s="114">
        <v>19</v>
      </c>
      <c r="I65" s="140">
        <v>49</v>
      </c>
      <c r="J65" s="115">
        <v>91</v>
      </c>
      <c r="K65" s="116">
        <v>185.71428571428572</v>
      </c>
    </row>
    <row r="66" spans="1:11" ht="14.1" customHeight="1" x14ac:dyDescent="0.2">
      <c r="A66" s="306">
        <v>82</v>
      </c>
      <c r="B66" s="307" t="s">
        <v>299</v>
      </c>
      <c r="C66" s="308"/>
      <c r="D66" s="113">
        <v>3.3436358527676315</v>
      </c>
      <c r="E66" s="115">
        <v>119</v>
      </c>
      <c r="F66" s="114">
        <v>127</v>
      </c>
      <c r="G66" s="114">
        <v>229</v>
      </c>
      <c r="H66" s="114">
        <v>120</v>
      </c>
      <c r="I66" s="140">
        <v>228</v>
      </c>
      <c r="J66" s="115">
        <v>-109</v>
      </c>
      <c r="K66" s="116">
        <v>-47.807017543859651</v>
      </c>
    </row>
    <row r="67" spans="1:11" ht="14.1" customHeight="1" x14ac:dyDescent="0.2">
      <c r="A67" s="306" t="s">
        <v>300</v>
      </c>
      <c r="B67" s="307" t="s">
        <v>301</v>
      </c>
      <c r="C67" s="308"/>
      <c r="D67" s="113">
        <v>2.3321157628547344</v>
      </c>
      <c r="E67" s="115">
        <v>83</v>
      </c>
      <c r="F67" s="114">
        <v>103</v>
      </c>
      <c r="G67" s="114">
        <v>183</v>
      </c>
      <c r="H67" s="114">
        <v>99</v>
      </c>
      <c r="I67" s="140">
        <v>169</v>
      </c>
      <c r="J67" s="115">
        <v>-86</v>
      </c>
      <c r="K67" s="116">
        <v>-50.887573964497044</v>
      </c>
    </row>
    <row r="68" spans="1:11" ht="14.1" customHeight="1" x14ac:dyDescent="0.2">
      <c r="A68" s="306" t="s">
        <v>302</v>
      </c>
      <c r="B68" s="307" t="s">
        <v>303</v>
      </c>
      <c r="C68" s="308"/>
      <c r="D68" s="113">
        <v>0.44956448440573193</v>
      </c>
      <c r="E68" s="115">
        <v>16</v>
      </c>
      <c r="F68" s="114">
        <v>21</v>
      </c>
      <c r="G68" s="114">
        <v>26</v>
      </c>
      <c r="H68" s="114">
        <v>17</v>
      </c>
      <c r="I68" s="140">
        <v>36</v>
      </c>
      <c r="J68" s="115">
        <v>-20</v>
      </c>
      <c r="K68" s="116">
        <v>-55.555555555555557</v>
      </c>
    </row>
    <row r="69" spans="1:11" ht="14.1" customHeight="1" x14ac:dyDescent="0.2">
      <c r="A69" s="306">
        <v>83</v>
      </c>
      <c r="B69" s="307" t="s">
        <v>304</v>
      </c>
      <c r="C69" s="308"/>
      <c r="D69" s="113">
        <v>5.2261871312166335</v>
      </c>
      <c r="E69" s="115">
        <v>186</v>
      </c>
      <c r="F69" s="114">
        <v>156</v>
      </c>
      <c r="G69" s="114">
        <v>310</v>
      </c>
      <c r="H69" s="114">
        <v>156</v>
      </c>
      <c r="I69" s="140">
        <v>179</v>
      </c>
      <c r="J69" s="115">
        <v>7</v>
      </c>
      <c r="K69" s="116">
        <v>3.9106145251396649</v>
      </c>
    </row>
    <row r="70" spans="1:11" ht="14.1" customHeight="1" x14ac:dyDescent="0.2">
      <c r="A70" s="306" t="s">
        <v>305</v>
      </c>
      <c r="B70" s="307" t="s">
        <v>306</v>
      </c>
      <c r="C70" s="308"/>
      <c r="D70" s="113">
        <v>3.8774936779994382</v>
      </c>
      <c r="E70" s="115">
        <v>138</v>
      </c>
      <c r="F70" s="114">
        <v>112</v>
      </c>
      <c r="G70" s="114">
        <v>255</v>
      </c>
      <c r="H70" s="114">
        <v>115</v>
      </c>
      <c r="I70" s="140">
        <v>137</v>
      </c>
      <c r="J70" s="115">
        <v>1</v>
      </c>
      <c r="K70" s="116">
        <v>0.72992700729927007</v>
      </c>
    </row>
    <row r="71" spans="1:11" ht="14.1" customHeight="1" x14ac:dyDescent="0.2">
      <c r="A71" s="306"/>
      <c r="B71" s="307" t="s">
        <v>307</v>
      </c>
      <c r="C71" s="308"/>
      <c r="D71" s="113">
        <v>1.8263557178982861</v>
      </c>
      <c r="E71" s="115">
        <v>65</v>
      </c>
      <c r="F71" s="114">
        <v>57</v>
      </c>
      <c r="G71" s="114">
        <v>130</v>
      </c>
      <c r="H71" s="114">
        <v>36</v>
      </c>
      <c r="I71" s="140">
        <v>49</v>
      </c>
      <c r="J71" s="115">
        <v>16</v>
      </c>
      <c r="K71" s="116">
        <v>32.653061224489797</v>
      </c>
    </row>
    <row r="72" spans="1:11" ht="14.1" customHeight="1" x14ac:dyDescent="0.2">
      <c r="A72" s="306">
        <v>84</v>
      </c>
      <c r="B72" s="307" t="s">
        <v>308</v>
      </c>
      <c r="C72" s="308"/>
      <c r="D72" s="113">
        <v>1.9106490587243607</v>
      </c>
      <c r="E72" s="115">
        <v>68</v>
      </c>
      <c r="F72" s="114">
        <v>75</v>
      </c>
      <c r="G72" s="114">
        <v>68</v>
      </c>
      <c r="H72" s="114">
        <v>53</v>
      </c>
      <c r="I72" s="140">
        <v>70</v>
      </c>
      <c r="J72" s="115">
        <v>-2</v>
      </c>
      <c r="K72" s="116">
        <v>-2.8571428571428572</v>
      </c>
    </row>
    <row r="73" spans="1:11" ht="14.1" customHeight="1" x14ac:dyDescent="0.2">
      <c r="A73" s="306" t="s">
        <v>309</v>
      </c>
      <c r="B73" s="307" t="s">
        <v>310</v>
      </c>
      <c r="C73" s="308"/>
      <c r="D73" s="113">
        <v>0.44956448440573193</v>
      </c>
      <c r="E73" s="115">
        <v>16</v>
      </c>
      <c r="F73" s="114">
        <v>16</v>
      </c>
      <c r="G73" s="114">
        <v>22</v>
      </c>
      <c r="H73" s="114">
        <v>6</v>
      </c>
      <c r="I73" s="140">
        <v>14</v>
      </c>
      <c r="J73" s="115">
        <v>2</v>
      </c>
      <c r="K73" s="116">
        <v>14.285714285714286</v>
      </c>
    </row>
    <row r="74" spans="1:11" ht="14.1" customHeight="1" x14ac:dyDescent="0.2">
      <c r="A74" s="306" t="s">
        <v>311</v>
      </c>
      <c r="B74" s="307" t="s">
        <v>312</v>
      </c>
      <c r="C74" s="308"/>
      <c r="D74" s="113">
        <v>0.28097780275358247</v>
      </c>
      <c r="E74" s="115">
        <v>10</v>
      </c>
      <c r="F74" s="114" t="s">
        <v>513</v>
      </c>
      <c r="G74" s="114">
        <v>6</v>
      </c>
      <c r="H74" s="114">
        <v>3</v>
      </c>
      <c r="I74" s="140">
        <v>7</v>
      </c>
      <c r="J74" s="115">
        <v>3</v>
      </c>
      <c r="K74" s="116">
        <v>42.857142857142854</v>
      </c>
    </row>
    <row r="75" spans="1:11" ht="14.1" customHeight="1" x14ac:dyDescent="0.2">
      <c r="A75" s="306" t="s">
        <v>313</v>
      </c>
      <c r="B75" s="307" t="s">
        <v>314</v>
      </c>
      <c r="C75" s="308"/>
      <c r="D75" s="113">
        <v>0.87103118853610562</v>
      </c>
      <c r="E75" s="115">
        <v>31</v>
      </c>
      <c r="F75" s="114">
        <v>41</v>
      </c>
      <c r="G75" s="114">
        <v>26</v>
      </c>
      <c r="H75" s="114">
        <v>30</v>
      </c>
      <c r="I75" s="140">
        <v>32</v>
      </c>
      <c r="J75" s="115">
        <v>-1</v>
      </c>
      <c r="K75" s="116">
        <v>-3.125</v>
      </c>
    </row>
    <row r="76" spans="1:11" ht="14.1" customHeight="1" x14ac:dyDescent="0.2">
      <c r="A76" s="306">
        <v>91</v>
      </c>
      <c r="B76" s="307" t="s">
        <v>315</v>
      </c>
      <c r="C76" s="308"/>
      <c r="D76" s="113">
        <v>0.53385782523180669</v>
      </c>
      <c r="E76" s="115">
        <v>19</v>
      </c>
      <c r="F76" s="114">
        <v>3</v>
      </c>
      <c r="G76" s="114">
        <v>17</v>
      </c>
      <c r="H76" s="114">
        <v>10</v>
      </c>
      <c r="I76" s="140">
        <v>25</v>
      </c>
      <c r="J76" s="115">
        <v>-6</v>
      </c>
      <c r="K76" s="116">
        <v>-24</v>
      </c>
    </row>
    <row r="77" spans="1:11" ht="14.1" customHeight="1" x14ac:dyDescent="0.2">
      <c r="A77" s="306">
        <v>92</v>
      </c>
      <c r="B77" s="307" t="s">
        <v>316</v>
      </c>
      <c r="C77" s="308"/>
      <c r="D77" s="113">
        <v>0.53385782523180669</v>
      </c>
      <c r="E77" s="115">
        <v>19</v>
      </c>
      <c r="F77" s="114">
        <v>9</v>
      </c>
      <c r="G77" s="114">
        <v>21</v>
      </c>
      <c r="H77" s="114">
        <v>15</v>
      </c>
      <c r="I77" s="140">
        <v>16</v>
      </c>
      <c r="J77" s="115">
        <v>3</v>
      </c>
      <c r="K77" s="116">
        <v>18.75</v>
      </c>
    </row>
    <row r="78" spans="1:11" ht="14.1" customHeight="1" x14ac:dyDescent="0.2">
      <c r="A78" s="306">
        <v>93</v>
      </c>
      <c r="B78" s="307" t="s">
        <v>317</v>
      </c>
      <c r="C78" s="308"/>
      <c r="D78" s="113" t="s">
        <v>513</v>
      </c>
      <c r="E78" s="115" t="s">
        <v>513</v>
      </c>
      <c r="F78" s="114" t="s">
        <v>513</v>
      </c>
      <c r="G78" s="114" t="s">
        <v>513</v>
      </c>
      <c r="H78" s="114">
        <v>0</v>
      </c>
      <c r="I78" s="140">
        <v>4</v>
      </c>
      <c r="J78" s="115" t="s">
        <v>513</v>
      </c>
      <c r="K78" s="116" t="s">
        <v>513</v>
      </c>
    </row>
    <row r="79" spans="1:11" ht="14.1" customHeight="1" x14ac:dyDescent="0.2">
      <c r="A79" s="306">
        <v>94</v>
      </c>
      <c r="B79" s="307" t="s">
        <v>318</v>
      </c>
      <c r="C79" s="308"/>
      <c r="D79" s="113" t="s">
        <v>513</v>
      </c>
      <c r="E79" s="115" t="s">
        <v>513</v>
      </c>
      <c r="F79" s="114">
        <v>5</v>
      </c>
      <c r="G79" s="114">
        <v>5</v>
      </c>
      <c r="H79" s="114">
        <v>10</v>
      </c>
      <c r="I79" s="140" t="s">
        <v>513</v>
      </c>
      <c r="J79" s="115" t="s">
        <v>513</v>
      </c>
      <c r="K79" s="116" t="s">
        <v>513</v>
      </c>
    </row>
    <row r="80" spans="1:11" ht="14.1" customHeight="1" x14ac:dyDescent="0.2">
      <c r="A80" s="306" t="s">
        <v>319</v>
      </c>
      <c r="B80" s="307" t="s">
        <v>320</v>
      </c>
      <c r="C80" s="308"/>
      <c r="D80" s="113">
        <v>0</v>
      </c>
      <c r="E80" s="115">
        <v>0</v>
      </c>
      <c r="F80" s="114">
        <v>3</v>
      </c>
      <c r="G80" s="114" t="s">
        <v>513</v>
      </c>
      <c r="H80" s="114">
        <v>0</v>
      </c>
      <c r="I80" s="140">
        <v>0</v>
      </c>
      <c r="J80" s="115">
        <v>0</v>
      </c>
      <c r="K80" s="116">
        <v>0</v>
      </c>
    </row>
    <row r="81" spans="1:11" ht="14.1" customHeight="1" x14ac:dyDescent="0.2">
      <c r="A81" s="310" t="s">
        <v>321</v>
      </c>
      <c r="B81" s="311" t="s">
        <v>333</v>
      </c>
      <c r="C81" s="312"/>
      <c r="D81" s="125">
        <v>0.16858668165214949</v>
      </c>
      <c r="E81" s="143">
        <v>6</v>
      </c>
      <c r="F81" s="144">
        <v>14</v>
      </c>
      <c r="G81" s="144">
        <v>41</v>
      </c>
      <c r="H81" s="144">
        <v>11</v>
      </c>
      <c r="I81" s="145">
        <v>16</v>
      </c>
      <c r="J81" s="143">
        <v>-10</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4060</v>
      </c>
      <c r="E11" s="114">
        <v>3078</v>
      </c>
      <c r="F11" s="114">
        <v>3730</v>
      </c>
      <c r="G11" s="114">
        <v>3025</v>
      </c>
      <c r="H11" s="140">
        <v>3855</v>
      </c>
      <c r="I11" s="115">
        <v>205</v>
      </c>
      <c r="J11" s="116">
        <v>5.3177691309987027</v>
      </c>
    </row>
    <row r="12" spans="1:15" s="110" customFormat="1" ht="24.95" customHeight="1" x14ac:dyDescent="0.2">
      <c r="A12" s="193" t="s">
        <v>132</v>
      </c>
      <c r="B12" s="194" t="s">
        <v>133</v>
      </c>
      <c r="C12" s="113">
        <v>0.66502463054187189</v>
      </c>
      <c r="D12" s="115">
        <v>27</v>
      </c>
      <c r="E12" s="114">
        <v>24</v>
      </c>
      <c r="F12" s="114">
        <v>50</v>
      </c>
      <c r="G12" s="114">
        <v>14</v>
      </c>
      <c r="H12" s="140">
        <v>21</v>
      </c>
      <c r="I12" s="115">
        <v>6</v>
      </c>
      <c r="J12" s="116">
        <v>28.571428571428573</v>
      </c>
    </row>
    <row r="13" spans="1:15" s="110" customFormat="1" ht="24.95" customHeight="1" x14ac:dyDescent="0.2">
      <c r="A13" s="193" t="s">
        <v>134</v>
      </c>
      <c r="B13" s="199" t="s">
        <v>214</v>
      </c>
      <c r="C13" s="113">
        <v>1.7980295566502462</v>
      </c>
      <c r="D13" s="115">
        <v>73</v>
      </c>
      <c r="E13" s="114">
        <v>51</v>
      </c>
      <c r="F13" s="114">
        <v>306</v>
      </c>
      <c r="G13" s="114">
        <v>44</v>
      </c>
      <c r="H13" s="140">
        <v>57</v>
      </c>
      <c r="I13" s="115">
        <v>16</v>
      </c>
      <c r="J13" s="116">
        <v>28.07017543859649</v>
      </c>
    </row>
    <row r="14" spans="1:15" s="287" customFormat="1" ht="24.95" customHeight="1" x14ac:dyDescent="0.2">
      <c r="A14" s="193" t="s">
        <v>215</v>
      </c>
      <c r="B14" s="199" t="s">
        <v>137</v>
      </c>
      <c r="C14" s="113">
        <v>13.817733990147783</v>
      </c>
      <c r="D14" s="115">
        <v>561</v>
      </c>
      <c r="E14" s="114">
        <v>261</v>
      </c>
      <c r="F14" s="114">
        <v>341</v>
      </c>
      <c r="G14" s="114">
        <v>421</v>
      </c>
      <c r="H14" s="140">
        <v>479</v>
      </c>
      <c r="I14" s="115">
        <v>82</v>
      </c>
      <c r="J14" s="116">
        <v>17.118997912317329</v>
      </c>
      <c r="K14" s="110"/>
      <c r="L14" s="110"/>
      <c r="M14" s="110"/>
      <c r="N14" s="110"/>
      <c r="O14" s="110"/>
    </row>
    <row r="15" spans="1:15" s="110" customFormat="1" ht="24.95" customHeight="1" x14ac:dyDescent="0.2">
      <c r="A15" s="193" t="s">
        <v>216</v>
      </c>
      <c r="B15" s="199" t="s">
        <v>217</v>
      </c>
      <c r="C15" s="113">
        <v>1.625615763546798</v>
      </c>
      <c r="D15" s="115">
        <v>66</v>
      </c>
      <c r="E15" s="114">
        <v>43</v>
      </c>
      <c r="F15" s="114">
        <v>69</v>
      </c>
      <c r="G15" s="114">
        <v>142</v>
      </c>
      <c r="H15" s="140">
        <v>65</v>
      </c>
      <c r="I15" s="115">
        <v>1</v>
      </c>
      <c r="J15" s="116">
        <v>1.5384615384615385</v>
      </c>
    </row>
    <row r="16" spans="1:15" s="287" customFormat="1" ht="24.95" customHeight="1" x14ac:dyDescent="0.2">
      <c r="A16" s="193" t="s">
        <v>218</v>
      </c>
      <c r="B16" s="199" t="s">
        <v>141</v>
      </c>
      <c r="C16" s="113">
        <v>8.2266009852216744</v>
      </c>
      <c r="D16" s="115">
        <v>334</v>
      </c>
      <c r="E16" s="114">
        <v>93</v>
      </c>
      <c r="F16" s="114">
        <v>145</v>
      </c>
      <c r="G16" s="114">
        <v>120</v>
      </c>
      <c r="H16" s="140">
        <v>116</v>
      </c>
      <c r="I16" s="115">
        <v>218</v>
      </c>
      <c r="J16" s="116">
        <v>187.93103448275863</v>
      </c>
      <c r="K16" s="110"/>
      <c r="L16" s="110"/>
      <c r="M16" s="110"/>
      <c r="N16" s="110"/>
      <c r="O16" s="110"/>
    </row>
    <row r="17" spans="1:15" s="110" customFormat="1" ht="24.95" customHeight="1" x14ac:dyDescent="0.2">
      <c r="A17" s="193" t="s">
        <v>142</v>
      </c>
      <c r="B17" s="199" t="s">
        <v>220</v>
      </c>
      <c r="C17" s="113">
        <v>3.9655172413793105</v>
      </c>
      <c r="D17" s="115">
        <v>161</v>
      </c>
      <c r="E17" s="114">
        <v>125</v>
      </c>
      <c r="F17" s="114">
        <v>127</v>
      </c>
      <c r="G17" s="114">
        <v>159</v>
      </c>
      <c r="H17" s="140">
        <v>298</v>
      </c>
      <c r="I17" s="115">
        <v>-137</v>
      </c>
      <c r="J17" s="116">
        <v>-45.973154362416111</v>
      </c>
    </row>
    <row r="18" spans="1:15" s="287" customFormat="1" ht="24.95" customHeight="1" x14ac:dyDescent="0.2">
      <c r="A18" s="201" t="s">
        <v>144</v>
      </c>
      <c r="B18" s="202" t="s">
        <v>145</v>
      </c>
      <c r="C18" s="113">
        <v>6.4532019704433496</v>
      </c>
      <c r="D18" s="115">
        <v>262</v>
      </c>
      <c r="E18" s="114">
        <v>255</v>
      </c>
      <c r="F18" s="114">
        <v>238</v>
      </c>
      <c r="G18" s="114">
        <v>175</v>
      </c>
      <c r="H18" s="140">
        <v>255</v>
      </c>
      <c r="I18" s="115">
        <v>7</v>
      </c>
      <c r="J18" s="116">
        <v>2.7450980392156863</v>
      </c>
      <c r="K18" s="110"/>
      <c r="L18" s="110"/>
      <c r="M18" s="110"/>
      <c r="N18" s="110"/>
      <c r="O18" s="110"/>
    </row>
    <row r="19" spans="1:15" s="110" customFormat="1" ht="24.95" customHeight="1" x14ac:dyDescent="0.2">
      <c r="A19" s="193" t="s">
        <v>146</v>
      </c>
      <c r="B19" s="199" t="s">
        <v>147</v>
      </c>
      <c r="C19" s="113">
        <v>13.275862068965518</v>
      </c>
      <c r="D19" s="115">
        <v>539</v>
      </c>
      <c r="E19" s="114">
        <v>399</v>
      </c>
      <c r="F19" s="114">
        <v>422</v>
      </c>
      <c r="G19" s="114">
        <v>406</v>
      </c>
      <c r="H19" s="140">
        <v>499</v>
      </c>
      <c r="I19" s="115">
        <v>40</v>
      </c>
      <c r="J19" s="116">
        <v>8.0160320641282556</v>
      </c>
    </row>
    <row r="20" spans="1:15" s="287" customFormat="1" ht="24.95" customHeight="1" x14ac:dyDescent="0.2">
      <c r="A20" s="193" t="s">
        <v>148</v>
      </c>
      <c r="B20" s="199" t="s">
        <v>149</v>
      </c>
      <c r="C20" s="113">
        <v>5.0985221674876851</v>
      </c>
      <c r="D20" s="115">
        <v>207</v>
      </c>
      <c r="E20" s="114">
        <v>179</v>
      </c>
      <c r="F20" s="114">
        <v>214</v>
      </c>
      <c r="G20" s="114">
        <v>191</v>
      </c>
      <c r="H20" s="140">
        <v>231</v>
      </c>
      <c r="I20" s="115">
        <v>-24</v>
      </c>
      <c r="J20" s="116">
        <v>-10.38961038961039</v>
      </c>
      <c r="K20" s="110"/>
      <c r="L20" s="110"/>
      <c r="M20" s="110"/>
      <c r="N20" s="110"/>
      <c r="O20" s="110"/>
    </row>
    <row r="21" spans="1:15" s="110" customFormat="1" ht="24.95" customHeight="1" x14ac:dyDescent="0.2">
      <c r="A21" s="201" t="s">
        <v>150</v>
      </c>
      <c r="B21" s="202" t="s">
        <v>151</v>
      </c>
      <c r="C21" s="113">
        <v>14.679802955665025</v>
      </c>
      <c r="D21" s="115">
        <v>596</v>
      </c>
      <c r="E21" s="114">
        <v>482</v>
      </c>
      <c r="F21" s="114">
        <v>478</v>
      </c>
      <c r="G21" s="114">
        <v>386</v>
      </c>
      <c r="H21" s="140">
        <v>444</v>
      </c>
      <c r="I21" s="115">
        <v>152</v>
      </c>
      <c r="J21" s="116">
        <v>34.234234234234236</v>
      </c>
    </row>
    <row r="22" spans="1:15" s="110" customFormat="1" ht="24.95" customHeight="1" x14ac:dyDescent="0.2">
      <c r="A22" s="201" t="s">
        <v>152</v>
      </c>
      <c r="B22" s="199" t="s">
        <v>153</v>
      </c>
      <c r="C22" s="113">
        <v>0.81280788177339902</v>
      </c>
      <c r="D22" s="115">
        <v>33</v>
      </c>
      <c r="E22" s="114">
        <v>13</v>
      </c>
      <c r="F22" s="114">
        <v>18</v>
      </c>
      <c r="G22" s="114">
        <v>27</v>
      </c>
      <c r="H22" s="140">
        <v>24</v>
      </c>
      <c r="I22" s="115">
        <v>9</v>
      </c>
      <c r="J22" s="116">
        <v>37.5</v>
      </c>
    </row>
    <row r="23" spans="1:15" s="110" customFormat="1" ht="24.95" customHeight="1" x14ac:dyDescent="0.2">
      <c r="A23" s="193" t="s">
        <v>154</v>
      </c>
      <c r="B23" s="199" t="s">
        <v>155</v>
      </c>
      <c r="C23" s="113">
        <v>1.083743842364532</v>
      </c>
      <c r="D23" s="115">
        <v>44</v>
      </c>
      <c r="E23" s="114">
        <v>29</v>
      </c>
      <c r="F23" s="114">
        <v>37</v>
      </c>
      <c r="G23" s="114">
        <v>30</v>
      </c>
      <c r="H23" s="140">
        <v>66</v>
      </c>
      <c r="I23" s="115">
        <v>-22</v>
      </c>
      <c r="J23" s="116">
        <v>-33.333333333333336</v>
      </c>
    </row>
    <row r="24" spans="1:15" s="110" customFormat="1" ht="24.95" customHeight="1" x14ac:dyDescent="0.2">
      <c r="A24" s="193" t="s">
        <v>156</v>
      </c>
      <c r="B24" s="199" t="s">
        <v>221</v>
      </c>
      <c r="C24" s="113">
        <v>4.1871921182266014</v>
      </c>
      <c r="D24" s="115">
        <v>170</v>
      </c>
      <c r="E24" s="114">
        <v>112</v>
      </c>
      <c r="F24" s="114">
        <v>145</v>
      </c>
      <c r="G24" s="114">
        <v>143</v>
      </c>
      <c r="H24" s="140">
        <v>237</v>
      </c>
      <c r="I24" s="115">
        <v>-67</v>
      </c>
      <c r="J24" s="116">
        <v>-28.270042194092827</v>
      </c>
    </row>
    <row r="25" spans="1:15" s="110" customFormat="1" ht="24.95" customHeight="1" x14ac:dyDescent="0.2">
      <c r="A25" s="193" t="s">
        <v>222</v>
      </c>
      <c r="B25" s="204" t="s">
        <v>159</v>
      </c>
      <c r="C25" s="113">
        <v>4.4827586206896548</v>
      </c>
      <c r="D25" s="115">
        <v>182</v>
      </c>
      <c r="E25" s="114">
        <v>154</v>
      </c>
      <c r="F25" s="114">
        <v>137</v>
      </c>
      <c r="G25" s="114">
        <v>131</v>
      </c>
      <c r="H25" s="140">
        <v>202</v>
      </c>
      <c r="I25" s="115">
        <v>-20</v>
      </c>
      <c r="J25" s="116">
        <v>-9.9009900990099009</v>
      </c>
    </row>
    <row r="26" spans="1:15" s="110" customFormat="1" ht="24.95" customHeight="1" x14ac:dyDescent="0.2">
      <c r="A26" s="201">
        <v>782.78300000000002</v>
      </c>
      <c r="B26" s="203" t="s">
        <v>160</v>
      </c>
      <c r="C26" s="113">
        <v>3.3004926108374386</v>
      </c>
      <c r="D26" s="115">
        <v>134</v>
      </c>
      <c r="E26" s="114">
        <v>88</v>
      </c>
      <c r="F26" s="114">
        <v>127</v>
      </c>
      <c r="G26" s="114">
        <v>106</v>
      </c>
      <c r="H26" s="140">
        <v>108</v>
      </c>
      <c r="I26" s="115">
        <v>26</v>
      </c>
      <c r="J26" s="116">
        <v>24.074074074074073</v>
      </c>
    </row>
    <row r="27" spans="1:15" s="110" customFormat="1" ht="24.95" customHeight="1" x14ac:dyDescent="0.2">
      <c r="A27" s="193" t="s">
        <v>161</v>
      </c>
      <c r="B27" s="199" t="s">
        <v>162</v>
      </c>
      <c r="C27" s="113">
        <v>2.8325123152709359</v>
      </c>
      <c r="D27" s="115">
        <v>115</v>
      </c>
      <c r="E27" s="114">
        <v>81</v>
      </c>
      <c r="F27" s="114">
        <v>109</v>
      </c>
      <c r="G27" s="114">
        <v>90</v>
      </c>
      <c r="H27" s="140">
        <v>76</v>
      </c>
      <c r="I27" s="115">
        <v>39</v>
      </c>
      <c r="J27" s="116">
        <v>51.315789473684212</v>
      </c>
    </row>
    <row r="28" spans="1:15" s="110" customFormat="1" ht="24.95" customHeight="1" x14ac:dyDescent="0.2">
      <c r="A28" s="193" t="s">
        <v>163</v>
      </c>
      <c r="B28" s="199" t="s">
        <v>164</v>
      </c>
      <c r="C28" s="113">
        <v>6.0098522167487687</v>
      </c>
      <c r="D28" s="115">
        <v>244</v>
      </c>
      <c r="E28" s="114">
        <v>312</v>
      </c>
      <c r="F28" s="114">
        <v>247</v>
      </c>
      <c r="G28" s="114">
        <v>203</v>
      </c>
      <c r="H28" s="140">
        <v>264</v>
      </c>
      <c r="I28" s="115">
        <v>-20</v>
      </c>
      <c r="J28" s="116">
        <v>-7.5757575757575761</v>
      </c>
    </row>
    <row r="29" spans="1:15" s="110" customFormat="1" ht="24.95" customHeight="1" x14ac:dyDescent="0.2">
      <c r="A29" s="193">
        <v>86</v>
      </c>
      <c r="B29" s="199" t="s">
        <v>165</v>
      </c>
      <c r="C29" s="113">
        <v>9.8768472906403932</v>
      </c>
      <c r="D29" s="115">
        <v>401</v>
      </c>
      <c r="E29" s="114">
        <v>192</v>
      </c>
      <c r="F29" s="114">
        <v>268</v>
      </c>
      <c r="G29" s="114">
        <v>208</v>
      </c>
      <c r="H29" s="140">
        <v>278</v>
      </c>
      <c r="I29" s="115">
        <v>123</v>
      </c>
      <c r="J29" s="116">
        <v>44.244604316546763</v>
      </c>
    </row>
    <row r="30" spans="1:15" s="110" customFormat="1" ht="24.95" customHeight="1" x14ac:dyDescent="0.2">
      <c r="A30" s="193">
        <v>87.88</v>
      </c>
      <c r="B30" s="204" t="s">
        <v>166</v>
      </c>
      <c r="C30" s="113">
        <v>7.4137931034482758</v>
      </c>
      <c r="D30" s="115">
        <v>301</v>
      </c>
      <c r="E30" s="114">
        <v>292</v>
      </c>
      <c r="F30" s="114">
        <v>416</v>
      </c>
      <c r="G30" s="114">
        <v>312</v>
      </c>
      <c r="H30" s="140">
        <v>441</v>
      </c>
      <c r="I30" s="115">
        <v>-140</v>
      </c>
      <c r="J30" s="116">
        <v>-31.746031746031747</v>
      </c>
    </row>
    <row r="31" spans="1:15" s="110" customFormat="1" ht="24.95" customHeight="1" x14ac:dyDescent="0.2">
      <c r="A31" s="193" t="s">
        <v>167</v>
      </c>
      <c r="B31" s="199" t="s">
        <v>168</v>
      </c>
      <c r="C31" s="113">
        <v>4.2118226600985222</v>
      </c>
      <c r="D31" s="115">
        <v>171</v>
      </c>
      <c r="E31" s="114">
        <v>154</v>
      </c>
      <c r="F31" s="114">
        <v>177</v>
      </c>
      <c r="G31" s="114">
        <v>138</v>
      </c>
      <c r="H31" s="140">
        <v>173</v>
      </c>
      <c r="I31" s="115">
        <v>-2</v>
      </c>
      <c r="J31" s="116">
        <v>-1.1560693641618498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0.66502463054187189</v>
      </c>
      <c r="D34" s="115">
        <v>27</v>
      </c>
      <c r="E34" s="114">
        <v>24</v>
      </c>
      <c r="F34" s="114">
        <v>50</v>
      </c>
      <c r="G34" s="114">
        <v>14</v>
      </c>
      <c r="H34" s="140">
        <v>21</v>
      </c>
      <c r="I34" s="115">
        <v>6</v>
      </c>
      <c r="J34" s="116">
        <v>28.571428571428573</v>
      </c>
    </row>
    <row r="35" spans="1:10" s="110" customFormat="1" ht="24.95" customHeight="1" x14ac:dyDescent="0.2">
      <c r="A35" s="292" t="s">
        <v>171</v>
      </c>
      <c r="B35" s="293" t="s">
        <v>172</v>
      </c>
      <c r="C35" s="113">
        <v>22.068965517241381</v>
      </c>
      <c r="D35" s="115">
        <v>896</v>
      </c>
      <c r="E35" s="114">
        <v>567</v>
      </c>
      <c r="F35" s="114">
        <v>885</v>
      </c>
      <c r="G35" s="114">
        <v>640</v>
      </c>
      <c r="H35" s="140">
        <v>791</v>
      </c>
      <c r="I35" s="115">
        <v>105</v>
      </c>
      <c r="J35" s="116">
        <v>13.274336283185841</v>
      </c>
    </row>
    <row r="36" spans="1:10" s="110" customFormat="1" ht="24.95" customHeight="1" x14ac:dyDescent="0.2">
      <c r="A36" s="294" t="s">
        <v>173</v>
      </c>
      <c r="B36" s="295" t="s">
        <v>174</v>
      </c>
      <c r="C36" s="125">
        <v>77.266009852216754</v>
      </c>
      <c r="D36" s="143">
        <v>3137</v>
      </c>
      <c r="E36" s="144">
        <v>2487</v>
      </c>
      <c r="F36" s="144">
        <v>2795</v>
      </c>
      <c r="G36" s="144">
        <v>2371</v>
      </c>
      <c r="H36" s="145">
        <v>3043</v>
      </c>
      <c r="I36" s="143">
        <v>94</v>
      </c>
      <c r="J36" s="146">
        <v>3.0890568517909958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4060</v>
      </c>
      <c r="F11" s="264">
        <v>3078</v>
      </c>
      <c r="G11" s="264">
        <v>3730</v>
      </c>
      <c r="H11" s="264">
        <v>3025</v>
      </c>
      <c r="I11" s="265">
        <v>3855</v>
      </c>
      <c r="J11" s="263">
        <v>205</v>
      </c>
      <c r="K11" s="266">
        <v>5.3177691309987027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24.064039408866996</v>
      </c>
      <c r="E13" s="115">
        <v>977</v>
      </c>
      <c r="F13" s="114">
        <v>1015</v>
      </c>
      <c r="G13" s="114">
        <v>1068</v>
      </c>
      <c r="H13" s="114">
        <v>761</v>
      </c>
      <c r="I13" s="140">
        <v>903</v>
      </c>
      <c r="J13" s="115">
        <v>74</v>
      </c>
      <c r="K13" s="116">
        <v>8.1949058693244741</v>
      </c>
    </row>
    <row r="14" spans="1:17" ht="15.95" customHeight="1" x14ac:dyDescent="0.2">
      <c r="A14" s="306" t="s">
        <v>230</v>
      </c>
      <c r="B14" s="307"/>
      <c r="C14" s="308"/>
      <c r="D14" s="113">
        <v>58.522167487684726</v>
      </c>
      <c r="E14" s="115">
        <v>2376</v>
      </c>
      <c r="F14" s="114">
        <v>1661</v>
      </c>
      <c r="G14" s="114">
        <v>2075</v>
      </c>
      <c r="H14" s="114">
        <v>1788</v>
      </c>
      <c r="I14" s="140">
        <v>2340</v>
      </c>
      <c r="J14" s="115">
        <v>36</v>
      </c>
      <c r="K14" s="116">
        <v>1.5384615384615385</v>
      </c>
    </row>
    <row r="15" spans="1:17" ht="15.95" customHeight="1" x14ac:dyDescent="0.2">
      <c r="A15" s="306" t="s">
        <v>231</v>
      </c>
      <c r="B15" s="307"/>
      <c r="C15" s="308"/>
      <c r="D15" s="113">
        <v>8.2758620689655178</v>
      </c>
      <c r="E15" s="115">
        <v>336</v>
      </c>
      <c r="F15" s="114">
        <v>158</v>
      </c>
      <c r="G15" s="114">
        <v>212</v>
      </c>
      <c r="H15" s="114">
        <v>208</v>
      </c>
      <c r="I15" s="140">
        <v>265</v>
      </c>
      <c r="J15" s="115">
        <v>71</v>
      </c>
      <c r="K15" s="116">
        <v>26.79245283018868</v>
      </c>
    </row>
    <row r="16" spans="1:17" ht="15.95" customHeight="1" x14ac:dyDescent="0.2">
      <c r="A16" s="306" t="s">
        <v>232</v>
      </c>
      <c r="B16" s="307"/>
      <c r="C16" s="308"/>
      <c r="D16" s="113">
        <v>8.9655172413793096</v>
      </c>
      <c r="E16" s="115">
        <v>364</v>
      </c>
      <c r="F16" s="114">
        <v>235</v>
      </c>
      <c r="G16" s="114">
        <v>364</v>
      </c>
      <c r="H16" s="114">
        <v>253</v>
      </c>
      <c r="I16" s="140">
        <v>335</v>
      </c>
      <c r="J16" s="115">
        <v>29</v>
      </c>
      <c r="K16" s="116">
        <v>8.656716417910447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0.73891625615763545</v>
      </c>
      <c r="E18" s="115">
        <v>30</v>
      </c>
      <c r="F18" s="114">
        <v>25</v>
      </c>
      <c r="G18" s="114">
        <v>54</v>
      </c>
      <c r="H18" s="114">
        <v>18</v>
      </c>
      <c r="I18" s="140">
        <v>26</v>
      </c>
      <c r="J18" s="115">
        <v>4</v>
      </c>
      <c r="K18" s="116">
        <v>15.384615384615385</v>
      </c>
    </row>
    <row r="19" spans="1:11" ht="14.1" customHeight="1" x14ac:dyDescent="0.2">
      <c r="A19" s="306" t="s">
        <v>235</v>
      </c>
      <c r="B19" s="307" t="s">
        <v>236</v>
      </c>
      <c r="C19" s="308"/>
      <c r="D19" s="113">
        <v>0.34482758620689657</v>
      </c>
      <c r="E19" s="115">
        <v>14</v>
      </c>
      <c r="F19" s="114">
        <v>11</v>
      </c>
      <c r="G19" s="114">
        <v>28</v>
      </c>
      <c r="H19" s="114">
        <v>5</v>
      </c>
      <c r="I19" s="140">
        <v>11</v>
      </c>
      <c r="J19" s="115">
        <v>3</v>
      </c>
      <c r="K19" s="116">
        <v>27.272727272727273</v>
      </c>
    </row>
    <row r="20" spans="1:11" ht="14.1" customHeight="1" x14ac:dyDescent="0.2">
      <c r="A20" s="306">
        <v>12</v>
      </c>
      <c r="B20" s="307" t="s">
        <v>237</v>
      </c>
      <c r="C20" s="308"/>
      <c r="D20" s="113">
        <v>1.0098522167487685</v>
      </c>
      <c r="E20" s="115">
        <v>41</v>
      </c>
      <c r="F20" s="114">
        <v>63</v>
      </c>
      <c r="G20" s="114">
        <v>29</v>
      </c>
      <c r="H20" s="114">
        <v>24</v>
      </c>
      <c r="I20" s="140">
        <v>36</v>
      </c>
      <c r="J20" s="115">
        <v>5</v>
      </c>
      <c r="K20" s="116">
        <v>13.888888888888889</v>
      </c>
    </row>
    <row r="21" spans="1:11" ht="14.1" customHeight="1" x14ac:dyDescent="0.2">
      <c r="A21" s="306">
        <v>21</v>
      </c>
      <c r="B21" s="307" t="s">
        <v>238</v>
      </c>
      <c r="C21" s="308"/>
      <c r="D21" s="113">
        <v>0.44334975369458129</v>
      </c>
      <c r="E21" s="115">
        <v>18</v>
      </c>
      <c r="F21" s="114">
        <v>14</v>
      </c>
      <c r="G21" s="114">
        <v>24</v>
      </c>
      <c r="H21" s="114">
        <v>14</v>
      </c>
      <c r="I21" s="140">
        <v>13</v>
      </c>
      <c r="J21" s="115">
        <v>5</v>
      </c>
      <c r="K21" s="116">
        <v>38.46153846153846</v>
      </c>
    </row>
    <row r="22" spans="1:11" ht="14.1" customHeight="1" x14ac:dyDescent="0.2">
      <c r="A22" s="306">
        <v>22</v>
      </c>
      <c r="B22" s="307" t="s">
        <v>239</v>
      </c>
      <c r="C22" s="308"/>
      <c r="D22" s="113">
        <v>0.98522167487684731</v>
      </c>
      <c r="E22" s="115">
        <v>40</v>
      </c>
      <c r="F22" s="114">
        <v>25</v>
      </c>
      <c r="G22" s="114">
        <v>49</v>
      </c>
      <c r="H22" s="114">
        <v>16</v>
      </c>
      <c r="I22" s="140">
        <v>39</v>
      </c>
      <c r="J22" s="115">
        <v>1</v>
      </c>
      <c r="K22" s="116">
        <v>2.5641025641025643</v>
      </c>
    </row>
    <row r="23" spans="1:11" ht="14.1" customHeight="1" x14ac:dyDescent="0.2">
      <c r="A23" s="306">
        <v>23</v>
      </c>
      <c r="B23" s="307" t="s">
        <v>240</v>
      </c>
      <c r="C23" s="308"/>
      <c r="D23" s="113">
        <v>0.27093596059113301</v>
      </c>
      <c r="E23" s="115">
        <v>11</v>
      </c>
      <c r="F23" s="114">
        <v>7</v>
      </c>
      <c r="G23" s="114">
        <v>21</v>
      </c>
      <c r="H23" s="114">
        <v>17</v>
      </c>
      <c r="I23" s="140">
        <v>18</v>
      </c>
      <c r="J23" s="115">
        <v>-7</v>
      </c>
      <c r="K23" s="116">
        <v>-38.888888888888886</v>
      </c>
    </row>
    <row r="24" spans="1:11" ht="14.1" customHeight="1" x14ac:dyDescent="0.2">
      <c r="A24" s="306">
        <v>24</v>
      </c>
      <c r="B24" s="307" t="s">
        <v>241</v>
      </c>
      <c r="C24" s="308"/>
      <c r="D24" s="113">
        <v>5.2709359605911326</v>
      </c>
      <c r="E24" s="115">
        <v>214</v>
      </c>
      <c r="F24" s="114">
        <v>53</v>
      </c>
      <c r="G24" s="114">
        <v>105</v>
      </c>
      <c r="H24" s="114">
        <v>74</v>
      </c>
      <c r="I24" s="140">
        <v>66</v>
      </c>
      <c r="J24" s="115">
        <v>148</v>
      </c>
      <c r="K24" s="116">
        <v>224.24242424242425</v>
      </c>
    </row>
    <row r="25" spans="1:11" ht="14.1" customHeight="1" x14ac:dyDescent="0.2">
      <c r="A25" s="306">
        <v>25</v>
      </c>
      <c r="B25" s="307" t="s">
        <v>242</v>
      </c>
      <c r="C25" s="308"/>
      <c r="D25" s="113">
        <v>2.9310344827586206</v>
      </c>
      <c r="E25" s="115">
        <v>119</v>
      </c>
      <c r="F25" s="114">
        <v>71</v>
      </c>
      <c r="G25" s="114">
        <v>95</v>
      </c>
      <c r="H25" s="114">
        <v>74</v>
      </c>
      <c r="I25" s="140">
        <v>143</v>
      </c>
      <c r="J25" s="115">
        <v>-24</v>
      </c>
      <c r="K25" s="116">
        <v>-16.783216783216783</v>
      </c>
    </row>
    <row r="26" spans="1:11" ht="14.1" customHeight="1" x14ac:dyDescent="0.2">
      <c r="A26" s="306">
        <v>26</v>
      </c>
      <c r="B26" s="307" t="s">
        <v>243</v>
      </c>
      <c r="C26" s="308"/>
      <c r="D26" s="113">
        <v>2.2906403940886699</v>
      </c>
      <c r="E26" s="115">
        <v>93</v>
      </c>
      <c r="F26" s="114">
        <v>53</v>
      </c>
      <c r="G26" s="114">
        <v>157</v>
      </c>
      <c r="H26" s="114">
        <v>68</v>
      </c>
      <c r="I26" s="140">
        <v>105</v>
      </c>
      <c r="J26" s="115">
        <v>-12</v>
      </c>
      <c r="K26" s="116">
        <v>-11.428571428571429</v>
      </c>
    </row>
    <row r="27" spans="1:11" ht="14.1" customHeight="1" x14ac:dyDescent="0.2">
      <c r="A27" s="306">
        <v>27</v>
      </c>
      <c r="B27" s="307" t="s">
        <v>244</v>
      </c>
      <c r="C27" s="308"/>
      <c r="D27" s="113">
        <v>1.8472906403940887</v>
      </c>
      <c r="E27" s="115">
        <v>75</v>
      </c>
      <c r="F27" s="114">
        <v>43</v>
      </c>
      <c r="G27" s="114">
        <v>76</v>
      </c>
      <c r="H27" s="114">
        <v>56</v>
      </c>
      <c r="I27" s="140">
        <v>59</v>
      </c>
      <c r="J27" s="115">
        <v>16</v>
      </c>
      <c r="K27" s="116">
        <v>27.118644067796609</v>
      </c>
    </row>
    <row r="28" spans="1:11" ht="14.1" customHeight="1" x14ac:dyDescent="0.2">
      <c r="A28" s="306">
        <v>28</v>
      </c>
      <c r="B28" s="307" t="s">
        <v>245</v>
      </c>
      <c r="C28" s="308"/>
      <c r="D28" s="113">
        <v>9.8522167487684734E-2</v>
      </c>
      <c r="E28" s="115">
        <v>4</v>
      </c>
      <c r="F28" s="114">
        <v>9</v>
      </c>
      <c r="G28" s="114">
        <v>5</v>
      </c>
      <c r="H28" s="114" t="s">
        <v>513</v>
      </c>
      <c r="I28" s="140">
        <v>13</v>
      </c>
      <c r="J28" s="115">
        <v>-9</v>
      </c>
      <c r="K28" s="116">
        <v>-69.230769230769226</v>
      </c>
    </row>
    <row r="29" spans="1:11" ht="14.1" customHeight="1" x14ac:dyDescent="0.2">
      <c r="A29" s="306">
        <v>29</v>
      </c>
      <c r="B29" s="307" t="s">
        <v>246</v>
      </c>
      <c r="C29" s="308"/>
      <c r="D29" s="113">
        <v>6.0098522167487687</v>
      </c>
      <c r="E29" s="115">
        <v>244</v>
      </c>
      <c r="F29" s="114">
        <v>159</v>
      </c>
      <c r="G29" s="114">
        <v>162</v>
      </c>
      <c r="H29" s="114">
        <v>218</v>
      </c>
      <c r="I29" s="140">
        <v>175</v>
      </c>
      <c r="J29" s="115">
        <v>69</v>
      </c>
      <c r="K29" s="116">
        <v>39.428571428571431</v>
      </c>
    </row>
    <row r="30" spans="1:11" ht="14.1" customHeight="1" x14ac:dyDescent="0.2">
      <c r="A30" s="306" t="s">
        <v>247</v>
      </c>
      <c r="B30" s="307" t="s">
        <v>248</v>
      </c>
      <c r="C30" s="308"/>
      <c r="D30" s="113">
        <v>0.66502463054187189</v>
      </c>
      <c r="E30" s="115">
        <v>27</v>
      </c>
      <c r="F30" s="114" t="s">
        <v>513</v>
      </c>
      <c r="G30" s="114">
        <v>21</v>
      </c>
      <c r="H30" s="114" t="s">
        <v>513</v>
      </c>
      <c r="I30" s="140">
        <v>20</v>
      </c>
      <c r="J30" s="115">
        <v>7</v>
      </c>
      <c r="K30" s="116">
        <v>35</v>
      </c>
    </row>
    <row r="31" spans="1:11" ht="14.1" customHeight="1" x14ac:dyDescent="0.2">
      <c r="A31" s="306" t="s">
        <v>249</v>
      </c>
      <c r="B31" s="307" t="s">
        <v>250</v>
      </c>
      <c r="C31" s="308"/>
      <c r="D31" s="113">
        <v>5.2709359605911326</v>
      </c>
      <c r="E31" s="115">
        <v>214</v>
      </c>
      <c r="F31" s="114">
        <v>140</v>
      </c>
      <c r="G31" s="114">
        <v>141</v>
      </c>
      <c r="H31" s="114">
        <v>137</v>
      </c>
      <c r="I31" s="140">
        <v>155</v>
      </c>
      <c r="J31" s="115">
        <v>59</v>
      </c>
      <c r="K31" s="116">
        <v>38.064516129032256</v>
      </c>
    </row>
    <row r="32" spans="1:11" ht="14.1" customHeight="1" x14ac:dyDescent="0.2">
      <c r="A32" s="306">
        <v>31</v>
      </c>
      <c r="B32" s="307" t="s">
        <v>251</v>
      </c>
      <c r="C32" s="308"/>
      <c r="D32" s="113">
        <v>0.32019704433497537</v>
      </c>
      <c r="E32" s="115">
        <v>13</v>
      </c>
      <c r="F32" s="114">
        <v>7</v>
      </c>
      <c r="G32" s="114">
        <v>8</v>
      </c>
      <c r="H32" s="114">
        <v>6</v>
      </c>
      <c r="I32" s="140">
        <v>12</v>
      </c>
      <c r="J32" s="115">
        <v>1</v>
      </c>
      <c r="K32" s="116">
        <v>8.3333333333333339</v>
      </c>
    </row>
    <row r="33" spans="1:11" ht="14.1" customHeight="1" x14ac:dyDescent="0.2">
      <c r="A33" s="306">
        <v>32</v>
      </c>
      <c r="B33" s="307" t="s">
        <v>252</v>
      </c>
      <c r="C33" s="308"/>
      <c r="D33" s="113">
        <v>3.2019704433497536</v>
      </c>
      <c r="E33" s="115">
        <v>130</v>
      </c>
      <c r="F33" s="114">
        <v>145</v>
      </c>
      <c r="G33" s="114">
        <v>114</v>
      </c>
      <c r="H33" s="114">
        <v>75</v>
      </c>
      <c r="I33" s="140">
        <v>103</v>
      </c>
      <c r="J33" s="115">
        <v>27</v>
      </c>
      <c r="K33" s="116">
        <v>26.21359223300971</v>
      </c>
    </row>
    <row r="34" spans="1:11" ht="14.1" customHeight="1" x14ac:dyDescent="0.2">
      <c r="A34" s="306">
        <v>33</v>
      </c>
      <c r="B34" s="307" t="s">
        <v>253</v>
      </c>
      <c r="C34" s="308"/>
      <c r="D34" s="113">
        <v>1.1822660098522169</v>
      </c>
      <c r="E34" s="115">
        <v>48</v>
      </c>
      <c r="F34" s="114">
        <v>58</v>
      </c>
      <c r="G34" s="114">
        <v>30</v>
      </c>
      <c r="H34" s="114">
        <v>22</v>
      </c>
      <c r="I34" s="140">
        <v>58</v>
      </c>
      <c r="J34" s="115">
        <v>-10</v>
      </c>
      <c r="K34" s="116">
        <v>-17.241379310344829</v>
      </c>
    </row>
    <row r="35" spans="1:11" ht="14.1" customHeight="1" x14ac:dyDescent="0.2">
      <c r="A35" s="306">
        <v>34</v>
      </c>
      <c r="B35" s="307" t="s">
        <v>254</v>
      </c>
      <c r="C35" s="308"/>
      <c r="D35" s="113">
        <v>2.6354679802955663</v>
      </c>
      <c r="E35" s="115">
        <v>107</v>
      </c>
      <c r="F35" s="114">
        <v>85</v>
      </c>
      <c r="G35" s="114">
        <v>93</v>
      </c>
      <c r="H35" s="114">
        <v>75</v>
      </c>
      <c r="I35" s="140">
        <v>96</v>
      </c>
      <c r="J35" s="115">
        <v>11</v>
      </c>
      <c r="K35" s="116">
        <v>11.458333333333334</v>
      </c>
    </row>
    <row r="36" spans="1:11" ht="14.1" customHeight="1" x14ac:dyDescent="0.2">
      <c r="A36" s="306">
        <v>41</v>
      </c>
      <c r="B36" s="307" t="s">
        <v>255</v>
      </c>
      <c r="C36" s="308"/>
      <c r="D36" s="113">
        <v>1.8719211822660098</v>
      </c>
      <c r="E36" s="115">
        <v>76</v>
      </c>
      <c r="F36" s="114">
        <v>45</v>
      </c>
      <c r="G36" s="114">
        <v>58</v>
      </c>
      <c r="H36" s="114">
        <v>69</v>
      </c>
      <c r="I36" s="140">
        <v>151</v>
      </c>
      <c r="J36" s="115">
        <v>-75</v>
      </c>
      <c r="K36" s="116">
        <v>-49.668874172185433</v>
      </c>
    </row>
    <row r="37" spans="1:11" ht="14.1" customHeight="1" x14ac:dyDescent="0.2">
      <c r="A37" s="306">
        <v>42</v>
      </c>
      <c r="B37" s="307" t="s">
        <v>256</v>
      </c>
      <c r="C37" s="308"/>
      <c r="D37" s="113">
        <v>9.8522167487684734E-2</v>
      </c>
      <c r="E37" s="115">
        <v>4</v>
      </c>
      <c r="F37" s="114">
        <v>4</v>
      </c>
      <c r="G37" s="114">
        <v>6</v>
      </c>
      <c r="H37" s="114">
        <v>8</v>
      </c>
      <c r="I37" s="140">
        <v>4</v>
      </c>
      <c r="J37" s="115">
        <v>0</v>
      </c>
      <c r="K37" s="116">
        <v>0</v>
      </c>
    </row>
    <row r="38" spans="1:11" ht="14.1" customHeight="1" x14ac:dyDescent="0.2">
      <c r="A38" s="306">
        <v>43</v>
      </c>
      <c r="B38" s="307" t="s">
        <v>257</v>
      </c>
      <c r="C38" s="308"/>
      <c r="D38" s="113">
        <v>0.36945812807881773</v>
      </c>
      <c r="E38" s="115">
        <v>15</v>
      </c>
      <c r="F38" s="114">
        <v>15</v>
      </c>
      <c r="G38" s="114">
        <v>13</v>
      </c>
      <c r="H38" s="114">
        <v>31</v>
      </c>
      <c r="I38" s="140">
        <v>35</v>
      </c>
      <c r="J38" s="115">
        <v>-20</v>
      </c>
      <c r="K38" s="116">
        <v>-57.142857142857146</v>
      </c>
    </row>
    <row r="39" spans="1:11" ht="14.1" customHeight="1" x14ac:dyDescent="0.2">
      <c r="A39" s="306">
        <v>51</v>
      </c>
      <c r="B39" s="307" t="s">
        <v>258</v>
      </c>
      <c r="C39" s="308"/>
      <c r="D39" s="113">
        <v>4.3842364532019706</v>
      </c>
      <c r="E39" s="115">
        <v>178</v>
      </c>
      <c r="F39" s="114">
        <v>166</v>
      </c>
      <c r="G39" s="114">
        <v>180</v>
      </c>
      <c r="H39" s="114">
        <v>142</v>
      </c>
      <c r="I39" s="140">
        <v>163</v>
      </c>
      <c r="J39" s="115">
        <v>15</v>
      </c>
      <c r="K39" s="116">
        <v>9.2024539877300615</v>
      </c>
    </row>
    <row r="40" spans="1:11" ht="14.1" customHeight="1" x14ac:dyDescent="0.2">
      <c r="A40" s="306" t="s">
        <v>259</v>
      </c>
      <c r="B40" s="307" t="s">
        <v>260</v>
      </c>
      <c r="C40" s="308"/>
      <c r="D40" s="113">
        <v>3.8916256157635467</v>
      </c>
      <c r="E40" s="115">
        <v>158</v>
      </c>
      <c r="F40" s="114">
        <v>151</v>
      </c>
      <c r="G40" s="114">
        <v>160</v>
      </c>
      <c r="H40" s="114">
        <v>133</v>
      </c>
      <c r="I40" s="140">
        <v>146</v>
      </c>
      <c r="J40" s="115">
        <v>12</v>
      </c>
      <c r="K40" s="116">
        <v>8.2191780821917817</v>
      </c>
    </row>
    <row r="41" spans="1:11" ht="14.1" customHeight="1" x14ac:dyDescent="0.2">
      <c r="A41" s="306"/>
      <c r="B41" s="307" t="s">
        <v>261</v>
      </c>
      <c r="C41" s="308"/>
      <c r="D41" s="113">
        <v>3.0295566502463056</v>
      </c>
      <c r="E41" s="115">
        <v>123</v>
      </c>
      <c r="F41" s="114">
        <v>131</v>
      </c>
      <c r="G41" s="114">
        <v>135</v>
      </c>
      <c r="H41" s="114">
        <v>114</v>
      </c>
      <c r="I41" s="140">
        <v>124</v>
      </c>
      <c r="J41" s="115">
        <v>-1</v>
      </c>
      <c r="K41" s="116">
        <v>-0.80645161290322576</v>
      </c>
    </row>
    <row r="42" spans="1:11" ht="14.1" customHeight="1" x14ac:dyDescent="0.2">
      <c r="A42" s="306">
        <v>52</v>
      </c>
      <c r="B42" s="307" t="s">
        <v>262</v>
      </c>
      <c r="C42" s="308"/>
      <c r="D42" s="113">
        <v>4.5320197044334973</v>
      </c>
      <c r="E42" s="115">
        <v>184</v>
      </c>
      <c r="F42" s="114">
        <v>155</v>
      </c>
      <c r="G42" s="114">
        <v>234</v>
      </c>
      <c r="H42" s="114">
        <v>173</v>
      </c>
      <c r="I42" s="140">
        <v>202</v>
      </c>
      <c r="J42" s="115">
        <v>-18</v>
      </c>
      <c r="K42" s="116">
        <v>-8.9108910891089117</v>
      </c>
    </row>
    <row r="43" spans="1:11" ht="14.1" customHeight="1" x14ac:dyDescent="0.2">
      <c r="A43" s="306" t="s">
        <v>263</v>
      </c>
      <c r="B43" s="307" t="s">
        <v>264</v>
      </c>
      <c r="C43" s="308"/>
      <c r="D43" s="113">
        <v>3.9655172413793105</v>
      </c>
      <c r="E43" s="115">
        <v>161</v>
      </c>
      <c r="F43" s="114">
        <v>148</v>
      </c>
      <c r="G43" s="114">
        <v>186</v>
      </c>
      <c r="H43" s="114">
        <v>160</v>
      </c>
      <c r="I43" s="140">
        <v>186</v>
      </c>
      <c r="J43" s="115">
        <v>-25</v>
      </c>
      <c r="K43" s="116">
        <v>-13.440860215053764</v>
      </c>
    </row>
    <row r="44" spans="1:11" ht="14.1" customHeight="1" x14ac:dyDescent="0.2">
      <c r="A44" s="306">
        <v>53</v>
      </c>
      <c r="B44" s="307" t="s">
        <v>265</v>
      </c>
      <c r="C44" s="308"/>
      <c r="D44" s="113">
        <v>0.96059113300492616</v>
      </c>
      <c r="E44" s="115">
        <v>39</v>
      </c>
      <c r="F44" s="114">
        <v>50</v>
      </c>
      <c r="G44" s="114">
        <v>50</v>
      </c>
      <c r="H44" s="114">
        <v>57</v>
      </c>
      <c r="I44" s="140">
        <v>52</v>
      </c>
      <c r="J44" s="115">
        <v>-13</v>
      </c>
      <c r="K44" s="116">
        <v>-25</v>
      </c>
    </row>
    <row r="45" spans="1:11" ht="14.1" customHeight="1" x14ac:dyDescent="0.2">
      <c r="A45" s="306" t="s">
        <v>266</v>
      </c>
      <c r="B45" s="307" t="s">
        <v>267</v>
      </c>
      <c r="C45" s="308"/>
      <c r="D45" s="113">
        <v>0.93596059113300489</v>
      </c>
      <c r="E45" s="115">
        <v>38</v>
      </c>
      <c r="F45" s="114">
        <v>50</v>
      </c>
      <c r="G45" s="114">
        <v>49</v>
      </c>
      <c r="H45" s="114">
        <v>57</v>
      </c>
      <c r="I45" s="140">
        <v>50</v>
      </c>
      <c r="J45" s="115">
        <v>-12</v>
      </c>
      <c r="K45" s="116">
        <v>-24</v>
      </c>
    </row>
    <row r="46" spans="1:11" ht="14.1" customHeight="1" x14ac:dyDescent="0.2">
      <c r="A46" s="306">
        <v>54</v>
      </c>
      <c r="B46" s="307" t="s">
        <v>268</v>
      </c>
      <c r="C46" s="308"/>
      <c r="D46" s="113">
        <v>5.0738916256157633</v>
      </c>
      <c r="E46" s="115">
        <v>206</v>
      </c>
      <c r="F46" s="114">
        <v>158</v>
      </c>
      <c r="G46" s="114">
        <v>171</v>
      </c>
      <c r="H46" s="114">
        <v>155</v>
      </c>
      <c r="I46" s="140">
        <v>179</v>
      </c>
      <c r="J46" s="115">
        <v>27</v>
      </c>
      <c r="K46" s="116">
        <v>15.083798882681565</v>
      </c>
    </row>
    <row r="47" spans="1:11" ht="14.1" customHeight="1" x14ac:dyDescent="0.2">
      <c r="A47" s="306">
        <v>61</v>
      </c>
      <c r="B47" s="307" t="s">
        <v>269</v>
      </c>
      <c r="C47" s="308"/>
      <c r="D47" s="113">
        <v>1.2561576354679802</v>
      </c>
      <c r="E47" s="115">
        <v>51</v>
      </c>
      <c r="F47" s="114">
        <v>30</v>
      </c>
      <c r="G47" s="114">
        <v>43</v>
      </c>
      <c r="H47" s="114">
        <v>47</v>
      </c>
      <c r="I47" s="140">
        <v>39</v>
      </c>
      <c r="J47" s="115">
        <v>12</v>
      </c>
      <c r="K47" s="116">
        <v>30.76923076923077</v>
      </c>
    </row>
    <row r="48" spans="1:11" ht="14.1" customHeight="1" x14ac:dyDescent="0.2">
      <c r="A48" s="306">
        <v>62</v>
      </c>
      <c r="B48" s="307" t="s">
        <v>270</v>
      </c>
      <c r="C48" s="308"/>
      <c r="D48" s="113">
        <v>9.1625615763546797</v>
      </c>
      <c r="E48" s="115">
        <v>372</v>
      </c>
      <c r="F48" s="114">
        <v>280</v>
      </c>
      <c r="G48" s="114">
        <v>297</v>
      </c>
      <c r="H48" s="114">
        <v>299</v>
      </c>
      <c r="I48" s="140">
        <v>331</v>
      </c>
      <c r="J48" s="115">
        <v>41</v>
      </c>
      <c r="K48" s="116">
        <v>12.386706948640484</v>
      </c>
    </row>
    <row r="49" spans="1:11" ht="14.1" customHeight="1" x14ac:dyDescent="0.2">
      <c r="A49" s="306">
        <v>63</v>
      </c>
      <c r="B49" s="307" t="s">
        <v>271</v>
      </c>
      <c r="C49" s="308"/>
      <c r="D49" s="113">
        <v>8.7931034482758612</v>
      </c>
      <c r="E49" s="115">
        <v>357</v>
      </c>
      <c r="F49" s="114">
        <v>320</v>
      </c>
      <c r="G49" s="114">
        <v>295</v>
      </c>
      <c r="H49" s="114">
        <v>243</v>
      </c>
      <c r="I49" s="140">
        <v>305</v>
      </c>
      <c r="J49" s="115">
        <v>52</v>
      </c>
      <c r="K49" s="116">
        <v>17.049180327868854</v>
      </c>
    </row>
    <row r="50" spans="1:11" ht="14.1" customHeight="1" x14ac:dyDescent="0.2">
      <c r="A50" s="306" t="s">
        <v>272</v>
      </c>
      <c r="B50" s="307" t="s">
        <v>273</v>
      </c>
      <c r="C50" s="308"/>
      <c r="D50" s="113">
        <v>2.6108374384236455</v>
      </c>
      <c r="E50" s="115">
        <v>106</v>
      </c>
      <c r="F50" s="114">
        <v>67</v>
      </c>
      <c r="G50" s="114">
        <v>78</v>
      </c>
      <c r="H50" s="114">
        <v>60</v>
      </c>
      <c r="I50" s="140">
        <v>85</v>
      </c>
      <c r="J50" s="115">
        <v>21</v>
      </c>
      <c r="K50" s="116">
        <v>24.705882352941178</v>
      </c>
    </row>
    <row r="51" spans="1:11" ht="14.1" customHeight="1" x14ac:dyDescent="0.2">
      <c r="A51" s="306" t="s">
        <v>274</v>
      </c>
      <c r="B51" s="307" t="s">
        <v>275</v>
      </c>
      <c r="C51" s="308"/>
      <c r="D51" s="113">
        <v>6.0098522167487687</v>
      </c>
      <c r="E51" s="115">
        <v>244</v>
      </c>
      <c r="F51" s="114">
        <v>245</v>
      </c>
      <c r="G51" s="114">
        <v>209</v>
      </c>
      <c r="H51" s="114">
        <v>176</v>
      </c>
      <c r="I51" s="140">
        <v>213</v>
      </c>
      <c r="J51" s="115">
        <v>31</v>
      </c>
      <c r="K51" s="116">
        <v>14.553990610328638</v>
      </c>
    </row>
    <row r="52" spans="1:11" ht="14.1" customHeight="1" x14ac:dyDescent="0.2">
      <c r="A52" s="306">
        <v>71</v>
      </c>
      <c r="B52" s="307" t="s">
        <v>276</v>
      </c>
      <c r="C52" s="308"/>
      <c r="D52" s="113">
        <v>8.3251231527093594</v>
      </c>
      <c r="E52" s="115">
        <v>338</v>
      </c>
      <c r="F52" s="114">
        <v>331</v>
      </c>
      <c r="G52" s="114">
        <v>288</v>
      </c>
      <c r="H52" s="114">
        <v>279</v>
      </c>
      <c r="I52" s="140">
        <v>370</v>
      </c>
      <c r="J52" s="115">
        <v>-32</v>
      </c>
      <c r="K52" s="116">
        <v>-8.6486486486486491</v>
      </c>
    </row>
    <row r="53" spans="1:11" ht="14.1" customHeight="1" x14ac:dyDescent="0.2">
      <c r="A53" s="306" t="s">
        <v>277</v>
      </c>
      <c r="B53" s="307" t="s">
        <v>278</v>
      </c>
      <c r="C53" s="308"/>
      <c r="D53" s="113">
        <v>2.3645320197044337</v>
      </c>
      <c r="E53" s="115">
        <v>96</v>
      </c>
      <c r="F53" s="114">
        <v>47</v>
      </c>
      <c r="G53" s="114">
        <v>80</v>
      </c>
      <c r="H53" s="114">
        <v>84</v>
      </c>
      <c r="I53" s="140">
        <v>103</v>
      </c>
      <c r="J53" s="115">
        <v>-7</v>
      </c>
      <c r="K53" s="116">
        <v>-6.7961165048543686</v>
      </c>
    </row>
    <row r="54" spans="1:11" ht="14.1" customHeight="1" x14ac:dyDescent="0.2">
      <c r="A54" s="306" t="s">
        <v>279</v>
      </c>
      <c r="B54" s="307" t="s">
        <v>280</v>
      </c>
      <c r="C54" s="308"/>
      <c r="D54" s="113">
        <v>5.4926108374384235</v>
      </c>
      <c r="E54" s="115">
        <v>223</v>
      </c>
      <c r="F54" s="114">
        <v>273</v>
      </c>
      <c r="G54" s="114">
        <v>173</v>
      </c>
      <c r="H54" s="114">
        <v>177</v>
      </c>
      <c r="I54" s="140">
        <v>243</v>
      </c>
      <c r="J54" s="115">
        <v>-20</v>
      </c>
      <c r="K54" s="116">
        <v>-8.2304526748971192</v>
      </c>
    </row>
    <row r="55" spans="1:11" ht="14.1" customHeight="1" x14ac:dyDescent="0.2">
      <c r="A55" s="306">
        <v>72</v>
      </c>
      <c r="B55" s="307" t="s">
        <v>281</v>
      </c>
      <c r="C55" s="308"/>
      <c r="D55" s="113">
        <v>1.6009852216748768</v>
      </c>
      <c r="E55" s="115">
        <v>65</v>
      </c>
      <c r="F55" s="114">
        <v>47</v>
      </c>
      <c r="G55" s="114">
        <v>71</v>
      </c>
      <c r="H55" s="114">
        <v>53</v>
      </c>
      <c r="I55" s="140">
        <v>101</v>
      </c>
      <c r="J55" s="115">
        <v>-36</v>
      </c>
      <c r="K55" s="116">
        <v>-35.643564356435647</v>
      </c>
    </row>
    <row r="56" spans="1:11" ht="14.1" customHeight="1" x14ac:dyDescent="0.2">
      <c r="A56" s="306" t="s">
        <v>282</v>
      </c>
      <c r="B56" s="307" t="s">
        <v>283</v>
      </c>
      <c r="C56" s="308"/>
      <c r="D56" s="113">
        <v>0.91133004926108374</v>
      </c>
      <c r="E56" s="115">
        <v>37</v>
      </c>
      <c r="F56" s="114">
        <v>18</v>
      </c>
      <c r="G56" s="114">
        <v>33</v>
      </c>
      <c r="H56" s="114">
        <v>21</v>
      </c>
      <c r="I56" s="140">
        <v>62</v>
      </c>
      <c r="J56" s="115">
        <v>-25</v>
      </c>
      <c r="K56" s="116">
        <v>-40.322580645161288</v>
      </c>
    </row>
    <row r="57" spans="1:11" ht="14.1" customHeight="1" x14ac:dyDescent="0.2">
      <c r="A57" s="306" t="s">
        <v>284</v>
      </c>
      <c r="B57" s="307" t="s">
        <v>285</v>
      </c>
      <c r="C57" s="308"/>
      <c r="D57" s="113">
        <v>0.46798029556650245</v>
      </c>
      <c r="E57" s="115">
        <v>19</v>
      </c>
      <c r="F57" s="114">
        <v>16</v>
      </c>
      <c r="G57" s="114">
        <v>26</v>
      </c>
      <c r="H57" s="114">
        <v>19</v>
      </c>
      <c r="I57" s="140">
        <v>15</v>
      </c>
      <c r="J57" s="115">
        <v>4</v>
      </c>
      <c r="K57" s="116">
        <v>26.666666666666668</v>
      </c>
    </row>
    <row r="58" spans="1:11" ht="14.1" customHeight="1" x14ac:dyDescent="0.2">
      <c r="A58" s="306">
        <v>73</v>
      </c>
      <c r="B58" s="307" t="s">
        <v>286</v>
      </c>
      <c r="C58" s="308"/>
      <c r="D58" s="113">
        <v>1.1822660098522169</v>
      </c>
      <c r="E58" s="115">
        <v>48</v>
      </c>
      <c r="F58" s="114">
        <v>37</v>
      </c>
      <c r="G58" s="114">
        <v>46</v>
      </c>
      <c r="H58" s="114">
        <v>44</v>
      </c>
      <c r="I58" s="140">
        <v>59</v>
      </c>
      <c r="J58" s="115">
        <v>-11</v>
      </c>
      <c r="K58" s="116">
        <v>-18.64406779661017</v>
      </c>
    </row>
    <row r="59" spans="1:11" ht="14.1" customHeight="1" x14ac:dyDescent="0.2">
      <c r="A59" s="306" t="s">
        <v>287</v>
      </c>
      <c r="B59" s="307" t="s">
        <v>288</v>
      </c>
      <c r="C59" s="308"/>
      <c r="D59" s="113">
        <v>0.96059113300492616</v>
      </c>
      <c r="E59" s="115">
        <v>39</v>
      </c>
      <c r="F59" s="114">
        <v>28</v>
      </c>
      <c r="G59" s="114">
        <v>34</v>
      </c>
      <c r="H59" s="114">
        <v>35</v>
      </c>
      <c r="I59" s="140">
        <v>43</v>
      </c>
      <c r="J59" s="115">
        <v>-4</v>
      </c>
      <c r="K59" s="116">
        <v>-9.3023255813953494</v>
      </c>
    </row>
    <row r="60" spans="1:11" ht="14.1" customHeight="1" x14ac:dyDescent="0.2">
      <c r="A60" s="306">
        <v>81</v>
      </c>
      <c r="B60" s="307" t="s">
        <v>289</v>
      </c>
      <c r="C60" s="308"/>
      <c r="D60" s="113">
        <v>11.699507389162562</v>
      </c>
      <c r="E60" s="115">
        <v>475</v>
      </c>
      <c r="F60" s="114">
        <v>250</v>
      </c>
      <c r="G60" s="114">
        <v>366</v>
      </c>
      <c r="H60" s="114">
        <v>291</v>
      </c>
      <c r="I60" s="140">
        <v>356</v>
      </c>
      <c r="J60" s="115">
        <v>119</v>
      </c>
      <c r="K60" s="116">
        <v>33.426966292134829</v>
      </c>
    </row>
    <row r="61" spans="1:11" ht="14.1" customHeight="1" x14ac:dyDescent="0.2">
      <c r="A61" s="306" t="s">
        <v>290</v>
      </c>
      <c r="B61" s="307" t="s">
        <v>291</v>
      </c>
      <c r="C61" s="308"/>
      <c r="D61" s="113">
        <v>2.6108374384236455</v>
      </c>
      <c r="E61" s="115">
        <v>106</v>
      </c>
      <c r="F61" s="114">
        <v>42</v>
      </c>
      <c r="G61" s="114">
        <v>62</v>
      </c>
      <c r="H61" s="114">
        <v>70</v>
      </c>
      <c r="I61" s="140">
        <v>72</v>
      </c>
      <c r="J61" s="115">
        <v>34</v>
      </c>
      <c r="K61" s="116">
        <v>47.222222222222221</v>
      </c>
    </row>
    <row r="62" spans="1:11" ht="14.1" customHeight="1" x14ac:dyDescent="0.2">
      <c r="A62" s="306" t="s">
        <v>292</v>
      </c>
      <c r="B62" s="307" t="s">
        <v>293</v>
      </c>
      <c r="C62" s="308"/>
      <c r="D62" s="113">
        <v>3.0541871921182264</v>
      </c>
      <c r="E62" s="115">
        <v>124</v>
      </c>
      <c r="F62" s="114">
        <v>114</v>
      </c>
      <c r="G62" s="114">
        <v>202</v>
      </c>
      <c r="H62" s="114">
        <v>137</v>
      </c>
      <c r="I62" s="140">
        <v>135</v>
      </c>
      <c r="J62" s="115">
        <v>-11</v>
      </c>
      <c r="K62" s="116">
        <v>-8.1481481481481488</v>
      </c>
    </row>
    <row r="63" spans="1:11" ht="14.1" customHeight="1" x14ac:dyDescent="0.2">
      <c r="A63" s="306"/>
      <c r="B63" s="307" t="s">
        <v>294</v>
      </c>
      <c r="C63" s="308"/>
      <c r="D63" s="113">
        <v>2.7586206896551726</v>
      </c>
      <c r="E63" s="115">
        <v>112</v>
      </c>
      <c r="F63" s="114">
        <v>101</v>
      </c>
      <c r="G63" s="114">
        <v>176</v>
      </c>
      <c r="H63" s="114">
        <v>124</v>
      </c>
      <c r="I63" s="140">
        <v>121</v>
      </c>
      <c r="J63" s="115">
        <v>-9</v>
      </c>
      <c r="K63" s="116">
        <v>-7.4380165289256199</v>
      </c>
    </row>
    <row r="64" spans="1:11" ht="14.1" customHeight="1" x14ac:dyDescent="0.2">
      <c r="A64" s="306" t="s">
        <v>295</v>
      </c>
      <c r="B64" s="307" t="s">
        <v>296</v>
      </c>
      <c r="C64" s="308"/>
      <c r="D64" s="113">
        <v>1.6009852216748768</v>
      </c>
      <c r="E64" s="115">
        <v>65</v>
      </c>
      <c r="F64" s="114">
        <v>43</v>
      </c>
      <c r="G64" s="114">
        <v>52</v>
      </c>
      <c r="H64" s="114">
        <v>39</v>
      </c>
      <c r="I64" s="140">
        <v>68</v>
      </c>
      <c r="J64" s="115">
        <v>-3</v>
      </c>
      <c r="K64" s="116">
        <v>-4.4117647058823533</v>
      </c>
    </row>
    <row r="65" spans="1:11" ht="14.1" customHeight="1" x14ac:dyDescent="0.2">
      <c r="A65" s="306" t="s">
        <v>297</v>
      </c>
      <c r="B65" s="307" t="s">
        <v>298</v>
      </c>
      <c r="C65" s="308"/>
      <c r="D65" s="113">
        <v>3.3251231527093594</v>
      </c>
      <c r="E65" s="115">
        <v>135</v>
      </c>
      <c r="F65" s="114">
        <v>26</v>
      </c>
      <c r="G65" s="114">
        <v>29</v>
      </c>
      <c r="H65" s="114">
        <v>18</v>
      </c>
      <c r="I65" s="140">
        <v>53</v>
      </c>
      <c r="J65" s="115">
        <v>82</v>
      </c>
      <c r="K65" s="116">
        <v>154.71698113207546</v>
      </c>
    </row>
    <row r="66" spans="1:11" ht="14.1" customHeight="1" x14ac:dyDescent="0.2">
      <c r="A66" s="306">
        <v>82</v>
      </c>
      <c r="B66" s="307" t="s">
        <v>299</v>
      </c>
      <c r="C66" s="308"/>
      <c r="D66" s="113">
        <v>3.4975369458128078</v>
      </c>
      <c r="E66" s="115">
        <v>142</v>
      </c>
      <c r="F66" s="114">
        <v>129</v>
      </c>
      <c r="G66" s="114">
        <v>201</v>
      </c>
      <c r="H66" s="114">
        <v>145</v>
      </c>
      <c r="I66" s="140">
        <v>233</v>
      </c>
      <c r="J66" s="115">
        <v>-91</v>
      </c>
      <c r="K66" s="116">
        <v>-39.055793991416309</v>
      </c>
    </row>
    <row r="67" spans="1:11" ht="14.1" customHeight="1" x14ac:dyDescent="0.2">
      <c r="A67" s="306" t="s">
        <v>300</v>
      </c>
      <c r="B67" s="307" t="s">
        <v>301</v>
      </c>
      <c r="C67" s="308"/>
      <c r="D67" s="113">
        <v>2.3645320197044337</v>
      </c>
      <c r="E67" s="115">
        <v>96</v>
      </c>
      <c r="F67" s="114">
        <v>102</v>
      </c>
      <c r="G67" s="114">
        <v>161</v>
      </c>
      <c r="H67" s="114">
        <v>105</v>
      </c>
      <c r="I67" s="140">
        <v>171</v>
      </c>
      <c r="J67" s="115">
        <v>-75</v>
      </c>
      <c r="K67" s="116">
        <v>-43.859649122807021</v>
      </c>
    </row>
    <row r="68" spans="1:11" ht="14.1" customHeight="1" x14ac:dyDescent="0.2">
      <c r="A68" s="306" t="s">
        <v>302</v>
      </c>
      <c r="B68" s="307" t="s">
        <v>303</v>
      </c>
      <c r="C68" s="308"/>
      <c r="D68" s="113">
        <v>0.61576354679802958</v>
      </c>
      <c r="E68" s="115">
        <v>25</v>
      </c>
      <c r="F68" s="114">
        <v>19</v>
      </c>
      <c r="G68" s="114">
        <v>18</v>
      </c>
      <c r="H68" s="114">
        <v>28</v>
      </c>
      <c r="I68" s="140">
        <v>38</v>
      </c>
      <c r="J68" s="115">
        <v>-13</v>
      </c>
      <c r="K68" s="116">
        <v>-34.210526315789473</v>
      </c>
    </row>
    <row r="69" spans="1:11" ht="14.1" customHeight="1" x14ac:dyDescent="0.2">
      <c r="A69" s="306">
        <v>83</v>
      </c>
      <c r="B69" s="307" t="s">
        <v>304</v>
      </c>
      <c r="C69" s="308"/>
      <c r="D69" s="113">
        <v>4.7290640394088674</v>
      </c>
      <c r="E69" s="115">
        <v>192</v>
      </c>
      <c r="F69" s="114">
        <v>151</v>
      </c>
      <c r="G69" s="114">
        <v>241</v>
      </c>
      <c r="H69" s="114">
        <v>138</v>
      </c>
      <c r="I69" s="140">
        <v>155</v>
      </c>
      <c r="J69" s="115">
        <v>37</v>
      </c>
      <c r="K69" s="116">
        <v>23.870967741935484</v>
      </c>
    </row>
    <row r="70" spans="1:11" ht="14.1" customHeight="1" x14ac:dyDescent="0.2">
      <c r="A70" s="306" t="s">
        <v>305</v>
      </c>
      <c r="B70" s="307" t="s">
        <v>306</v>
      </c>
      <c r="C70" s="308"/>
      <c r="D70" s="113">
        <v>3.5714285714285716</v>
      </c>
      <c r="E70" s="115">
        <v>145</v>
      </c>
      <c r="F70" s="114">
        <v>121</v>
      </c>
      <c r="G70" s="114">
        <v>186</v>
      </c>
      <c r="H70" s="114">
        <v>101</v>
      </c>
      <c r="I70" s="140">
        <v>110</v>
      </c>
      <c r="J70" s="115">
        <v>35</v>
      </c>
      <c r="K70" s="116">
        <v>31.818181818181817</v>
      </c>
    </row>
    <row r="71" spans="1:11" ht="14.1" customHeight="1" x14ac:dyDescent="0.2">
      <c r="A71" s="306"/>
      <c r="B71" s="307" t="s">
        <v>307</v>
      </c>
      <c r="C71" s="308"/>
      <c r="D71" s="113">
        <v>1.4778325123152709</v>
      </c>
      <c r="E71" s="115">
        <v>60</v>
      </c>
      <c r="F71" s="114">
        <v>50</v>
      </c>
      <c r="G71" s="114">
        <v>82</v>
      </c>
      <c r="H71" s="114">
        <v>35</v>
      </c>
      <c r="I71" s="140">
        <v>48</v>
      </c>
      <c r="J71" s="115">
        <v>12</v>
      </c>
      <c r="K71" s="116">
        <v>25</v>
      </c>
    </row>
    <row r="72" spans="1:11" ht="14.1" customHeight="1" x14ac:dyDescent="0.2">
      <c r="A72" s="306">
        <v>84</v>
      </c>
      <c r="B72" s="307" t="s">
        <v>308</v>
      </c>
      <c r="C72" s="308"/>
      <c r="D72" s="113">
        <v>2.0443349753694582</v>
      </c>
      <c r="E72" s="115">
        <v>83</v>
      </c>
      <c r="F72" s="114">
        <v>56</v>
      </c>
      <c r="G72" s="114">
        <v>92</v>
      </c>
      <c r="H72" s="114">
        <v>49</v>
      </c>
      <c r="I72" s="140">
        <v>97</v>
      </c>
      <c r="J72" s="115">
        <v>-14</v>
      </c>
      <c r="K72" s="116">
        <v>-14.43298969072165</v>
      </c>
    </row>
    <row r="73" spans="1:11" ht="14.1" customHeight="1" x14ac:dyDescent="0.2">
      <c r="A73" s="306" t="s">
        <v>309</v>
      </c>
      <c r="B73" s="307" t="s">
        <v>310</v>
      </c>
      <c r="C73" s="308"/>
      <c r="D73" s="113">
        <v>0.61576354679802958</v>
      </c>
      <c r="E73" s="115">
        <v>25</v>
      </c>
      <c r="F73" s="114">
        <v>7</v>
      </c>
      <c r="G73" s="114">
        <v>38</v>
      </c>
      <c r="H73" s="114" t="s">
        <v>513</v>
      </c>
      <c r="I73" s="140">
        <v>27</v>
      </c>
      <c r="J73" s="115">
        <v>-2</v>
      </c>
      <c r="K73" s="116">
        <v>-7.4074074074074074</v>
      </c>
    </row>
    <row r="74" spans="1:11" ht="14.1" customHeight="1" x14ac:dyDescent="0.2">
      <c r="A74" s="306" t="s">
        <v>311</v>
      </c>
      <c r="B74" s="307" t="s">
        <v>312</v>
      </c>
      <c r="C74" s="308"/>
      <c r="D74" s="113">
        <v>0.14778325123152711</v>
      </c>
      <c r="E74" s="115">
        <v>6</v>
      </c>
      <c r="F74" s="114">
        <v>3</v>
      </c>
      <c r="G74" s="114">
        <v>8</v>
      </c>
      <c r="H74" s="114">
        <v>3</v>
      </c>
      <c r="I74" s="140">
        <v>7</v>
      </c>
      <c r="J74" s="115">
        <v>-1</v>
      </c>
      <c r="K74" s="116">
        <v>-14.285714285714286</v>
      </c>
    </row>
    <row r="75" spans="1:11" ht="14.1" customHeight="1" x14ac:dyDescent="0.2">
      <c r="A75" s="306" t="s">
        <v>313</v>
      </c>
      <c r="B75" s="307" t="s">
        <v>314</v>
      </c>
      <c r="C75" s="308"/>
      <c r="D75" s="113">
        <v>0.93596059113300489</v>
      </c>
      <c r="E75" s="115">
        <v>38</v>
      </c>
      <c r="F75" s="114">
        <v>26</v>
      </c>
      <c r="G75" s="114">
        <v>34</v>
      </c>
      <c r="H75" s="114">
        <v>28</v>
      </c>
      <c r="I75" s="140">
        <v>48</v>
      </c>
      <c r="J75" s="115">
        <v>-10</v>
      </c>
      <c r="K75" s="116">
        <v>-20.833333333333332</v>
      </c>
    </row>
    <row r="76" spans="1:11" ht="14.1" customHeight="1" x14ac:dyDescent="0.2">
      <c r="A76" s="306">
        <v>91</v>
      </c>
      <c r="B76" s="307" t="s">
        <v>315</v>
      </c>
      <c r="C76" s="308"/>
      <c r="D76" s="113">
        <v>0.36945812807881773</v>
      </c>
      <c r="E76" s="115">
        <v>15</v>
      </c>
      <c r="F76" s="114">
        <v>12</v>
      </c>
      <c r="G76" s="114">
        <v>26</v>
      </c>
      <c r="H76" s="114">
        <v>9</v>
      </c>
      <c r="I76" s="140">
        <v>12</v>
      </c>
      <c r="J76" s="115">
        <v>3</v>
      </c>
      <c r="K76" s="116">
        <v>25</v>
      </c>
    </row>
    <row r="77" spans="1:11" ht="14.1" customHeight="1" x14ac:dyDescent="0.2">
      <c r="A77" s="306">
        <v>92</v>
      </c>
      <c r="B77" s="307" t="s">
        <v>316</v>
      </c>
      <c r="C77" s="308"/>
      <c r="D77" s="113">
        <v>0.39408866995073893</v>
      </c>
      <c r="E77" s="115">
        <v>16</v>
      </c>
      <c r="F77" s="114">
        <v>9</v>
      </c>
      <c r="G77" s="114">
        <v>13</v>
      </c>
      <c r="H77" s="114">
        <v>10</v>
      </c>
      <c r="I77" s="140">
        <v>18</v>
      </c>
      <c r="J77" s="115">
        <v>-2</v>
      </c>
      <c r="K77" s="116">
        <v>-11.111111111111111</v>
      </c>
    </row>
    <row r="78" spans="1:11" ht="14.1" customHeight="1" x14ac:dyDescent="0.2">
      <c r="A78" s="306">
        <v>93</v>
      </c>
      <c r="B78" s="307" t="s">
        <v>317</v>
      </c>
      <c r="C78" s="308"/>
      <c r="D78" s="113" t="s">
        <v>513</v>
      </c>
      <c r="E78" s="115" t="s">
        <v>513</v>
      </c>
      <c r="F78" s="114" t="s">
        <v>513</v>
      </c>
      <c r="G78" s="114" t="s">
        <v>513</v>
      </c>
      <c r="H78" s="114" t="s">
        <v>513</v>
      </c>
      <c r="I78" s="140">
        <v>3</v>
      </c>
      <c r="J78" s="115" t="s">
        <v>513</v>
      </c>
      <c r="K78" s="116" t="s">
        <v>513</v>
      </c>
    </row>
    <row r="79" spans="1:11" ht="14.1" customHeight="1" x14ac:dyDescent="0.2">
      <c r="A79" s="306">
        <v>94</v>
      </c>
      <c r="B79" s="307" t="s">
        <v>318</v>
      </c>
      <c r="C79" s="308"/>
      <c r="D79" s="113">
        <v>0.17241379310344829</v>
      </c>
      <c r="E79" s="115">
        <v>7</v>
      </c>
      <c r="F79" s="114">
        <v>4</v>
      </c>
      <c r="G79" s="114" t="s">
        <v>513</v>
      </c>
      <c r="H79" s="114">
        <v>5</v>
      </c>
      <c r="I79" s="140">
        <v>16</v>
      </c>
      <c r="J79" s="115">
        <v>-9</v>
      </c>
      <c r="K79" s="116">
        <v>-56.25</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0.17241379310344829</v>
      </c>
      <c r="E81" s="143">
        <v>7</v>
      </c>
      <c r="F81" s="144">
        <v>9</v>
      </c>
      <c r="G81" s="144">
        <v>11</v>
      </c>
      <c r="H81" s="144">
        <v>15</v>
      </c>
      <c r="I81" s="145">
        <v>12</v>
      </c>
      <c r="J81" s="143">
        <v>-5</v>
      </c>
      <c r="K81" s="146">
        <v>-41.666666666666664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40489</v>
      </c>
      <c r="C10" s="114">
        <v>20330</v>
      </c>
      <c r="D10" s="114">
        <v>20159</v>
      </c>
      <c r="E10" s="114">
        <v>30277</v>
      </c>
      <c r="F10" s="114">
        <v>9727</v>
      </c>
      <c r="G10" s="114">
        <v>4412</v>
      </c>
      <c r="H10" s="114">
        <v>11329</v>
      </c>
      <c r="I10" s="115">
        <v>11087</v>
      </c>
      <c r="J10" s="114">
        <v>8583</v>
      </c>
      <c r="K10" s="114">
        <v>2504</v>
      </c>
      <c r="L10" s="423">
        <v>3294</v>
      </c>
      <c r="M10" s="424">
        <v>3710</v>
      </c>
    </row>
    <row r="11" spans="1:13" ht="11.1" customHeight="1" x14ac:dyDescent="0.2">
      <c r="A11" s="422" t="s">
        <v>387</v>
      </c>
      <c r="B11" s="115">
        <v>41282</v>
      </c>
      <c r="C11" s="114">
        <v>21036</v>
      </c>
      <c r="D11" s="114">
        <v>20246</v>
      </c>
      <c r="E11" s="114">
        <v>30909</v>
      </c>
      <c r="F11" s="114">
        <v>9897</v>
      </c>
      <c r="G11" s="114">
        <v>4273</v>
      </c>
      <c r="H11" s="114">
        <v>11721</v>
      </c>
      <c r="I11" s="115">
        <v>11160</v>
      </c>
      <c r="J11" s="114">
        <v>8586</v>
      </c>
      <c r="K11" s="114">
        <v>2574</v>
      </c>
      <c r="L11" s="423">
        <v>3830</v>
      </c>
      <c r="M11" s="424">
        <v>3060</v>
      </c>
    </row>
    <row r="12" spans="1:13" ht="11.1" customHeight="1" x14ac:dyDescent="0.2">
      <c r="A12" s="422" t="s">
        <v>388</v>
      </c>
      <c r="B12" s="115">
        <v>42349</v>
      </c>
      <c r="C12" s="114">
        <v>21704</v>
      </c>
      <c r="D12" s="114">
        <v>20645</v>
      </c>
      <c r="E12" s="114">
        <v>31933</v>
      </c>
      <c r="F12" s="114">
        <v>9958</v>
      </c>
      <c r="G12" s="114">
        <v>4983</v>
      </c>
      <c r="H12" s="114">
        <v>11957</v>
      </c>
      <c r="I12" s="115">
        <v>11179</v>
      </c>
      <c r="J12" s="114">
        <v>8495</v>
      </c>
      <c r="K12" s="114">
        <v>2684</v>
      </c>
      <c r="L12" s="423">
        <v>4148</v>
      </c>
      <c r="M12" s="424">
        <v>3151</v>
      </c>
    </row>
    <row r="13" spans="1:13" s="110" customFormat="1" ht="11.1" customHeight="1" x14ac:dyDescent="0.2">
      <c r="A13" s="422" t="s">
        <v>389</v>
      </c>
      <c r="B13" s="115">
        <v>42017</v>
      </c>
      <c r="C13" s="114">
        <v>21320</v>
      </c>
      <c r="D13" s="114">
        <v>20697</v>
      </c>
      <c r="E13" s="114">
        <v>31529</v>
      </c>
      <c r="F13" s="114">
        <v>10040</v>
      </c>
      <c r="G13" s="114">
        <v>4821</v>
      </c>
      <c r="H13" s="114">
        <v>12092</v>
      </c>
      <c r="I13" s="115">
        <v>11292</v>
      </c>
      <c r="J13" s="114">
        <v>8557</v>
      </c>
      <c r="K13" s="114">
        <v>2735</v>
      </c>
      <c r="L13" s="423">
        <v>2973</v>
      </c>
      <c r="M13" s="424">
        <v>3386</v>
      </c>
    </row>
    <row r="14" spans="1:13" ht="15" customHeight="1" x14ac:dyDescent="0.2">
      <c r="A14" s="422" t="s">
        <v>390</v>
      </c>
      <c r="B14" s="115">
        <v>41674</v>
      </c>
      <c r="C14" s="114">
        <v>21153</v>
      </c>
      <c r="D14" s="114">
        <v>20521</v>
      </c>
      <c r="E14" s="114">
        <v>30024</v>
      </c>
      <c r="F14" s="114">
        <v>11263</v>
      </c>
      <c r="G14" s="114">
        <v>4561</v>
      </c>
      <c r="H14" s="114">
        <v>12210</v>
      </c>
      <c r="I14" s="115">
        <v>11199</v>
      </c>
      <c r="J14" s="114">
        <v>8534</v>
      </c>
      <c r="K14" s="114">
        <v>2665</v>
      </c>
      <c r="L14" s="423">
        <v>3214</v>
      </c>
      <c r="M14" s="424">
        <v>3564</v>
      </c>
    </row>
    <row r="15" spans="1:13" ht="11.1" customHeight="1" x14ac:dyDescent="0.2">
      <c r="A15" s="422" t="s">
        <v>387</v>
      </c>
      <c r="B15" s="115">
        <v>42097</v>
      </c>
      <c r="C15" s="114">
        <v>21499</v>
      </c>
      <c r="D15" s="114">
        <v>20598</v>
      </c>
      <c r="E15" s="114">
        <v>30141</v>
      </c>
      <c r="F15" s="114">
        <v>11574</v>
      </c>
      <c r="G15" s="114">
        <v>4400</v>
      </c>
      <c r="H15" s="114">
        <v>12544</v>
      </c>
      <c r="I15" s="115">
        <v>11353</v>
      </c>
      <c r="J15" s="114">
        <v>8664</v>
      </c>
      <c r="K15" s="114">
        <v>2689</v>
      </c>
      <c r="L15" s="423">
        <v>3203</v>
      </c>
      <c r="M15" s="424">
        <v>2766</v>
      </c>
    </row>
    <row r="16" spans="1:13" ht="11.1" customHeight="1" x14ac:dyDescent="0.2">
      <c r="A16" s="422" t="s">
        <v>388</v>
      </c>
      <c r="B16" s="115">
        <v>42990</v>
      </c>
      <c r="C16" s="114">
        <v>22027</v>
      </c>
      <c r="D16" s="114">
        <v>20963</v>
      </c>
      <c r="E16" s="114">
        <v>30849</v>
      </c>
      <c r="F16" s="114">
        <v>11741</v>
      </c>
      <c r="G16" s="114">
        <v>5055</v>
      </c>
      <c r="H16" s="114">
        <v>12731</v>
      </c>
      <c r="I16" s="115">
        <v>11426</v>
      </c>
      <c r="J16" s="114">
        <v>8509</v>
      </c>
      <c r="K16" s="114">
        <v>2917</v>
      </c>
      <c r="L16" s="423">
        <v>4244</v>
      </c>
      <c r="M16" s="424">
        <v>3432</v>
      </c>
    </row>
    <row r="17" spans="1:13" s="110" customFormat="1" ht="11.1" customHeight="1" x14ac:dyDescent="0.2">
      <c r="A17" s="422" t="s">
        <v>389</v>
      </c>
      <c r="B17" s="115">
        <v>42518</v>
      </c>
      <c r="C17" s="114">
        <v>21607</v>
      </c>
      <c r="D17" s="114">
        <v>20911</v>
      </c>
      <c r="E17" s="114">
        <v>30800</v>
      </c>
      <c r="F17" s="114">
        <v>11702</v>
      </c>
      <c r="G17" s="114">
        <v>4847</v>
      </c>
      <c r="H17" s="114">
        <v>12799</v>
      </c>
      <c r="I17" s="115">
        <v>11453</v>
      </c>
      <c r="J17" s="114">
        <v>8614</v>
      </c>
      <c r="K17" s="114">
        <v>2839</v>
      </c>
      <c r="L17" s="423">
        <v>2736</v>
      </c>
      <c r="M17" s="424">
        <v>3343</v>
      </c>
    </row>
    <row r="18" spans="1:13" ht="15" customHeight="1" x14ac:dyDescent="0.2">
      <c r="A18" s="422" t="s">
        <v>391</v>
      </c>
      <c r="B18" s="115">
        <v>42280</v>
      </c>
      <c r="C18" s="114">
        <v>21467</v>
      </c>
      <c r="D18" s="114">
        <v>20813</v>
      </c>
      <c r="E18" s="114">
        <v>30462</v>
      </c>
      <c r="F18" s="114">
        <v>11784</v>
      </c>
      <c r="G18" s="114">
        <v>4620</v>
      </c>
      <c r="H18" s="114">
        <v>12903</v>
      </c>
      <c r="I18" s="115">
        <v>11148</v>
      </c>
      <c r="J18" s="114">
        <v>8398</v>
      </c>
      <c r="K18" s="114">
        <v>2750</v>
      </c>
      <c r="L18" s="423">
        <v>3176</v>
      </c>
      <c r="M18" s="424">
        <v>3470</v>
      </c>
    </row>
    <row r="19" spans="1:13" ht="11.1" customHeight="1" x14ac:dyDescent="0.2">
      <c r="A19" s="422" t="s">
        <v>387</v>
      </c>
      <c r="B19" s="115">
        <v>42674</v>
      </c>
      <c r="C19" s="114">
        <v>21736</v>
      </c>
      <c r="D19" s="114">
        <v>20938</v>
      </c>
      <c r="E19" s="114">
        <v>30594</v>
      </c>
      <c r="F19" s="114">
        <v>12049</v>
      </c>
      <c r="G19" s="114">
        <v>4481</v>
      </c>
      <c r="H19" s="114">
        <v>13224</v>
      </c>
      <c r="I19" s="115">
        <v>11396</v>
      </c>
      <c r="J19" s="114">
        <v>8481</v>
      </c>
      <c r="K19" s="114">
        <v>2915</v>
      </c>
      <c r="L19" s="423">
        <v>2898</v>
      </c>
      <c r="M19" s="424">
        <v>2509</v>
      </c>
    </row>
    <row r="20" spans="1:13" ht="11.1" customHeight="1" x14ac:dyDescent="0.2">
      <c r="A20" s="422" t="s">
        <v>388</v>
      </c>
      <c r="B20" s="115">
        <v>43465</v>
      </c>
      <c r="C20" s="114">
        <v>22203</v>
      </c>
      <c r="D20" s="114">
        <v>21262</v>
      </c>
      <c r="E20" s="114">
        <v>31240</v>
      </c>
      <c r="F20" s="114">
        <v>12158</v>
      </c>
      <c r="G20" s="114">
        <v>4923</v>
      </c>
      <c r="H20" s="114">
        <v>13399</v>
      </c>
      <c r="I20" s="115">
        <v>11424</v>
      </c>
      <c r="J20" s="114">
        <v>8376</v>
      </c>
      <c r="K20" s="114">
        <v>3048</v>
      </c>
      <c r="L20" s="423">
        <v>4906</v>
      </c>
      <c r="M20" s="424">
        <v>4238</v>
      </c>
    </row>
    <row r="21" spans="1:13" s="110" customFormat="1" ht="11.1" customHeight="1" x14ac:dyDescent="0.2">
      <c r="A21" s="422" t="s">
        <v>389</v>
      </c>
      <c r="B21" s="115">
        <v>42801</v>
      </c>
      <c r="C21" s="114">
        <v>21655</v>
      </c>
      <c r="D21" s="114">
        <v>21146</v>
      </c>
      <c r="E21" s="114">
        <v>30704</v>
      </c>
      <c r="F21" s="114">
        <v>12065</v>
      </c>
      <c r="G21" s="114">
        <v>4690</v>
      </c>
      <c r="H21" s="114">
        <v>13438</v>
      </c>
      <c r="I21" s="115">
        <v>11484</v>
      </c>
      <c r="J21" s="114">
        <v>8446</v>
      </c>
      <c r="K21" s="114">
        <v>3038</v>
      </c>
      <c r="L21" s="423">
        <v>2524</v>
      </c>
      <c r="M21" s="424">
        <v>3207</v>
      </c>
    </row>
    <row r="22" spans="1:13" ht="15" customHeight="1" x14ac:dyDescent="0.2">
      <c r="A22" s="422" t="s">
        <v>392</v>
      </c>
      <c r="B22" s="115">
        <v>42301</v>
      </c>
      <c r="C22" s="114">
        <v>21312</v>
      </c>
      <c r="D22" s="114">
        <v>20989</v>
      </c>
      <c r="E22" s="114">
        <v>30165</v>
      </c>
      <c r="F22" s="114">
        <v>12045</v>
      </c>
      <c r="G22" s="114">
        <v>4396</v>
      </c>
      <c r="H22" s="114">
        <v>13515</v>
      </c>
      <c r="I22" s="115">
        <v>11249</v>
      </c>
      <c r="J22" s="114">
        <v>8267</v>
      </c>
      <c r="K22" s="114">
        <v>2982</v>
      </c>
      <c r="L22" s="423">
        <v>2738</v>
      </c>
      <c r="M22" s="424">
        <v>3303</v>
      </c>
    </row>
    <row r="23" spans="1:13" ht="11.1" customHeight="1" x14ac:dyDescent="0.2">
      <c r="A23" s="422" t="s">
        <v>387</v>
      </c>
      <c r="B23" s="115">
        <v>42669</v>
      </c>
      <c r="C23" s="114">
        <v>21685</v>
      </c>
      <c r="D23" s="114">
        <v>20984</v>
      </c>
      <c r="E23" s="114">
        <v>30347</v>
      </c>
      <c r="F23" s="114">
        <v>12195</v>
      </c>
      <c r="G23" s="114">
        <v>4194</v>
      </c>
      <c r="H23" s="114">
        <v>13869</v>
      </c>
      <c r="I23" s="115">
        <v>11472</v>
      </c>
      <c r="J23" s="114">
        <v>8408</v>
      </c>
      <c r="K23" s="114">
        <v>3064</v>
      </c>
      <c r="L23" s="423">
        <v>3111</v>
      </c>
      <c r="M23" s="424">
        <v>2754</v>
      </c>
    </row>
    <row r="24" spans="1:13" ht="11.1" customHeight="1" x14ac:dyDescent="0.2">
      <c r="A24" s="422" t="s">
        <v>388</v>
      </c>
      <c r="B24" s="115">
        <v>43408</v>
      </c>
      <c r="C24" s="114">
        <v>22093</v>
      </c>
      <c r="D24" s="114">
        <v>21315</v>
      </c>
      <c r="E24" s="114">
        <v>30690</v>
      </c>
      <c r="F24" s="114">
        <v>12275</v>
      </c>
      <c r="G24" s="114">
        <v>4675</v>
      </c>
      <c r="H24" s="114">
        <v>14084</v>
      </c>
      <c r="I24" s="115">
        <v>11577</v>
      </c>
      <c r="J24" s="114">
        <v>8346</v>
      </c>
      <c r="K24" s="114">
        <v>3231</v>
      </c>
      <c r="L24" s="423">
        <v>3643</v>
      </c>
      <c r="M24" s="424">
        <v>2998</v>
      </c>
    </row>
    <row r="25" spans="1:13" s="110" customFormat="1" ht="11.1" customHeight="1" x14ac:dyDescent="0.2">
      <c r="A25" s="422" t="s">
        <v>389</v>
      </c>
      <c r="B25" s="115">
        <v>42811</v>
      </c>
      <c r="C25" s="114">
        <v>21701</v>
      </c>
      <c r="D25" s="114">
        <v>21110</v>
      </c>
      <c r="E25" s="114">
        <v>30137</v>
      </c>
      <c r="F25" s="114">
        <v>12239</v>
      </c>
      <c r="G25" s="114">
        <v>4442</v>
      </c>
      <c r="H25" s="114">
        <v>14075</v>
      </c>
      <c r="I25" s="115">
        <v>11561</v>
      </c>
      <c r="J25" s="114">
        <v>8382</v>
      </c>
      <c r="K25" s="114">
        <v>3179</v>
      </c>
      <c r="L25" s="423">
        <v>2450</v>
      </c>
      <c r="M25" s="424">
        <v>3070</v>
      </c>
    </row>
    <row r="26" spans="1:13" ht="15" customHeight="1" x14ac:dyDescent="0.2">
      <c r="A26" s="422" t="s">
        <v>393</v>
      </c>
      <c r="B26" s="115">
        <v>42389</v>
      </c>
      <c r="C26" s="114">
        <v>21475</v>
      </c>
      <c r="D26" s="114">
        <v>20914</v>
      </c>
      <c r="E26" s="114">
        <v>29747</v>
      </c>
      <c r="F26" s="114">
        <v>12198</v>
      </c>
      <c r="G26" s="114">
        <v>4152</v>
      </c>
      <c r="H26" s="114">
        <v>14224</v>
      </c>
      <c r="I26" s="115">
        <v>11430</v>
      </c>
      <c r="J26" s="114">
        <v>8365</v>
      </c>
      <c r="K26" s="114">
        <v>3065</v>
      </c>
      <c r="L26" s="423">
        <v>3122</v>
      </c>
      <c r="M26" s="424">
        <v>3558</v>
      </c>
    </row>
    <row r="27" spans="1:13" ht="11.1" customHeight="1" x14ac:dyDescent="0.2">
      <c r="A27" s="422" t="s">
        <v>387</v>
      </c>
      <c r="B27" s="115">
        <v>42794</v>
      </c>
      <c r="C27" s="114">
        <v>21688</v>
      </c>
      <c r="D27" s="114">
        <v>21106</v>
      </c>
      <c r="E27" s="114">
        <v>29979</v>
      </c>
      <c r="F27" s="114">
        <v>12376</v>
      </c>
      <c r="G27" s="114">
        <v>4045</v>
      </c>
      <c r="H27" s="114">
        <v>14525</v>
      </c>
      <c r="I27" s="115">
        <v>11730</v>
      </c>
      <c r="J27" s="114">
        <v>8532</v>
      </c>
      <c r="K27" s="114">
        <v>3198</v>
      </c>
      <c r="L27" s="423">
        <v>2906</v>
      </c>
      <c r="M27" s="424">
        <v>2588</v>
      </c>
    </row>
    <row r="28" spans="1:13" ht="11.1" customHeight="1" x14ac:dyDescent="0.2">
      <c r="A28" s="422" t="s">
        <v>388</v>
      </c>
      <c r="B28" s="115">
        <v>43317</v>
      </c>
      <c r="C28" s="114">
        <v>21962</v>
      </c>
      <c r="D28" s="114">
        <v>21355</v>
      </c>
      <c r="E28" s="114">
        <v>30719</v>
      </c>
      <c r="F28" s="114">
        <v>12542</v>
      </c>
      <c r="G28" s="114">
        <v>4515</v>
      </c>
      <c r="H28" s="114">
        <v>14660</v>
      </c>
      <c r="I28" s="115">
        <v>11909</v>
      </c>
      <c r="J28" s="114">
        <v>8555</v>
      </c>
      <c r="K28" s="114">
        <v>3354</v>
      </c>
      <c r="L28" s="423">
        <v>4379</v>
      </c>
      <c r="M28" s="424">
        <v>3928</v>
      </c>
    </row>
    <row r="29" spans="1:13" s="110" customFormat="1" ht="11.1" customHeight="1" x14ac:dyDescent="0.2">
      <c r="A29" s="422" t="s">
        <v>389</v>
      </c>
      <c r="B29" s="115">
        <v>42908</v>
      </c>
      <c r="C29" s="114">
        <v>21563</v>
      </c>
      <c r="D29" s="114">
        <v>21345</v>
      </c>
      <c r="E29" s="114">
        <v>30205</v>
      </c>
      <c r="F29" s="114">
        <v>12689</v>
      </c>
      <c r="G29" s="114">
        <v>4329</v>
      </c>
      <c r="H29" s="114">
        <v>14676</v>
      </c>
      <c r="I29" s="115">
        <v>11757</v>
      </c>
      <c r="J29" s="114">
        <v>8449</v>
      </c>
      <c r="K29" s="114">
        <v>3308</v>
      </c>
      <c r="L29" s="423">
        <v>2891</v>
      </c>
      <c r="M29" s="424">
        <v>3356</v>
      </c>
    </row>
    <row r="30" spans="1:13" ht="15" customHeight="1" x14ac:dyDescent="0.2">
      <c r="A30" s="422" t="s">
        <v>394</v>
      </c>
      <c r="B30" s="115">
        <v>42871</v>
      </c>
      <c r="C30" s="114">
        <v>21455</v>
      </c>
      <c r="D30" s="114">
        <v>21416</v>
      </c>
      <c r="E30" s="114">
        <v>29926</v>
      </c>
      <c r="F30" s="114">
        <v>12936</v>
      </c>
      <c r="G30" s="114">
        <v>4137</v>
      </c>
      <c r="H30" s="114">
        <v>14790</v>
      </c>
      <c r="I30" s="115">
        <v>11135</v>
      </c>
      <c r="J30" s="114">
        <v>7975</v>
      </c>
      <c r="K30" s="114">
        <v>3160</v>
      </c>
      <c r="L30" s="423">
        <v>3761</v>
      </c>
      <c r="M30" s="424">
        <v>3833</v>
      </c>
    </row>
    <row r="31" spans="1:13" ht="11.1" customHeight="1" x14ac:dyDescent="0.2">
      <c r="A31" s="422" t="s">
        <v>387</v>
      </c>
      <c r="B31" s="115">
        <v>43424</v>
      </c>
      <c r="C31" s="114">
        <v>21787</v>
      </c>
      <c r="D31" s="114">
        <v>21637</v>
      </c>
      <c r="E31" s="114">
        <v>30203</v>
      </c>
      <c r="F31" s="114">
        <v>13214</v>
      </c>
      <c r="G31" s="114">
        <v>4001</v>
      </c>
      <c r="H31" s="114">
        <v>15087</v>
      </c>
      <c r="I31" s="115">
        <v>11376</v>
      </c>
      <c r="J31" s="114">
        <v>8095</v>
      </c>
      <c r="K31" s="114">
        <v>3281</v>
      </c>
      <c r="L31" s="423">
        <v>3355</v>
      </c>
      <c r="M31" s="424">
        <v>2803</v>
      </c>
    </row>
    <row r="32" spans="1:13" ht="11.1" customHeight="1" x14ac:dyDescent="0.2">
      <c r="A32" s="422" t="s">
        <v>388</v>
      </c>
      <c r="B32" s="115">
        <v>44208</v>
      </c>
      <c r="C32" s="114">
        <v>22275</v>
      </c>
      <c r="D32" s="114">
        <v>21933</v>
      </c>
      <c r="E32" s="114">
        <v>30820</v>
      </c>
      <c r="F32" s="114">
        <v>13382</v>
      </c>
      <c r="G32" s="114">
        <v>4572</v>
      </c>
      <c r="H32" s="114">
        <v>15250</v>
      </c>
      <c r="I32" s="115">
        <v>11358</v>
      </c>
      <c r="J32" s="114">
        <v>7968</v>
      </c>
      <c r="K32" s="114">
        <v>3390</v>
      </c>
      <c r="L32" s="423">
        <v>4138</v>
      </c>
      <c r="M32" s="424">
        <v>3406</v>
      </c>
    </row>
    <row r="33" spans="1:13" s="110" customFormat="1" ht="11.1" customHeight="1" x14ac:dyDescent="0.2">
      <c r="A33" s="422" t="s">
        <v>389</v>
      </c>
      <c r="B33" s="115">
        <v>43654</v>
      </c>
      <c r="C33" s="114">
        <v>21845</v>
      </c>
      <c r="D33" s="114">
        <v>21809</v>
      </c>
      <c r="E33" s="114">
        <v>30223</v>
      </c>
      <c r="F33" s="114">
        <v>13427</v>
      </c>
      <c r="G33" s="114">
        <v>4360</v>
      </c>
      <c r="H33" s="114">
        <v>15262</v>
      </c>
      <c r="I33" s="115">
        <v>11380</v>
      </c>
      <c r="J33" s="114">
        <v>8001</v>
      </c>
      <c r="K33" s="114">
        <v>3379</v>
      </c>
      <c r="L33" s="423">
        <v>2518</v>
      </c>
      <c r="M33" s="424">
        <v>3143</v>
      </c>
    </row>
    <row r="34" spans="1:13" ht="15" customHeight="1" x14ac:dyDescent="0.2">
      <c r="A34" s="422" t="s">
        <v>395</v>
      </c>
      <c r="B34" s="115">
        <v>43503</v>
      </c>
      <c r="C34" s="114">
        <v>21722</v>
      </c>
      <c r="D34" s="114">
        <v>21781</v>
      </c>
      <c r="E34" s="114">
        <v>29940</v>
      </c>
      <c r="F34" s="114">
        <v>13561</v>
      </c>
      <c r="G34" s="114">
        <v>4118</v>
      </c>
      <c r="H34" s="114">
        <v>15410</v>
      </c>
      <c r="I34" s="115">
        <v>11142</v>
      </c>
      <c r="J34" s="114">
        <v>7764</v>
      </c>
      <c r="K34" s="114">
        <v>3378</v>
      </c>
      <c r="L34" s="423">
        <v>3222</v>
      </c>
      <c r="M34" s="424">
        <v>3356</v>
      </c>
    </row>
    <row r="35" spans="1:13" ht="11.1" customHeight="1" x14ac:dyDescent="0.2">
      <c r="A35" s="422" t="s">
        <v>387</v>
      </c>
      <c r="B35" s="115">
        <v>43807</v>
      </c>
      <c r="C35" s="114">
        <v>21970</v>
      </c>
      <c r="D35" s="114">
        <v>21837</v>
      </c>
      <c r="E35" s="114">
        <v>30007</v>
      </c>
      <c r="F35" s="114">
        <v>13800</v>
      </c>
      <c r="G35" s="114">
        <v>4001</v>
      </c>
      <c r="H35" s="114">
        <v>15687</v>
      </c>
      <c r="I35" s="115">
        <v>11347</v>
      </c>
      <c r="J35" s="114">
        <v>7860</v>
      </c>
      <c r="K35" s="114">
        <v>3487</v>
      </c>
      <c r="L35" s="423">
        <v>3260</v>
      </c>
      <c r="M35" s="424">
        <v>3021</v>
      </c>
    </row>
    <row r="36" spans="1:13" ht="11.1" customHeight="1" x14ac:dyDescent="0.2">
      <c r="A36" s="422" t="s">
        <v>388</v>
      </c>
      <c r="B36" s="115">
        <v>44757</v>
      </c>
      <c r="C36" s="114">
        <v>22430</v>
      </c>
      <c r="D36" s="114">
        <v>22327</v>
      </c>
      <c r="E36" s="114">
        <v>30738</v>
      </c>
      <c r="F36" s="114">
        <v>14019</v>
      </c>
      <c r="G36" s="114">
        <v>4559</v>
      </c>
      <c r="H36" s="114">
        <v>15969</v>
      </c>
      <c r="I36" s="115">
        <v>11253</v>
      </c>
      <c r="J36" s="114">
        <v>7648</v>
      </c>
      <c r="K36" s="114">
        <v>3605</v>
      </c>
      <c r="L36" s="423">
        <v>4677</v>
      </c>
      <c r="M36" s="424">
        <v>3905</v>
      </c>
    </row>
    <row r="37" spans="1:13" s="110" customFormat="1" ht="11.1" customHeight="1" x14ac:dyDescent="0.2">
      <c r="A37" s="422" t="s">
        <v>389</v>
      </c>
      <c r="B37" s="115">
        <v>44440</v>
      </c>
      <c r="C37" s="114">
        <v>22088</v>
      </c>
      <c r="D37" s="114">
        <v>22352</v>
      </c>
      <c r="E37" s="114">
        <v>30255</v>
      </c>
      <c r="F37" s="114">
        <v>14185</v>
      </c>
      <c r="G37" s="114">
        <v>4378</v>
      </c>
      <c r="H37" s="114">
        <v>15981</v>
      </c>
      <c r="I37" s="115">
        <v>11204</v>
      </c>
      <c r="J37" s="114">
        <v>7702</v>
      </c>
      <c r="K37" s="114">
        <v>3502</v>
      </c>
      <c r="L37" s="423">
        <v>2861</v>
      </c>
      <c r="M37" s="424">
        <v>3200</v>
      </c>
    </row>
    <row r="38" spans="1:13" ht="15" customHeight="1" x14ac:dyDescent="0.2">
      <c r="A38" s="425" t="s">
        <v>396</v>
      </c>
      <c r="B38" s="115">
        <v>44224</v>
      </c>
      <c r="C38" s="114">
        <v>21965</v>
      </c>
      <c r="D38" s="114">
        <v>22259</v>
      </c>
      <c r="E38" s="114">
        <v>29962</v>
      </c>
      <c r="F38" s="114">
        <v>14262</v>
      </c>
      <c r="G38" s="114">
        <v>4164</v>
      </c>
      <c r="H38" s="114">
        <v>16064</v>
      </c>
      <c r="I38" s="115">
        <v>10894</v>
      </c>
      <c r="J38" s="114">
        <v>7508</v>
      </c>
      <c r="K38" s="114">
        <v>3386</v>
      </c>
      <c r="L38" s="423">
        <v>3422</v>
      </c>
      <c r="M38" s="424">
        <v>3672</v>
      </c>
    </row>
    <row r="39" spans="1:13" ht="11.1" customHeight="1" x14ac:dyDescent="0.2">
      <c r="A39" s="422" t="s">
        <v>387</v>
      </c>
      <c r="B39" s="115">
        <v>44472</v>
      </c>
      <c r="C39" s="114">
        <v>22163</v>
      </c>
      <c r="D39" s="114">
        <v>22309</v>
      </c>
      <c r="E39" s="114">
        <v>30062</v>
      </c>
      <c r="F39" s="114">
        <v>14410</v>
      </c>
      <c r="G39" s="114">
        <v>4014</v>
      </c>
      <c r="H39" s="114">
        <v>16328</v>
      </c>
      <c r="I39" s="115">
        <v>11151</v>
      </c>
      <c r="J39" s="114">
        <v>7728</v>
      </c>
      <c r="K39" s="114">
        <v>3423</v>
      </c>
      <c r="L39" s="423">
        <v>3212</v>
      </c>
      <c r="M39" s="424">
        <v>3028</v>
      </c>
    </row>
    <row r="40" spans="1:13" ht="11.1" customHeight="1" x14ac:dyDescent="0.2">
      <c r="A40" s="425" t="s">
        <v>388</v>
      </c>
      <c r="B40" s="115">
        <v>45319</v>
      </c>
      <c r="C40" s="114">
        <v>22619</v>
      </c>
      <c r="D40" s="114">
        <v>22700</v>
      </c>
      <c r="E40" s="114">
        <v>30856</v>
      </c>
      <c r="F40" s="114">
        <v>14463</v>
      </c>
      <c r="G40" s="114">
        <v>4512</v>
      </c>
      <c r="H40" s="114">
        <v>16555</v>
      </c>
      <c r="I40" s="115">
        <v>11132</v>
      </c>
      <c r="J40" s="114">
        <v>7549</v>
      </c>
      <c r="K40" s="114">
        <v>3583</v>
      </c>
      <c r="L40" s="423">
        <v>4358</v>
      </c>
      <c r="M40" s="424">
        <v>3640</v>
      </c>
    </row>
    <row r="41" spans="1:13" s="110" customFormat="1" ht="11.1" customHeight="1" x14ac:dyDescent="0.2">
      <c r="A41" s="422" t="s">
        <v>389</v>
      </c>
      <c r="B41" s="115">
        <v>45082</v>
      </c>
      <c r="C41" s="114">
        <v>22481</v>
      </c>
      <c r="D41" s="114">
        <v>22601</v>
      </c>
      <c r="E41" s="114">
        <v>30574</v>
      </c>
      <c r="F41" s="114">
        <v>14508</v>
      </c>
      <c r="G41" s="114">
        <v>4362</v>
      </c>
      <c r="H41" s="114">
        <v>16641</v>
      </c>
      <c r="I41" s="115">
        <v>11085</v>
      </c>
      <c r="J41" s="114">
        <v>7517</v>
      </c>
      <c r="K41" s="114">
        <v>3568</v>
      </c>
      <c r="L41" s="423">
        <v>2881</v>
      </c>
      <c r="M41" s="424">
        <v>3125</v>
      </c>
    </row>
    <row r="42" spans="1:13" ht="15" customHeight="1" x14ac:dyDescent="0.2">
      <c r="A42" s="422" t="s">
        <v>397</v>
      </c>
      <c r="B42" s="115">
        <v>44970</v>
      </c>
      <c r="C42" s="114">
        <v>22466</v>
      </c>
      <c r="D42" s="114">
        <v>22504</v>
      </c>
      <c r="E42" s="114">
        <v>30484</v>
      </c>
      <c r="F42" s="114">
        <v>14486</v>
      </c>
      <c r="G42" s="114">
        <v>4194</v>
      </c>
      <c r="H42" s="114">
        <v>16788</v>
      </c>
      <c r="I42" s="115">
        <v>10919</v>
      </c>
      <c r="J42" s="114">
        <v>7419</v>
      </c>
      <c r="K42" s="114">
        <v>3500</v>
      </c>
      <c r="L42" s="423">
        <v>3649</v>
      </c>
      <c r="M42" s="424">
        <v>3776</v>
      </c>
    </row>
    <row r="43" spans="1:13" ht="11.1" customHeight="1" x14ac:dyDescent="0.2">
      <c r="A43" s="422" t="s">
        <v>387</v>
      </c>
      <c r="B43" s="115">
        <v>45334</v>
      </c>
      <c r="C43" s="114">
        <v>22750</v>
      </c>
      <c r="D43" s="114">
        <v>22584</v>
      </c>
      <c r="E43" s="114">
        <v>30641</v>
      </c>
      <c r="F43" s="114">
        <v>14693</v>
      </c>
      <c r="G43" s="114">
        <v>4078</v>
      </c>
      <c r="H43" s="114">
        <v>17049</v>
      </c>
      <c r="I43" s="115">
        <v>11165</v>
      </c>
      <c r="J43" s="114">
        <v>7567</v>
      </c>
      <c r="K43" s="114">
        <v>3598</v>
      </c>
      <c r="L43" s="423">
        <v>3536</v>
      </c>
      <c r="M43" s="424">
        <v>3244</v>
      </c>
    </row>
    <row r="44" spans="1:13" ht="11.1" customHeight="1" x14ac:dyDescent="0.2">
      <c r="A44" s="422" t="s">
        <v>388</v>
      </c>
      <c r="B44" s="115">
        <v>46397</v>
      </c>
      <c r="C44" s="114">
        <v>23409</v>
      </c>
      <c r="D44" s="114">
        <v>22988</v>
      </c>
      <c r="E44" s="114">
        <v>31518</v>
      </c>
      <c r="F44" s="114">
        <v>14879</v>
      </c>
      <c r="G44" s="114">
        <v>4677</v>
      </c>
      <c r="H44" s="114">
        <v>17247</v>
      </c>
      <c r="I44" s="115">
        <v>11227</v>
      </c>
      <c r="J44" s="114">
        <v>7508</v>
      </c>
      <c r="K44" s="114">
        <v>3719</v>
      </c>
      <c r="L44" s="423">
        <v>4696</v>
      </c>
      <c r="M44" s="424">
        <v>3772</v>
      </c>
    </row>
    <row r="45" spans="1:13" s="110" customFormat="1" ht="11.1" customHeight="1" x14ac:dyDescent="0.2">
      <c r="A45" s="422" t="s">
        <v>389</v>
      </c>
      <c r="B45" s="115">
        <v>45816</v>
      </c>
      <c r="C45" s="114">
        <v>22992</v>
      </c>
      <c r="D45" s="114">
        <v>22824</v>
      </c>
      <c r="E45" s="114">
        <v>30939</v>
      </c>
      <c r="F45" s="114">
        <v>14877</v>
      </c>
      <c r="G45" s="114">
        <v>4485</v>
      </c>
      <c r="H45" s="114">
        <v>17202</v>
      </c>
      <c r="I45" s="115">
        <v>11134</v>
      </c>
      <c r="J45" s="114">
        <v>7444</v>
      </c>
      <c r="K45" s="114">
        <v>3690</v>
      </c>
      <c r="L45" s="423">
        <v>2902</v>
      </c>
      <c r="M45" s="424">
        <v>3544</v>
      </c>
    </row>
    <row r="46" spans="1:13" ht="15" customHeight="1" x14ac:dyDescent="0.2">
      <c r="A46" s="422" t="s">
        <v>398</v>
      </c>
      <c r="B46" s="115">
        <v>45546</v>
      </c>
      <c r="C46" s="114">
        <v>22810</v>
      </c>
      <c r="D46" s="114">
        <v>22736</v>
      </c>
      <c r="E46" s="114">
        <v>30780</v>
      </c>
      <c r="F46" s="114">
        <v>14766</v>
      </c>
      <c r="G46" s="114">
        <v>4331</v>
      </c>
      <c r="H46" s="114">
        <v>17233</v>
      </c>
      <c r="I46" s="115">
        <v>10895</v>
      </c>
      <c r="J46" s="114">
        <v>7266</v>
      </c>
      <c r="K46" s="114">
        <v>3629</v>
      </c>
      <c r="L46" s="423">
        <v>3603</v>
      </c>
      <c r="M46" s="424">
        <v>3855</v>
      </c>
    </row>
    <row r="47" spans="1:13" ht="11.1" customHeight="1" x14ac:dyDescent="0.2">
      <c r="A47" s="422" t="s">
        <v>387</v>
      </c>
      <c r="B47" s="115">
        <v>45617</v>
      </c>
      <c r="C47" s="114">
        <v>22932</v>
      </c>
      <c r="D47" s="114">
        <v>22685</v>
      </c>
      <c r="E47" s="114">
        <v>30689</v>
      </c>
      <c r="F47" s="114">
        <v>14928</v>
      </c>
      <c r="G47" s="114">
        <v>4134</v>
      </c>
      <c r="H47" s="114">
        <v>17375</v>
      </c>
      <c r="I47" s="115">
        <v>11167</v>
      </c>
      <c r="J47" s="114">
        <v>7454</v>
      </c>
      <c r="K47" s="114">
        <v>3713</v>
      </c>
      <c r="L47" s="423">
        <v>3192</v>
      </c>
      <c r="M47" s="424">
        <v>3025</v>
      </c>
    </row>
    <row r="48" spans="1:13" ht="11.1" customHeight="1" x14ac:dyDescent="0.2">
      <c r="A48" s="422" t="s">
        <v>388</v>
      </c>
      <c r="B48" s="115">
        <v>46437</v>
      </c>
      <c r="C48" s="114">
        <v>23376</v>
      </c>
      <c r="D48" s="114">
        <v>23061</v>
      </c>
      <c r="E48" s="114">
        <v>31348</v>
      </c>
      <c r="F48" s="114">
        <v>15089</v>
      </c>
      <c r="G48" s="114">
        <v>4696</v>
      </c>
      <c r="H48" s="114">
        <v>17575</v>
      </c>
      <c r="I48" s="115">
        <v>11219</v>
      </c>
      <c r="J48" s="114">
        <v>7322</v>
      </c>
      <c r="K48" s="114">
        <v>3897</v>
      </c>
      <c r="L48" s="423">
        <v>4354</v>
      </c>
      <c r="M48" s="424">
        <v>3730</v>
      </c>
    </row>
    <row r="49" spans="1:17" s="110" customFormat="1" ht="11.1" customHeight="1" x14ac:dyDescent="0.2">
      <c r="A49" s="422" t="s">
        <v>389</v>
      </c>
      <c r="B49" s="115">
        <v>46219</v>
      </c>
      <c r="C49" s="114">
        <v>23188</v>
      </c>
      <c r="D49" s="114">
        <v>23031</v>
      </c>
      <c r="E49" s="114">
        <v>31013</v>
      </c>
      <c r="F49" s="114">
        <v>15206</v>
      </c>
      <c r="G49" s="114">
        <v>4571</v>
      </c>
      <c r="H49" s="114">
        <v>17590</v>
      </c>
      <c r="I49" s="115">
        <v>11132</v>
      </c>
      <c r="J49" s="114">
        <v>7338</v>
      </c>
      <c r="K49" s="114">
        <v>3794</v>
      </c>
      <c r="L49" s="423">
        <v>2773</v>
      </c>
      <c r="M49" s="424">
        <v>3078</v>
      </c>
    </row>
    <row r="50" spans="1:17" ht="15" customHeight="1" x14ac:dyDescent="0.2">
      <c r="A50" s="422" t="s">
        <v>399</v>
      </c>
      <c r="B50" s="143">
        <v>45313</v>
      </c>
      <c r="C50" s="144">
        <v>22773</v>
      </c>
      <c r="D50" s="144">
        <v>22540</v>
      </c>
      <c r="E50" s="144">
        <v>30328</v>
      </c>
      <c r="F50" s="144">
        <v>14985</v>
      </c>
      <c r="G50" s="144">
        <v>4308</v>
      </c>
      <c r="H50" s="144">
        <v>17573</v>
      </c>
      <c r="I50" s="143">
        <v>10455</v>
      </c>
      <c r="J50" s="144">
        <v>6906</v>
      </c>
      <c r="K50" s="144">
        <v>3549</v>
      </c>
      <c r="L50" s="426">
        <v>3559</v>
      </c>
      <c r="M50" s="427">
        <v>4060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-0.51157071971193957</v>
      </c>
      <c r="C6" s="480">
        <f>'Tabelle 3.3'!J11</f>
        <v>-4.0385497934832495</v>
      </c>
      <c r="D6" s="481">
        <f t="shared" ref="D6:E9" si="0">IF(OR(AND(B6&gt;=-50,B6&lt;=50),ISNUMBER(B6)=FALSE),B6,"")</f>
        <v>-0.51157071971193957</v>
      </c>
      <c r="E6" s="481">
        <f t="shared" si="0"/>
        <v>-4.0385497934832495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-0.51157071971193957</v>
      </c>
      <c r="C14" s="480">
        <f>'Tabelle 3.3'!J11</f>
        <v>-4.0385497934832495</v>
      </c>
      <c r="D14" s="481">
        <f>IF(OR(AND(B14&gt;=-50,B14&lt;=50),ISNUMBER(B14)=FALSE),B14,"")</f>
        <v>-0.51157071971193957</v>
      </c>
      <c r="E14" s="481">
        <f>IF(OR(AND(C14&gt;=-50,C14&lt;=50),ISNUMBER(C14)=FALSE),C14,"")</f>
        <v>-4.0385497934832495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-2.1186440677966103</v>
      </c>
      <c r="C15" s="480">
        <f>'Tabelle 3.3'!J12</f>
        <v>1.5625</v>
      </c>
      <c r="D15" s="481">
        <f t="shared" ref="D15:E45" si="3">IF(OR(AND(B15&gt;=-50,B15&lt;=50),ISNUMBER(B15)=FALSE),B15,"")</f>
        <v>-2.1186440677966103</v>
      </c>
      <c r="E15" s="481">
        <f t="shared" si="3"/>
        <v>1.5625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1.9955654101995566</v>
      </c>
      <c r="C16" s="480">
        <f>'Tabelle 3.3'!J13</f>
        <v>10.126582278481013</v>
      </c>
      <c r="D16" s="481">
        <f t="shared" si="3"/>
        <v>1.9955654101995566</v>
      </c>
      <c r="E16" s="481">
        <f t="shared" si="3"/>
        <v>10.126582278481013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-1.0829870293413928</v>
      </c>
      <c r="C17" s="480">
        <f>'Tabelle 3.3'!J14</f>
        <v>9.4890510948905114</v>
      </c>
      <c r="D17" s="481">
        <f t="shared" si="3"/>
        <v>-1.0829870293413928</v>
      </c>
      <c r="E17" s="481">
        <f t="shared" si="3"/>
        <v>9.4890510948905114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-4.2990654205607477</v>
      </c>
      <c r="C18" s="480">
        <f>'Tabelle 3.3'!J15</f>
        <v>-6.666666666666667</v>
      </c>
      <c r="D18" s="481">
        <f t="shared" si="3"/>
        <v>-4.2990654205607477</v>
      </c>
      <c r="E18" s="481">
        <f t="shared" si="3"/>
        <v>-6.666666666666667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1.4503006720905554</v>
      </c>
      <c r="C19" s="480">
        <f>'Tabelle 3.3'!J16</f>
        <v>42.929292929292927</v>
      </c>
      <c r="D19" s="481">
        <f t="shared" si="3"/>
        <v>1.4503006720905554</v>
      </c>
      <c r="E19" s="481">
        <f t="shared" si="3"/>
        <v>42.929292929292927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-2.0029673590504453</v>
      </c>
      <c r="C20" s="480">
        <f>'Tabelle 3.3'!J17</f>
        <v>-18.75</v>
      </c>
      <c r="D20" s="481">
        <f t="shared" si="3"/>
        <v>-2.0029673590504453</v>
      </c>
      <c r="E20" s="481">
        <f t="shared" si="3"/>
        <v>-18.75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0.54054054054054057</v>
      </c>
      <c r="C21" s="480">
        <f>'Tabelle 3.3'!J18</f>
        <v>-20.454545454545453</v>
      </c>
      <c r="D21" s="481">
        <f t="shared" si="3"/>
        <v>0.54054054054054057</v>
      </c>
      <c r="E21" s="481">
        <f t="shared" si="3"/>
        <v>-20.454545454545453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0.38687712782420303</v>
      </c>
      <c r="C22" s="480">
        <f>'Tabelle 3.3'!J19</f>
        <v>-0.2536461636017755</v>
      </c>
      <c r="D22" s="481">
        <f t="shared" si="3"/>
        <v>0.38687712782420303</v>
      </c>
      <c r="E22" s="481">
        <f t="shared" si="3"/>
        <v>-0.2536461636017755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-3.3440219880897848</v>
      </c>
      <c r="C23" s="480">
        <f>'Tabelle 3.3'!J20</f>
        <v>-12.616822429906541</v>
      </c>
      <c r="D23" s="481">
        <f t="shared" si="3"/>
        <v>-3.3440219880897848</v>
      </c>
      <c r="E23" s="481">
        <f t="shared" si="3"/>
        <v>-12.616822429906541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0.30790283954840919</v>
      </c>
      <c r="C24" s="480">
        <f>'Tabelle 3.3'!J21</f>
        <v>-10.383858267716535</v>
      </c>
      <c r="D24" s="481">
        <f t="shared" si="3"/>
        <v>0.30790283954840919</v>
      </c>
      <c r="E24" s="481">
        <f t="shared" si="3"/>
        <v>-10.383858267716535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0.75</v>
      </c>
      <c r="C25" s="480">
        <f>'Tabelle 3.3'!J22</f>
        <v>-2.5889967637540452</v>
      </c>
      <c r="D25" s="481">
        <f t="shared" si="3"/>
        <v>0.75</v>
      </c>
      <c r="E25" s="481">
        <f t="shared" si="3"/>
        <v>-2.5889967637540452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-0.60532687651331718</v>
      </c>
      <c r="C26" s="480">
        <f>'Tabelle 3.3'!J23</f>
        <v>5.9322033898305087</v>
      </c>
      <c r="D26" s="481">
        <f t="shared" si="3"/>
        <v>-0.60532687651331718</v>
      </c>
      <c r="E26" s="481">
        <f t="shared" si="3"/>
        <v>5.9322033898305087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-0.45592705167173253</v>
      </c>
      <c r="C27" s="480">
        <f>'Tabelle 3.3'!J24</f>
        <v>-5.846774193548387</v>
      </c>
      <c r="D27" s="481">
        <f t="shared" si="3"/>
        <v>-0.45592705167173253</v>
      </c>
      <c r="E27" s="481">
        <f t="shared" si="3"/>
        <v>-5.846774193548387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1.7287234042553192</v>
      </c>
      <c r="C28" s="480">
        <f>'Tabelle 3.3'!J25</f>
        <v>3.6253776435045317</v>
      </c>
      <c r="D28" s="481">
        <f t="shared" si="3"/>
        <v>1.7287234042553192</v>
      </c>
      <c r="E28" s="481">
        <f t="shared" si="3"/>
        <v>3.6253776435045317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4.9844236760124607</v>
      </c>
      <c r="C29" s="480">
        <f>'Tabelle 3.3'!J26</f>
        <v>39.534883720930232</v>
      </c>
      <c r="D29" s="481">
        <f t="shared" si="3"/>
        <v>4.9844236760124607</v>
      </c>
      <c r="E29" s="481">
        <f t="shared" si="3"/>
        <v>39.534883720930232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1.2953367875647668</v>
      </c>
      <c r="C30" s="480">
        <f>'Tabelle 3.3'!J27</f>
        <v>-9.0909090909090917</v>
      </c>
      <c r="D30" s="481">
        <f t="shared" si="3"/>
        <v>1.2953367875647668</v>
      </c>
      <c r="E30" s="481">
        <f t="shared" si="3"/>
        <v>-9.0909090909090917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3.252323087919943</v>
      </c>
      <c r="C31" s="480">
        <f>'Tabelle 3.3'!J28</f>
        <v>-7.333333333333333</v>
      </c>
      <c r="D31" s="481">
        <f t="shared" si="3"/>
        <v>3.252323087919943</v>
      </c>
      <c r="E31" s="481">
        <f t="shared" si="3"/>
        <v>-7.333333333333333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0.77290293248465558</v>
      </c>
      <c r="C32" s="480">
        <f>'Tabelle 3.3'!J29</f>
        <v>-1.195814648729447</v>
      </c>
      <c r="D32" s="481">
        <f t="shared" si="3"/>
        <v>0.77290293248465558</v>
      </c>
      <c r="E32" s="481">
        <f t="shared" si="3"/>
        <v>-1.195814648729447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-7.5717484225524121</v>
      </c>
      <c r="C33" s="480">
        <f>'Tabelle 3.3'!J30</f>
        <v>-3.2634032634032635</v>
      </c>
      <c r="D33" s="481">
        <f t="shared" si="3"/>
        <v>-7.5717484225524121</v>
      </c>
      <c r="E33" s="481">
        <f t="shared" si="3"/>
        <v>-3.2634032634032635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2.5728987993138936</v>
      </c>
      <c r="C34" s="480">
        <f>'Tabelle 3.3'!J31</f>
        <v>-1.5568862275449102</v>
      </c>
      <c r="D34" s="481">
        <f t="shared" si="3"/>
        <v>2.5728987993138936</v>
      </c>
      <c r="E34" s="481">
        <f t="shared" si="3"/>
        <v>-1.5568862275449102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-100</v>
      </c>
      <c r="D35" s="481">
        <f t="shared" si="3"/>
        <v>0</v>
      </c>
      <c r="E35" s="481" t="str">
        <f t="shared" si="3"/>
        <v/>
      </c>
      <c r="F35" s="476" t="str">
        <f t="shared" si="4"/>
        <v/>
      </c>
      <c r="G35" s="476" t="str">
        <f t="shared" si="4"/>
        <v>&lt; -50</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-2.1186440677966103</v>
      </c>
      <c r="C37" s="480">
        <f>'Tabelle 3.3'!J34</f>
        <v>1.5625</v>
      </c>
      <c r="D37" s="481">
        <f t="shared" si="3"/>
        <v>-2.1186440677966103</v>
      </c>
      <c r="E37" s="481">
        <f t="shared" si="3"/>
        <v>1.5625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-0.37866038370918881</v>
      </c>
      <c r="C38" s="480">
        <f>'Tabelle 3.3'!J35</f>
        <v>-2.8116213683223994</v>
      </c>
      <c r="D38" s="481">
        <f t="shared" si="3"/>
        <v>-0.37866038370918881</v>
      </c>
      <c r="E38" s="481">
        <f t="shared" si="3"/>
        <v>-2.8116213683223994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-0.54747801112906125</v>
      </c>
      <c r="C39" s="480">
        <f>'Tabelle 3.3'!J36</f>
        <v>-4.1683862979777135</v>
      </c>
      <c r="D39" s="481">
        <f t="shared" si="3"/>
        <v>-0.54747801112906125</v>
      </c>
      <c r="E39" s="481">
        <f t="shared" si="3"/>
        <v>-4.1683862979777135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-0.54747801112906125</v>
      </c>
      <c r="C45" s="480">
        <f>'Tabelle 3.3'!J36</f>
        <v>-4.1683862979777135</v>
      </c>
      <c r="D45" s="481">
        <f t="shared" si="3"/>
        <v>-0.54747801112906125</v>
      </c>
      <c r="E45" s="481">
        <f t="shared" si="3"/>
        <v>-4.1683862979777135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42389</v>
      </c>
      <c r="C51" s="487">
        <v>8365</v>
      </c>
      <c r="D51" s="487">
        <v>3065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42794</v>
      </c>
      <c r="C52" s="487">
        <v>8532</v>
      </c>
      <c r="D52" s="487">
        <v>3198</v>
      </c>
      <c r="E52" s="488">
        <f t="shared" ref="E52:G70" si="11">IF($A$51=37802,IF(COUNTBLANK(B$51:B$70)&gt;0,#N/A,B52/B$51*100),IF(COUNTBLANK(B$51:B$75)&gt;0,#N/A,B52/B$51*100))</f>
        <v>100.95543655193563</v>
      </c>
      <c r="F52" s="488">
        <f t="shared" si="11"/>
        <v>101.99641362821279</v>
      </c>
      <c r="G52" s="488">
        <f t="shared" si="11"/>
        <v>104.33931484502448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43317</v>
      </c>
      <c r="C53" s="487">
        <v>8555</v>
      </c>
      <c r="D53" s="487">
        <v>3354</v>
      </c>
      <c r="E53" s="488">
        <f t="shared" si="11"/>
        <v>102.18924721036117</v>
      </c>
      <c r="F53" s="488">
        <f t="shared" si="11"/>
        <v>102.27136879856545</v>
      </c>
      <c r="G53" s="488">
        <f t="shared" si="11"/>
        <v>109.42903752039153</v>
      </c>
      <c r="H53" s="489">
        <f>IF(ISERROR(L53)=TRUE,IF(MONTH(A53)=MONTH(MAX(A$51:A$75)),A53,""),"")</f>
        <v>41883</v>
      </c>
      <c r="I53" s="488">
        <f t="shared" si="12"/>
        <v>102.18924721036117</v>
      </c>
      <c r="J53" s="488">
        <f t="shared" si="10"/>
        <v>102.27136879856545</v>
      </c>
      <c r="K53" s="488">
        <f t="shared" si="10"/>
        <v>109.42903752039153</v>
      </c>
      <c r="L53" s="488" t="e">
        <f t="shared" si="13"/>
        <v>#N/A</v>
      </c>
    </row>
    <row r="54" spans="1:14" ht="15" customHeight="1" x14ac:dyDescent="0.2">
      <c r="A54" s="490" t="s">
        <v>462</v>
      </c>
      <c r="B54" s="487">
        <v>42908</v>
      </c>
      <c r="C54" s="487">
        <v>8449</v>
      </c>
      <c r="D54" s="487">
        <v>3308</v>
      </c>
      <c r="E54" s="488">
        <f t="shared" si="11"/>
        <v>101.22437424803606</v>
      </c>
      <c r="F54" s="488">
        <f t="shared" si="11"/>
        <v>101.0041841004184</v>
      </c>
      <c r="G54" s="488">
        <f t="shared" si="11"/>
        <v>107.92822185970637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42871</v>
      </c>
      <c r="C55" s="487">
        <v>7975</v>
      </c>
      <c r="D55" s="487">
        <v>3160</v>
      </c>
      <c r="E55" s="488">
        <f t="shared" si="11"/>
        <v>101.13708745193328</v>
      </c>
      <c r="F55" s="488">
        <f t="shared" si="11"/>
        <v>95.337716676628816</v>
      </c>
      <c r="G55" s="488">
        <f t="shared" si="11"/>
        <v>103.09951060358891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43424</v>
      </c>
      <c r="C56" s="487">
        <v>8095</v>
      </c>
      <c r="D56" s="487">
        <v>3281</v>
      </c>
      <c r="E56" s="488">
        <f t="shared" si="11"/>
        <v>102.44167118827998</v>
      </c>
      <c r="F56" s="488">
        <f t="shared" si="11"/>
        <v>96.772265391512263</v>
      </c>
      <c r="G56" s="488">
        <f t="shared" si="11"/>
        <v>107.04730831973899</v>
      </c>
      <c r="H56" s="489" t="str">
        <f t="shared" si="14"/>
        <v/>
      </c>
      <c r="I56" s="488" t="str">
        <f t="shared" si="12"/>
        <v/>
      </c>
      <c r="J56" s="488" t="str">
        <f t="shared" si="10"/>
        <v/>
      </c>
      <c r="K56" s="488" t="str">
        <f t="shared" si="10"/>
        <v/>
      </c>
      <c r="L56" s="488" t="e">
        <f t="shared" si="13"/>
        <v>#N/A</v>
      </c>
    </row>
    <row r="57" spans="1:14" ht="15" customHeight="1" x14ac:dyDescent="0.2">
      <c r="A57" s="490">
        <v>42248</v>
      </c>
      <c r="B57" s="487">
        <v>44208</v>
      </c>
      <c r="C57" s="487">
        <v>7968</v>
      </c>
      <c r="D57" s="487">
        <v>3390</v>
      </c>
      <c r="E57" s="488">
        <f t="shared" si="11"/>
        <v>104.29120762461959</v>
      </c>
      <c r="F57" s="488">
        <f t="shared" si="11"/>
        <v>95.254034668260616</v>
      </c>
      <c r="G57" s="488">
        <f t="shared" si="11"/>
        <v>110.60358890701467</v>
      </c>
      <c r="H57" s="489">
        <f t="shared" si="14"/>
        <v>42248</v>
      </c>
      <c r="I57" s="488">
        <f t="shared" si="12"/>
        <v>104.29120762461959</v>
      </c>
      <c r="J57" s="488">
        <f t="shared" si="10"/>
        <v>95.254034668260616</v>
      </c>
      <c r="K57" s="488">
        <f t="shared" si="10"/>
        <v>110.60358890701467</v>
      </c>
      <c r="L57" s="488" t="e">
        <f t="shared" si="13"/>
        <v>#N/A</v>
      </c>
    </row>
    <row r="58" spans="1:14" ht="15" customHeight="1" x14ac:dyDescent="0.2">
      <c r="A58" s="490" t="s">
        <v>465</v>
      </c>
      <c r="B58" s="487">
        <v>43654</v>
      </c>
      <c r="C58" s="487">
        <v>8001</v>
      </c>
      <c r="D58" s="487">
        <v>3379</v>
      </c>
      <c r="E58" s="488">
        <f t="shared" si="11"/>
        <v>102.98426478567552</v>
      </c>
      <c r="F58" s="488">
        <f t="shared" si="11"/>
        <v>95.64853556485356</v>
      </c>
      <c r="G58" s="488">
        <f t="shared" si="11"/>
        <v>110.2446982055465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43503</v>
      </c>
      <c r="C59" s="487">
        <v>7764</v>
      </c>
      <c r="D59" s="487">
        <v>3378</v>
      </c>
      <c r="E59" s="488">
        <f t="shared" si="11"/>
        <v>102.62804029347237</v>
      </c>
      <c r="F59" s="488">
        <f t="shared" si="11"/>
        <v>92.815301852958754</v>
      </c>
      <c r="G59" s="488">
        <f t="shared" si="11"/>
        <v>110.2120717781403</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43807</v>
      </c>
      <c r="C60" s="487">
        <v>7860</v>
      </c>
      <c r="D60" s="487">
        <v>3487</v>
      </c>
      <c r="E60" s="488">
        <f t="shared" si="11"/>
        <v>103.34520748307344</v>
      </c>
      <c r="F60" s="488">
        <f t="shared" si="11"/>
        <v>93.962940824865512</v>
      </c>
      <c r="G60" s="488">
        <f t="shared" si="11"/>
        <v>113.76835236541598</v>
      </c>
      <c r="H60" s="489" t="str">
        <f t="shared" si="14"/>
        <v/>
      </c>
      <c r="I60" s="488" t="str">
        <f t="shared" si="12"/>
        <v/>
      </c>
      <c r="J60" s="488" t="str">
        <f t="shared" si="10"/>
        <v/>
      </c>
      <c r="K60" s="488" t="str">
        <f t="shared" si="10"/>
        <v/>
      </c>
      <c r="L60" s="488" t="e">
        <f t="shared" si="13"/>
        <v>#N/A</v>
      </c>
    </row>
    <row r="61" spans="1:14" ht="15" customHeight="1" x14ac:dyDescent="0.2">
      <c r="A61" s="490">
        <v>42614</v>
      </c>
      <c r="B61" s="487">
        <v>44757</v>
      </c>
      <c r="C61" s="487">
        <v>7648</v>
      </c>
      <c r="D61" s="487">
        <v>3605</v>
      </c>
      <c r="E61" s="488">
        <f t="shared" si="11"/>
        <v>105.5863549505768</v>
      </c>
      <c r="F61" s="488">
        <f t="shared" si="11"/>
        <v>91.428571428571431</v>
      </c>
      <c r="G61" s="488">
        <f t="shared" si="11"/>
        <v>117.61827079934748</v>
      </c>
      <c r="H61" s="489">
        <f t="shared" si="14"/>
        <v>42614</v>
      </c>
      <c r="I61" s="488">
        <f t="shared" si="12"/>
        <v>105.5863549505768</v>
      </c>
      <c r="J61" s="488">
        <f t="shared" si="10"/>
        <v>91.428571428571431</v>
      </c>
      <c r="K61" s="488">
        <f t="shared" si="10"/>
        <v>117.61827079934748</v>
      </c>
      <c r="L61" s="488" t="e">
        <f t="shared" si="13"/>
        <v>#N/A</v>
      </c>
    </row>
    <row r="62" spans="1:14" ht="15" customHeight="1" x14ac:dyDescent="0.2">
      <c r="A62" s="490" t="s">
        <v>468</v>
      </c>
      <c r="B62" s="487">
        <v>44440</v>
      </c>
      <c r="C62" s="487">
        <v>7702</v>
      </c>
      <c r="D62" s="487">
        <v>3502</v>
      </c>
      <c r="E62" s="488">
        <f t="shared" si="11"/>
        <v>104.8385194272099</v>
      </c>
      <c r="F62" s="488">
        <f t="shared" si="11"/>
        <v>92.074118350268975</v>
      </c>
      <c r="G62" s="488">
        <f t="shared" si="11"/>
        <v>114.25774877650898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44224</v>
      </c>
      <c r="C63" s="487">
        <v>7508</v>
      </c>
      <c r="D63" s="487">
        <v>3386</v>
      </c>
      <c r="E63" s="488">
        <f t="shared" si="11"/>
        <v>104.32895326617755</v>
      </c>
      <c r="F63" s="488">
        <f t="shared" si="11"/>
        <v>89.754931261207417</v>
      </c>
      <c r="G63" s="488">
        <f t="shared" si="11"/>
        <v>110.47308319738988</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44472</v>
      </c>
      <c r="C64" s="487">
        <v>7728</v>
      </c>
      <c r="D64" s="487">
        <v>3423</v>
      </c>
      <c r="E64" s="488">
        <f t="shared" si="11"/>
        <v>104.9140107103258</v>
      </c>
      <c r="F64" s="488">
        <f t="shared" si="11"/>
        <v>92.38493723849372</v>
      </c>
      <c r="G64" s="488">
        <f t="shared" si="11"/>
        <v>111.68026101141926</v>
      </c>
      <c r="H64" s="489" t="str">
        <f t="shared" si="14"/>
        <v/>
      </c>
      <c r="I64" s="488" t="str">
        <f t="shared" si="12"/>
        <v/>
      </c>
      <c r="J64" s="488" t="str">
        <f t="shared" si="10"/>
        <v/>
      </c>
      <c r="K64" s="488" t="str">
        <f t="shared" si="10"/>
        <v/>
      </c>
      <c r="L64" s="488" t="e">
        <f t="shared" si="13"/>
        <v>#N/A</v>
      </c>
    </row>
    <row r="65" spans="1:12" ht="15" customHeight="1" x14ac:dyDescent="0.2">
      <c r="A65" s="490">
        <v>42979</v>
      </c>
      <c r="B65" s="487">
        <v>45319</v>
      </c>
      <c r="C65" s="487">
        <v>7549</v>
      </c>
      <c r="D65" s="487">
        <v>3583</v>
      </c>
      <c r="E65" s="488">
        <f t="shared" si="11"/>
        <v>106.91217061029985</v>
      </c>
      <c r="F65" s="488">
        <f t="shared" si="11"/>
        <v>90.245068738792583</v>
      </c>
      <c r="G65" s="488">
        <f t="shared" si="11"/>
        <v>116.90048939641109</v>
      </c>
      <c r="H65" s="489">
        <f t="shared" si="14"/>
        <v>42979</v>
      </c>
      <c r="I65" s="488">
        <f t="shared" si="12"/>
        <v>106.91217061029985</v>
      </c>
      <c r="J65" s="488">
        <f t="shared" si="10"/>
        <v>90.245068738792583</v>
      </c>
      <c r="K65" s="488">
        <f t="shared" si="10"/>
        <v>116.90048939641109</v>
      </c>
      <c r="L65" s="488" t="e">
        <f t="shared" si="13"/>
        <v>#N/A</v>
      </c>
    </row>
    <row r="66" spans="1:12" ht="15" customHeight="1" x14ac:dyDescent="0.2">
      <c r="A66" s="490" t="s">
        <v>471</v>
      </c>
      <c r="B66" s="487">
        <v>45082</v>
      </c>
      <c r="C66" s="487">
        <v>7517</v>
      </c>
      <c r="D66" s="487">
        <v>3568</v>
      </c>
      <c r="E66" s="488">
        <f t="shared" si="11"/>
        <v>106.35306329472269</v>
      </c>
      <c r="F66" s="488">
        <f t="shared" si="11"/>
        <v>89.862522414823658</v>
      </c>
      <c r="G66" s="488">
        <f t="shared" si="11"/>
        <v>116.41109298531811</v>
      </c>
      <c r="H66" s="489" t="str">
        <f t="shared" si="14"/>
        <v/>
      </c>
      <c r="I66" s="488" t="str">
        <f t="shared" si="12"/>
        <v/>
      </c>
      <c r="J66" s="488" t="str">
        <f t="shared" si="10"/>
        <v/>
      </c>
      <c r="K66" s="488" t="str">
        <f t="shared" si="10"/>
        <v/>
      </c>
      <c r="L66" s="488" t="e">
        <f t="shared" si="13"/>
        <v>#N/A</v>
      </c>
    </row>
    <row r="67" spans="1:12" ht="15" customHeight="1" x14ac:dyDescent="0.2">
      <c r="A67" s="490" t="s">
        <v>472</v>
      </c>
      <c r="B67" s="487">
        <v>44970</v>
      </c>
      <c r="C67" s="487">
        <v>7419</v>
      </c>
      <c r="D67" s="487">
        <v>3500</v>
      </c>
      <c r="E67" s="488">
        <f t="shared" si="11"/>
        <v>106.08884380381703</v>
      </c>
      <c r="F67" s="488">
        <f t="shared" si="11"/>
        <v>88.690974297668859</v>
      </c>
      <c r="G67" s="488">
        <f t="shared" si="11"/>
        <v>114.19249592169658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45334</v>
      </c>
      <c r="C68" s="487">
        <v>7567</v>
      </c>
      <c r="D68" s="487">
        <v>3598</v>
      </c>
      <c r="E68" s="488">
        <f t="shared" si="11"/>
        <v>106.94755714926043</v>
      </c>
      <c r="F68" s="488">
        <f t="shared" si="11"/>
        <v>90.460251046025107</v>
      </c>
      <c r="G68" s="488">
        <f t="shared" si="11"/>
        <v>117.38988580750407</v>
      </c>
      <c r="H68" s="489" t="str">
        <f t="shared" si="14"/>
        <v/>
      </c>
      <c r="I68" s="488" t="str">
        <f t="shared" si="12"/>
        <v/>
      </c>
      <c r="J68" s="488" t="str">
        <f t="shared" si="12"/>
        <v/>
      </c>
      <c r="K68" s="488" t="str">
        <f t="shared" si="12"/>
        <v/>
      </c>
      <c r="L68" s="488" t="e">
        <f t="shared" si="13"/>
        <v>#N/A</v>
      </c>
    </row>
    <row r="69" spans="1:12" ht="15" customHeight="1" x14ac:dyDescent="0.2">
      <c r="A69" s="490">
        <v>43344</v>
      </c>
      <c r="B69" s="487">
        <v>46397</v>
      </c>
      <c r="C69" s="487">
        <v>7508</v>
      </c>
      <c r="D69" s="487">
        <v>3719</v>
      </c>
      <c r="E69" s="488">
        <f t="shared" si="11"/>
        <v>109.45528321026681</v>
      </c>
      <c r="F69" s="488">
        <f t="shared" si="11"/>
        <v>89.754931261207417</v>
      </c>
      <c r="G69" s="488">
        <f t="shared" si="11"/>
        <v>121.33768352365415</v>
      </c>
      <c r="H69" s="489">
        <f t="shared" si="14"/>
        <v>43344</v>
      </c>
      <c r="I69" s="488">
        <f t="shared" si="12"/>
        <v>109.45528321026681</v>
      </c>
      <c r="J69" s="488">
        <f t="shared" si="12"/>
        <v>89.754931261207417</v>
      </c>
      <c r="K69" s="488">
        <f t="shared" si="12"/>
        <v>121.33768352365415</v>
      </c>
      <c r="L69" s="488" t="e">
        <f t="shared" si="13"/>
        <v>#N/A</v>
      </c>
    </row>
    <row r="70" spans="1:12" ht="15" customHeight="1" x14ac:dyDescent="0.2">
      <c r="A70" s="490" t="s">
        <v>474</v>
      </c>
      <c r="B70" s="487">
        <v>45816</v>
      </c>
      <c r="C70" s="487">
        <v>7444</v>
      </c>
      <c r="D70" s="487">
        <v>3690</v>
      </c>
      <c r="E70" s="488">
        <f t="shared" si="11"/>
        <v>108.08464460119372</v>
      </c>
      <c r="F70" s="488">
        <f t="shared" si="11"/>
        <v>88.989838613269583</v>
      </c>
      <c r="G70" s="488">
        <f t="shared" si="11"/>
        <v>120.3915171288744</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45546</v>
      </c>
      <c r="C71" s="487">
        <v>7266</v>
      </c>
      <c r="D71" s="487">
        <v>3629</v>
      </c>
      <c r="E71" s="491">
        <f t="shared" ref="E71:G75" si="15">IF($A$51=37802,IF(COUNTBLANK(B$51:B$70)&gt;0,#N/A,IF(ISBLANK(B71)=FALSE,B71/B$51*100,#N/A)),IF(COUNTBLANK(B$51:B$75)&gt;0,#N/A,B71/B$51*100))</f>
        <v>107.44768689990327</v>
      </c>
      <c r="F71" s="491">
        <f t="shared" si="15"/>
        <v>86.861924686192467</v>
      </c>
      <c r="G71" s="491">
        <f t="shared" si="15"/>
        <v>118.40130505709625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45617</v>
      </c>
      <c r="C72" s="487">
        <v>7454</v>
      </c>
      <c r="D72" s="487">
        <v>3713</v>
      </c>
      <c r="E72" s="491">
        <f t="shared" si="15"/>
        <v>107.61518318431669</v>
      </c>
      <c r="F72" s="491">
        <f t="shared" si="15"/>
        <v>89.109384339509873</v>
      </c>
      <c r="G72" s="491">
        <f t="shared" si="15"/>
        <v>121.14192495921696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46437</v>
      </c>
      <c r="C73" s="487">
        <v>7322</v>
      </c>
      <c r="D73" s="487">
        <v>3897</v>
      </c>
      <c r="E73" s="491">
        <f t="shared" si="15"/>
        <v>109.5496473141617</v>
      </c>
      <c r="F73" s="491">
        <f t="shared" si="15"/>
        <v>87.53138075313808</v>
      </c>
      <c r="G73" s="491">
        <f t="shared" si="15"/>
        <v>127.14518760195759</v>
      </c>
      <c r="H73" s="492">
        <f>IF(A$51=37802,IF(ISERROR(L73)=TRUE,IF(ISBLANK(A73)=FALSE,IF(MONTH(A73)=MONTH(MAX(A$51:A$75)),A73,""),""),""),IF(ISERROR(L73)=TRUE,IF(MONTH(A73)=MONTH(MAX(A$51:A$75)),A73,""),""))</f>
        <v>43709</v>
      </c>
      <c r="I73" s="488">
        <f t="shared" si="12"/>
        <v>109.5496473141617</v>
      </c>
      <c r="J73" s="488">
        <f t="shared" si="12"/>
        <v>87.53138075313808</v>
      </c>
      <c r="K73" s="488">
        <f t="shared" si="12"/>
        <v>127.14518760195759</v>
      </c>
      <c r="L73" s="488" t="e">
        <f t="shared" si="13"/>
        <v>#N/A</v>
      </c>
    </row>
    <row r="74" spans="1:12" ht="15" customHeight="1" x14ac:dyDescent="0.2">
      <c r="A74" s="490" t="s">
        <v>477</v>
      </c>
      <c r="B74" s="487">
        <v>46219</v>
      </c>
      <c r="C74" s="487">
        <v>7338</v>
      </c>
      <c r="D74" s="487">
        <v>3794</v>
      </c>
      <c r="E74" s="491">
        <f t="shared" si="15"/>
        <v>109.03536294793462</v>
      </c>
      <c r="F74" s="491">
        <f t="shared" si="15"/>
        <v>87.722653915122535</v>
      </c>
      <c r="G74" s="491">
        <f t="shared" si="15"/>
        <v>123.78466557911909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45313</v>
      </c>
      <c r="C75" s="493">
        <v>6906</v>
      </c>
      <c r="D75" s="493">
        <v>3549</v>
      </c>
      <c r="E75" s="491">
        <f t="shared" si="15"/>
        <v>106.89801599471561</v>
      </c>
      <c r="F75" s="491">
        <f t="shared" si="15"/>
        <v>82.558278541542137</v>
      </c>
      <c r="G75" s="491">
        <f t="shared" si="15"/>
        <v>115.79119086460032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109.5496473141617</v>
      </c>
      <c r="J77" s="488">
        <f>IF(J75&lt;&gt;"",J75,IF(J74&lt;&gt;"",J74,IF(J73&lt;&gt;"",J73,IF(J72&lt;&gt;"",J72,IF(J71&lt;&gt;"",J71,IF(J70&lt;&gt;"",J70,""))))))</f>
        <v>87.53138075313808</v>
      </c>
      <c r="K77" s="488">
        <f>IF(K75&lt;&gt;"",K75,IF(K74&lt;&gt;"",K74,IF(K73&lt;&gt;"",K73,IF(K72&lt;&gt;"",K72,IF(K71&lt;&gt;"",K71,IF(K70&lt;&gt;"",K70,""))))))</f>
        <v>127.14518760195759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+9,5%</v>
      </c>
      <c r="J79" s="488" t="str">
        <f>"GeB - ausschließlich: "&amp;IF(J77&gt;100,"+","")&amp;TEXT(J77-100,"0,0")&amp;"%"</f>
        <v>GeB - ausschließlich: -12,5%</v>
      </c>
      <c r="K79" s="488" t="str">
        <f>"GeB - im Nebenjob: "&amp;IF(K77&gt;100,"+","")&amp;TEXT(K77-100,"0,0")&amp;"%"</f>
        <v>GeB - im Nebenjob: +27,1%</v>
      </c>
    </row>
    <row r="81" spans="9:9" ht="15" customHeight="1" x14ac:dyDescent="0.2">
      <c r="I81" s="488" t="str">
        <f>IF(ISERROR(HLOOKUP(1,I$78:K$79,2,FALSE)),"",HLOOKUP(1,I$78:K$79,2,FALSE))</f>
        <v>GeB - im Nebenjob: +27,1%</v>
      </c>
    </row>
    <row r="82" spans="9:9" ht="15" customHeight="1" x14ac:dyDescent="0.2">
      <c r="I82" s="488" t="str">
        <f>IF(ISERROR(HLOOKUP(2,I$78:K$79,2,FALSE)),"",HLOOKUP(2,I$78:K$79,2,FALSE))</f>
        <v>SvB: +9,5%</v>
      </c>
    </row>
    <row r="83" spans="9:9" ht="15" customHeight="1" x14ac:dyDescent="0.2">
      <c r="I83" s="488" t="str">
        <f>IF(ISERROR(HLOOKUP(3,I$78:K$79,2,FALSE)),"",HLOOKUP(3,I$78:K$79,2,FALSE))</f>
        <v>GeB - ausschließlich: -12,5%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45313</v>
      </c>
      <c r="E12" s="114">
        <v>46219</v>
      </c>
      <c r="F12" s="114">
        <v>46437</v>
      </c>
      <c r="G12" s="114">
        <v>45617</v>
      </c>
      <c r="H12" s="114">
        <v>45546</v>
      </c>
      <c r="I12" s="115">
        <v>-233</v>
      </c>
      <c r="J12" s="116">
        <v>-0.51157071971193957</v>
      </c>
      <c r="N12" s="117"/>
    </row>
    <row r="13" spans="1:15" s="110" customFormat="1" ht="13.5" customHeight="1" x14ac:dyDescent="0.2">
      <c r="A13" s="118" t="s">
        <v>105</v>
      </c>
      <c r="B13" s="119" t="s">
        <v>106</v>
      </c>
      <c r="C13" s="113">
        <v>50.257100611303599</v>
      </c>
      <c r="D13" s="114">
        <v>22773</v>
      </c>
      <c r="E13" s="114">
        <v>23188</v>
      </c>
      <c r="F13" s="114">
        <v>23376</v>
      </c>
      <c r="G13" s="114">
        <v>22932</v>
      </c>
      <c r="H13" s="114">
        <v>22810</v>
      </c>
      <c r="I13" s="115">
        <v>-37</v>
      </c>
      <c r="J13" s="116">
        <v>-0.16220955721174923</v>
      </c>
    </row>
    <row r="14" spans="1:15" s="110" customFormat="1" ht="13.5" customHeight="1" x14ac:dyDescent="0.2">
      <c r="A14" s="120"/>
      <c r="B14" s="119" t="s">
        <v>107</v>
      </c>
      <c r="C14" s="113">
        <v>49.742899388696401</v>
      </c>
      <c r="D14" s="114">
        <v>22540</v>
      </c>
      <c r="E14" s="114">
        <v>23031</v>
      </c>
      <c r="F14" s="114">
        <v>23061</v>
      </c>
      <c r="G14" s="114">
        <v>22685</v>
      </c>
      <c r="H14" s="114">
        <v>22736</v>
      </c>
      <c r="I14" s="115">
        <v>-196</v>
      </c>
      <c r="J14" s="116">
        <v>-0.86206896551724133</v>
      </c>
    </row>
    <row r="15" spans="1:15" s="110" customFormat="1" ht="13.5" customHeight="1" x14ac:dyDescent="0.2">
      <c r="A15" s="118" t="s">
        <v>105</v>
      </c>
      <c r="B15" s="121" t="s">
        <v>108</v>
      </c>
      <c r="C15" s="113">
        <v>9.5072054377331003</v>
      </c>
      <c r="D15" s="114">
        <v>4308</v>
      </c>
      <c r="E15" s="114">
        <v>4571</v>
      </c>
      <c r="F15" s="114">
        <v>4696</v>
      </c>
      <c r="G15" s="114">
        <v>4134</v>
      </c>
      <c r="H15" s="114">
        <v>4331</v>
      </c>
      <c r="I15" s="115">
        <v>-23</v>
      </c>
      <c r="J15" s="116">
        <v>-0.53105518356037862</v>
      </c>
    </row>
    <row r="16" spans="1:15" s="110" customFormat="1" ht="13.5" customHeight="1" x14ac:dyDescent="0.2">
      <c r="A16" s="118"/>
      <c r="B16" s="121" t="s">
        <v>109</v>
      </c>
      <c r="C16" s="113">
        <v>65.725067861320156</v>
      </c>
      <c r="D16" s="114">
        <v>29782</v>
      </c>
      <c r="E16" s="114">
        <v>30450</v>
      </c>
      <c r="F16" s="114">
        <v>30633</v>
      </c>
      <c r="G16" s="114">
        <v>30571</v>
      </c>
      <c r="H16" s="114">
        <v>30475</v>
      </c>
      <c r="I16" s="115">
        <v>-693</v>
      </c>
      <c r="J16" s="116">
        <v>-2.2739950779327316</v>
      </c>
    </row>
    <row r="17" spans="1:10" s="110" customFormat="1" ht="13.5" customHeight="1" x14ac:dyDescent="0.2">
      <c r="A17" s="118"/>
      <c r="B17" s="121" t="s">
        <v>110</v>
      </c>
      <c r="C17" s="113">
        <v>23.430362147728026</v>
      </c>
      <c r="D17" s="114">
        <v>10617</v>
      </c>
      <c r="E17" s="114">
        <v>10567</v>
      </c>
      <c r="F17" s="114">
        <v>10488</v>
      </c>
      <c r="G17" s="114">
        <v>10310</v>
      </c>
      <c r="H17" s="114">
        <v>10158</v>
      </c>
      <c r="I17" s="115">
        <v>459</v>
      </c>
      <c r="J17" s="116">
        <v>4.5186060248080331</v>
      </c>
    </row>
    <row r="18" spans="1:10" s="110" customFormat="1" ht="13.5" customHeight="1" x14ac:dyDescent="0.2">
      <c r="A18" s="120"/>
      <c r="B18" s="121" t="s">
        <v>111</v>
      </c>
      <c r="C18" s="113">
        <v>1.3373645532187231</v>
      </c>
      <c r="D18" s="114">
        <v>606</v>
      </c>
      <c r="E18" s="114">
        <v>631</v>
      </c>
      <c r="F18" s="114">
        <v>620</v>
      </c>
      <c r="G18" s="114">
        <v>602</v>
      </c>
      <c r="H18" s="114">
        <v>582</v>
      </c>
      <c r="I18" s="115">
        <v>24</v>
      </c>
      <c r="J18" s="116">
        <v>4.1237113402061851</v>
      </c>
    </row>
    <row r="19" spans="1:10" s="110" customFormat="1" ht="13.5" customHeight="1" x14ac:dyDescent="0.2">
      <c r="A19" s="120"/>
      <c r="B19" s="121" t="s">
        <v>112</v>
      </c>
      <c r="C19" s="113">
        <v>0.33765144660472712</v>
      </c>
      <c r="D19" s="114">
        <v>153</v>
      </c>
      <c r="E19" s="114">
        <v>168</v>
      </c>
      <c r="F19" s="114">
        <v>168</v>
      </c>
      <c r="G19" s="114">
        <v>143</v>
      </c>
      <c r="H19" s="114">
        <v>127</v>
      </c>
      <c r="I19" s="115">
        <v>26</v>
      </c>
      <c r="J19" s="116">
        <v>20.472440944881889</v>
      </c>
    </row>
    <row r="20" spans="1:10" s="110" customFormat="1" ht="13.5" customHeight="1" x14ac:dyDescent="0.2">
      <c r="A20" s="118" t="s">
        <v>113</v>
      </c>
      <c r="B20" s="122" t="s">
        <v>114</v>
      </c>
      <c r="C20" s="113">
        <v>66.930020082537027</v>
      </c>
      <c r="D20" s="114">
        <v>30328</v>
      </c>
      <c r="E20" s="114">
        <v>31013</v>
      </c>
      <c r="F20" s="114">
        <v>31348</v>
      </c>
      <c r="G20" s="114">
        <v>30689</v>
      </c>
      <c r="H20" s="114">
        <v>30780</v>
      </c>
      <c r="I20" s="115">
        <v>-452</v>
      </c>
      <c r="J20" s="116">
        <v>-1.4684860298895386</v>
      </c>
    </row>
    <row r="21" spans="1:10" s="110" customFormat="1" ht="13.5" customHeight="1" x14ac:dyDescent="0.2">
      <c r="A21" s="120"/>
      <c r="B21" s="122" t="s">
        <v>115</v>
      </c>
      <c r="C21" s="113">
        <v>33.06997991746298</v>
      </c>
      <c r="D21" s="114">
        <v>14985</v>
      </c>
      <c r="E21" s="114">
        <v>15206</v>
      </c>
      <c r="F21" s="114">
        <v>15089</v>
      </c>
      <c r="G21" s="114">
        <v>14928</v>
      </c>
      <c r="H21" s="114">
        <v>14766</v>
      </c>
      <c r="I21" s="115">
        <v>219</v>
      </c>
      <c r="J21" s="116">
        <v>1.4831369362047948</v>
      </c>
    </row>
    <row r="22" spans="1:10" s="110" customFormat="1" ht="13.5" customHeight="1" x14ac:dyDescent="0.2">
      <c r="A22" s="118" t="s">
        <v>113</v>
      </c>
      <c r="B22" s="122" t="s">
        <v>116</v>
      </c>
      <c r="C22" s="113">
        <v>92.715114867698006</v>
      </c>
      <c r="D22" s="114">
        <v>42012</v>
      </c>
      <c r="E22" s="114">
        <v>42884</v>
      </c>
      <c r="F22" s="114">
        <v>43149</v>
      </c>
      <c r="G22" s="114">
        <v>42470</v>
      </c>
      <c r="H22" s="114">
        <v>42549</v>
      </c>
      <c r="I22" s="115">
        <v>-537</v>
      </c>
      <c r="J22" s="116">
        <v>-1.2620743143199604</v>
      </c>
    </row>
    <row r="23" spans="1:10" s="110" customFormat="1" ht="13.5" customHeight="1" x14ac:dyDescent="0.2">
      <c r="A23" s="123"/>
      <c r="B23" s="124" t="s">
        <v>117</v>
      </c>
      <c r="C23" s="125">
        <v>7.2120583497009685</v>
      </c>
      <c r="D23" s="114">
        <v>3268</v>
      </c>
      <c r="E23" s="114">
        <v>3304</v>
      </c>
      <c r="F23" s="114">
        <v>3258</v>
      </c>
      <c r="G23" s="114">
        <v>3119</v>
      </c>
      <c r="H23" s="114">
        <v>2970</v>
      </c>
      <c r="I23" s="115">
        <v>298</v>
      </c>
      <c r="J23" s="116">
        <v>10.033670033670033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10455</v>
      </c>
      <c r="E26" s="114">
        <v>11132</v>
      </c>
      <c r="F26" s="114">
        <v>11219</v>
      </c>
      <c r="G26" s="114">
        <v>11167</v>
      </c>
      <c r="H26" s="140">
        <v>10895</v>
      </c>
      <c r="I26" s="115">
        <v>-440</v>
      </c>
      <c r="J26" s="116">
        <v>-4.0385497934832495</v>
      </c>
    </row>
    <row r="27" spans="1:10" s="110" customFormat="1" ht="13.5" customHeight="1" x14ac:dyDescent="0.2">
      <c r="A27" s="118" t="s">
        <v>105</v>
      </c>
      <c r="B27" s="119" t="s">
        <v>106</v>
      </c>
      <c r="C27" s="113">
        <v>41.472979435676713</v>
      </c>
      <c r="D27" s="115">
        <v>4336</v>
      </c>
      <c r="E27" s="114">
        <v>4638</v>
      </c>
      <c r="F27" s="114">
        <v>4659</v>
      </c>
      <c r="G27" s="114">
        <v>4595</v>
      </c>
      <c r="H27" s="140">
        <v>4477</v>
      </c>
      <c r="I27" s="115">
        <v>-141</v>
      </c>
      <c r="J27" s="116">
        <v>-3.1494304221576948</v>
      </c>
    </row>
    <row r="28" spans="1:10" s="110" customFormat="1" ht="13.5" customHeight="1" x14ac:dyDescent="0.2">
      <c r="A28" s="120"/>
      <c r="B28" s="119" t="s">
        <v>107</v>
      </c>
      <c r="C28" s="113">
        <v>58.527020564323287</v>
      </c>
      <c r="D28" s="115">
        <v>6119</v>
      </c>
      <c r="E28" s="114">
        <v>6494</v>
      </c>
      <c r="F28" s="114">
        <v>6560</v>
      </c>
      <c r="G28" s="114">
        <v>6572</v>
      </c>
      <c r="H28" s="140">
        <v>6418</v>
      </c>
      <c r="I28" s="115">
        <v>-299</v>
      </c>
      <c r="J28" s="116">
        <v>-4.6587722031785601</v>
      </c>
    </row>
    <row r="29" spans="1:10" s="110" customFormat="1" ht="13.5" customHeight="1" x14ac:dyDescent="0.2">
      <c r="A29" s="118" t="s">
        <v>105</v>
      </c>
      <c r="B29" s="121" t="s">
        <v>108</v>
      </c>
      <c r="C29" s="113">
        <v>17.168818747010999</v>
      </c>
      <c r="D29" s="115">
        <v>1795</v>
      </c>
      <c r="E29" s="114">
        <v>1987</v>
      </c>
      <c r="F29" s="114">
        <v>1991</v>
      </c>
      <c r="G29" s="114">
        <v>1966</v>
      </c>
      <c r="H29" s="140">
        <v>1837</v>
      </c>
      <c r="I29" s="115">
        <v>-42</v>
      </c>
      <c r="J29" s="116">
        <v>-2.2863364180729451</v>
      </c>
    </row>
    <row r="30" spans="1:10" s="110" customFormat="1" ht="13.5" customHeight="1" x14ac:dyDescent="0.2">
      <c r="A30" s="118"/>
      <c r="B30" s="121" t="s">
        <v>109</v>
      </c>
      <c r="C30" s="113">
        <v>43.357245337159256</v>
      </c>
      <c r="D30" s="115">
        <v>4533</v>
      </c>
      <c r="E30" s="114">
        <v>4877</v>
      </c>
      <c r="F30" s="114">
        <v>4935</v>
      </c>
      <c r="G30" s="114">
        <v>4930</v>
      </c>
      <c r="H30" s="140">
        <v>4869</v>
      </c>
      <c r="I30" s="115">
        <v>-336</v>
      </c>
      <c r="J30" s="116">
        <v>-6.9008009858287123</v>
      </c>
    </row>
    <row r="31" spans="1:10" s="110" customFormat="1" ht="13.5" customHeight="1" x14ac:dyDescent="0.2">
      <c r="A31" s="118"/>
      <c r="B31" s="121" t="s">
        <v>110</v>
      </c>
      <c r="C31" s="113">
        <v>20.344332855093256</v>
      </c>
      <c r="D31" s="115">
        <v>2127</v>
      </c>
      <c r="E31" s="114">
        <v>2221</v>
      </c>
      <c r="F31" s="114">
        <v>2259</v>
      </c>
      <c r="G31" s="114">
        <v>2259</v>
      </c>
      <c r="H31" s="140">
        <v>2227</v>
      </c>
      <c r="I31" s="115">
        <v>-100</v>
      </c>
      <c r="J31" s="116">
        <v>-4.4903457566232596</v>
      </c>
    </row>
    <row r="32" spans="1:10" s="110" customFormat="1" ht="13.5" customHeight="1" x14ac:dyDescent="0.2">
      <c r="A32" s="120"/>
      <c r="B32" s="121" t="s">
        <v>111</v>
      </c>
      <c r="C32" s="113">
        <v>19.129603060736489</v>
      </c>
      <c r="D32" s="115">
        <v>2000</v>
      </c>
      <c r="E32" s="114">
        <v>2047</v>
      </c>
      <c r="F32" s="114">
        <v>2034</v>
      </c>
      <c r="G32" s="114">
        <v>2012</v>
      </c>
      <c r="H32" s="140">
        <v>1962</v>
      </c>
      <c r="I32" s="115">
        <v>38</v>
      </c>
      <c r="J32" s="116">
        <v>1.9367991845056065</v>
      </c>
    </row>
    <row r="33" spans="1:10" s="110" customFormat="1" ht="13.5" customHeight="1" x14ac:dyDescent="0.2">
      <c r="A33" s="120"/>
      <c r="B33" s="121" t="s">
        <v>112</v>
      </c>
      <c r="C33" s="113">
        <v>1.9512195121951219</v>
      </c>
      <c r="D33" s="115">
        <v>204</v>
      </c>
      <c r="E33" s="114">
        <v>197</v>
      </c>
      <c r="F33" s="114">
        <v>200</v>
      </c>
      <c r="G33" s="114">
        <v>178</v>
      </c>
      <c r="H33" s="140">
        <v>192</v>
      </c>
      <c r="I33" s="115">
        <v>12</v>
      </c>
      <c r="J33" s="116">
        <v>6.25</v>
      </c>
    </row>
    <row r="34" spans="1:10" s="110" customFormat="1" ht="13.5" customHeight="1" x14ac:dyDescent="0.2">
      <c r="A34" s="118" t="s">
        <v>113</v>
      </c>
      <c r="B34" s="122" t="s">
        <v>116</v>
      </c>
      <c r="C34" s="113">
        <v>91.544715447154474</v>
      </c>
      <c r="D34" s="115">
        <v>9571</v>
      </c>
      <c r="E34" s="114">
        <v>10172</v>
      </c>
      <c r="F34" s="114">
        <v>10248</v>
      </c>
      <c r="G34" s="114">
        <v>10243</v>
      </c>
      <c r="H34" s="140">
        <v>10021</v>
      </c>
      <c r="I34" s="115">
        <v>-450</v>
      </c>
      <c r="J34" s="116">
        <v>-4.490569803412833</v>
      </c>
    </row>
    <row r="35" spans="1:10" s="110" customFormat="1" ht="13.5" customHeight="1" x14ac:dyDescent="0.2">
      <c r="A35" s="118"/>
      <c r="B35" s="119" t="s">
        <v>117</v>
      </c>
      <c r="C35" s="113">
        <v>8.2735533237685317</v>
      </c>
      <c r="D35" s="115">
        <v>865</v>
      </c>
      <c r="E35" s="114">
        <v>937</v>
      </c>
      <c r="F35" s="114">
        <v>948</v>
      </c>
      <c r="G35" s="114">
        <v>899</v>
      </c>
      <c r="H35" s="140">
        <v>854</v>
      </c>
      <c r="I35" s="115">
        <v>11</v>
      </c>
      <c r="J35" s="116">
        <v>1.2880562060889931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6906</v>
      </c>
      <c r="E37" s="114">
        <v>7338</v>
      </c>
      <c r="F37" s="114">
        <v>7322</v>
      </c>
      <c r="G37" s="114">
        <v>7454</v>
      </c>
      <c r="H37" s="140">
        <v>7266</v>
      </c>
      <c r="I37" s="115">
        <v>-360</v>
      </c>
      <c r="J37" s="116">
        <v>-4.9545829892650701</v>
      </c>
    </row>
    <row r="38" spans="1:10" s="110" customFormat="1" ht="13.5" customHeight="1" x14ac:dyDescent="0.2">
      <c r="A38" s="118" t="s">
        <v>105</v>
      </c>
      <c r="B38" s="119" t="s">
        <v>106</v>
      </c>
      <c r="C38" s="113">
        <v>41.225021720243269</v>
      </c>
      <c r="D38" s="115">
        <v>2847</v>
      </c>
      <c r="E38" s="114">
        <v>3038</v>
      </c>
      <c r="F38" s="114">
        <v>3016</v>
      </c>
      <c r="G38" s="114">
        <v>3055</v>
      </c>
      <c r="H38" s="140">
        <v>2957</v>
      </c>
      <c r="I38" s="115">
        <v>-110</v>
      </c>
      <c r="J38" s="116">
        <v>-3.7199864727764624</v>
      </c>
    </row>
    <row r="39" spans="1:10" s="110" customFormat="1" ht="13.5" customHeight="1" x14ac:dyDescent="0.2">
      <c r="A39" s="120"/>
      <c r="B39" s="119" t="s">
        <v>107</v>
      </c>
      <c r="C39" s="113">
        <v>58.774978279756731</v>
      </c>
      <c r="D39" s="115">
        <v>4059</v>
      </c>
      <c r="E39" s="114">
        <v>4300</v>
      </c>
      <c r="F39" s="114">
        <v>4306</v>
      </c>
      <c r="G39" s="114">
        <v>4399</v>
      </c>
      <c r="H39" s="140">
        <v>4309</v>
      </c>
      <c r="I39" s="115">
        <v>-250</v>
      </c>
      <c r="J39" s="116">
        <v>-5.8018101647714087</v>
      </c>
    </row>
    <row r="40" spans="1:10" s="110" customFormat="1" ht="13.5" customHeight="1" x14ac:dyDescent="0.2">
      <c r="A40" s="118" t="s">
        <v>105</v>
      </c>
      <c r="B40" s="121" t="s">
        <v>108</v>
      </c>
      <c r="C40" s="113">
        <v>20.807993049522153</v>
      </c>
      <c r="D40" s="115">
        <v>1437</v>
      </c>
      <c r="E40" s="114">
        <v>1586</v>
      </c>
      <c r="F40" s="114">
        <v>1551</v>
      </c>
      <c r="G40" s="114">
        <v>1610</v>
      </c>
      <c r="H40" s="140">
        <v>1467</v>
      </c>
      <c r="I40" s="115">
        <v>-30</v>
      </c>
      <c r="J40" s="116">
        <v>-2.0449897750511248</v>
      </c>
    </row>
    <row r="41" spans="1:10" s="110" customFormat="1" ht="13.5" customHeight="1" x14ac:dyDescent="0.2">
      <c r="A41" s="118"/>
      <c r="B41" s="121" t="s">
        <v>109</v>
      </c>
      <c r="C41" s="113">
        <v>30.350419924703157</v>
      </c>
      <c r="D41" s="115">
        <v>2096</v>
      </c>
      <c r="E41" s="114">
        <v>2273</v>
      </c>
      <c r="F41" s="114">
        <v>2281</v>
      </c>
      <c r="G41" s="114">
        <v>2352</v>
      </c>
      <c r="H41" s="140">
        <v>2373</v>
      </c>
      <c r="I41" s="115">
        <v>-277</v>
      </c>
      <c r="J41" s="116">
        <v>-11.672987779182469</v>
      </c>
    </row>
    <row r="42" spans="1:10" s="110" customFormat="1" ht="13.5" customHeight="1" x14ac:dyDescent="0.2">
      <c r="A42" s="118"/>
      <c r="B42" s="121" t="s">
        <v>110</v>
      </c>
      <c r="C42" s="113">
        <v>20.576310454677092</v>
      </c>
      <c r="D42" s="115">
        <v>1421</v>
      </c>
      <c r="E42" s="114">
        <v>1486</v>
      </c>
      <c r="F42" s="114">
        <v>1508</v>
      </c>
      <c r="G42" s="114">
        <v>1524</v>
      </c>
      <c r="H42" s="140">
        <v>1508</v>
      </c>
      <c r="I42" s="115">
        <v>-87</v>
      </c>
      <c r="J42" s="116">
        <v>-5.7692307692307692</v>
      </c>
    </row>
    <row r="43" spans="1:10" s="110" customFormat="1" ht="13.5" customHeight="1" x14ac:dyDescent="0.2">
      <c r="A43" s="120"/>
      <c r="B43" s="121" t="s">
        <v>111</v>
      </c>
      <c r="C43" s="113">
        <v>28.265276571097598</v>
      </c>
      <c r="D43" s="115">
        <v>1952</v>
      </c>
      <c r="E43" s="114">
        <v>1993</v>
      </c>
      <c r="F43" s="114">
        <v>1982</v>
      </c>
      <c r="G43" s="114">
        <v>1968</v>
      </c>
      <c r="H43" s="140">
        <v>1918</v>
      </c>
      <c r="I43" s="115">
        <v>34</v>
      </c>
      <c r="J43" s="116">
        <v>1.7726798748696559</v>
      </c>
    </row>
    <row r="44" spans="1:10" s="110" customFormat="1" ht="13.5" customHeight="1" x14ac:dyDescent="0.2">
      <c r="A44" s="120"/>
      <c r="B44" s="121" t="s">
        <v>112</v>
      </c>
      <c r="C44" s="113">
        <v>2.8091514624963798</v>
      </c>
      <c r="D44" s="115">
        <v>194</v>
      </c>
      <c r="E44" s="114">
        <v>189</v>
      </c>
      <c r="F44" s="114">
        <v>190</v>
      </c>
      <c r="G44" s="114">
        <v>170</v>
      </c>
      <c r="H44" s="140">
        <v>185</v>
      </c>
      <c r="I44" s="115">
        <v>9</v>
      </c>
      <c r="J44" s="116">
        <v>4.8648648648648649</v>
      </c>
    </row>
    <row r="45" spans="1:10" s="110" customFormat="1" ht="13.5" customHeight="1" x14ac:dyDescent="0.2">
      <c r="A45" s="118" t="s">
        <v>113</v>
      </c>
      <c r="B45" s="122" t="s">
        <v>116</v>
      </c>
      <c r="C45" s="113">
        <v>90.312771503040835</v>
      </c>
      <c r="D45" s="115">
        <v>6237</v>
      </c>
      <c r="E45" s="114">
        <v>6604</v>
      </c>
      <c r="F45" s="114">
        <v>6590</v>
      </c>
      <c r="G45" s="114">
        <v>6746</v>
      </c>
      <c r="H45" s="140">
        <v>6591</v>
      </c>
      <c r="I45" s="115">
        <v>-354</v>
      </c>
      <c r="J45" s="116">
        <v>-5.3709604005461991</v>
      </c>
    </row>
    <row r="46" spans="1:10" s="110" customFormat="1" ht="13.5" customHeight="1" x14ac:dyDescent="0.2">
      <c r="A46" s="118"/>
      <c r="B46" s="119" t="s">
        <v>117</v>
      </c>
      <c r="C46" s="113">
        <v>9.4121054155806547</v>
      </c>
      <c r="D46" s="115">
        <v>650</v>
      </c>
      <c r="E46" s="114">
        <v>711</v>
      </c>
      <c r="F46" s="114">
        <v>709</v>
      </c>
      <c r="G46" s="114">
        <v>683</v>
      </c>
      <c r="H46" s="140">
        <v>655</v>
      </c>
      <c r="I46" s="115">
        <v>-5</v>
      </c>
      <c r="J46" s="116">
        <v>-0.76335877862595425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3549</v>
      </c>
      <c r="E48" s="114">
        <v>3794</v>
      </c>
      <c r="F48" s="114">
        <v>3897</v>
      </c>
      <c r="G48" s="114">
        <v>3713</v>
      </c>
      <c r="H48" s="140">
        <v>3629</v>
      </c>
      <c r="I48" s="115">
        <v>-80</v>
      </c>
      <c r="J48" s="116">
        <v>-2.2044640396803525</v>
      </c>
    </row>
    <row r="49" spans="1:12" s="110" customFormat="1" ht="13.5" customHeight="1" x14ac:dyDescent="0.2">
      <c r="A49" s="118" t="s">
        <v>105</v>
      </c>
      <c r="B49" s="119" t="s">
        <v>106</v>
      </c>
      <c r="C49" s="113">
        <v>41.955480417018876</v>
      </c>
      <c r="D49" s="115">
        <v>1489</v>
      </c>
      <c r="E49" s="114">
        <v>1600</v>
      </c>
      <c r="F49" s="114">
        <v>1643</v>
      </c>
      <c r="G49" s="114">
        <v>1540</v>
      </c>
      <c r="H49" s="140">
        <v>1520</v>
      </c>
      <c r="I49" s="115">
        <v>-31</v>
      </c>
      <c r="J49" s="116">
        <v>-2.0394736842105261</v>
      </c>
    </row>
    <row r="50" spans="1:12" s="110" customFormat="1" ht="13.5" customHeight="1" x14ac:dyDescent="0.2">
      <c r="A50" s="120"/>
      <c r="B50" s="119" t="s">
        <v>107</v>
      </c>
      <c r="C50" s="113">
        <v>58.044519582981124</v>
      </c>
      <c r="D50" s="115">
        <v>2060</v>
      </c>
      <c r="E50" s="114">
        <v>2194</v>
      </c>
      <c r="F50" s="114">
        <v>2254</v>
      </c>
      <c r="G50" s="114">
        <v>2173</v>
      </c>
      <c r="H50" s="140">
        <v>2109</v>
      </c>
      <c r="I50" s="115">
        <v>-49</v>
      </c>
      <c r="J50" s="116">
        <v>-2.3233760075865337</v>
      </c>
    </row>
    <row r="51" spans="1:12" s="110" customFormat="1" ht="13.5" customHeight="1" x14ac:dyDescent="0.2">
      <c r="A51" s="118" t="s">
        <v>105</v>
      </c>
      <c r="B51" s="121" t="s">
        <v>108</v>
      </c>
      <c r="C51" s="113">
        <v>10.087348548887011</v>
      </c>
      <c r="D51" s="115">
        <v>358</v>
      </c>
      <c r="E51" s="114">
        <v>401</v>
      </c>
      <c r="F51" s="114">
        <v>440</v>
      </c>
      <c r="G51" s="114">
        <v>356</v>
      </c>
      <c r="H51" s="140">
        <v>370</v>
      </c>
      <c r="I51" s="115">
        <v>-12</v>
      </c>
      <c r="J51" s="116">
        <v>-3.2432432432432434</v>
      </c>
    </row>
    <row r="52" spans="1:12" s="110" customFormat="1" ht="13.5" customHeight="1" x14ac:dyDescent="0.2">
      <c r="A52" s="118"/>
      <c r="B52" s="121" t="s">
        <v>109</v>
      </c>
      <c r="C52" s="113">
        <v>68.667230205691737</v>
      </c>
      <c r="D52" s="115">
        <v>2437</v>
      </c>
      <c r="E52" s="114">
        <v>2604</v>
      </c>
      <c r="F52" s="114">
        <v>2654</v>
      </c>
      <c r="G52" s="114">
        <v>2578</v>
      </c>
      <c r="H52" s="140">
        <v>2496</v>
      </c>
      <c r="I52" s="115">
        <v>-59</v>
      </c>
      <c r="J52" s="116">
        <v>-2.3637820512820511</v>
      </c>
    </row>
    <row r="53" spans="1:12" s="110" customFormat="1" ht="13.5" customHeight="1" x14ac:dyDescent="0.2">
      <c r="A53" s="118"/>
      <c r="B53" s="121" t="s">
        <v>110</v>
      </c>
      <c r="C53" s="113">
        <v>19.892927585235277</v>
      </c>
      <c r="D53" s="115">
        <v>706</v>
      </c>
      <c r="E53" s="114">
        <v>735</v>
      </c>
      <c r="F53" s="114">
        <v>751</v>
      </c>
      <c r="G53" s="114">
        <v>735</v>
      </c>
      <c r="H53" s="140">
        <v>719</v>
      </c>
      <c r="I53" s="115">
        <v>-13</v>
      </c>
      <c r="J53" s="116">
        <v>-1.8080667593880388</v>
      </c>
    </row>
    <row r="54" spans="1:12" s="110" customFormat="1" ht="13.5" customHeight="1" x14ac:dyDescent="0.2">
      <c r="A54" s="120"/>
      <c r="B54" s="121" t="s">
        <v>111</v>
      </c>
      <c r="C54" s="113">
        <v>1.3524936601859678</v>
      </c>
      <c r="D54" s="115">
        <v>48</v>
      </c>
      <c r="E54" s="114">
        <v>54</v>
      </c>
      <c r="F54" s="114">
        <v>52</v>
      </c>
      <c r="G54" s="114">
        <v>44</v>
      </c>
      <c r="H54" s="140">
        <v>44</v>
      </c>
      <c r="I54" s="115">
        <v>4</v>
      </c>
      <c r="J54" s="116">
        <v>9.0909090909090917</v>
      </c>
    </row>
    <row r="55" spans="1:12" s="110" customFormat="1" ht="13.5" customHeight="1" x14ac:dyDescent="0.2">
      <c r="A55" s="120"/>
      <c r="B55" s="121" t="s">
        <v>112</v>
      </c>
      <c r="C55" s="113">
        <v>0.28176951253874333</v>
      </c>
      <c r="D55" s="115">
        <v>10</v>
      </c>
      <c r="E55" s="114">
        <v>8</v>
      </c>
      <c r="F55" s="114">
        <v>10</v>
      </c>
      <c r="G55" s="114">
        <v>8</v>
      </c>
      <c r="H55" s="140">
        <v>7</v>
      </c>
      <c r="I55" s="115">
        <v>3</v>
      </c>
      <c r="J55" s="116">
        <v>42.857142857142854</v>
      </c>
    </row>
    <row r="56" spans="1:12" s="110" customFormat="1" ht="13.5" customHeight="1" x14ac:dyDescent="0.2">
      <c r="A56" s="118" t="s">
        <v>113</v>
      </c>
      <c r="B56" s="122" t="s">
        <v>116</v>
      </c>
      <c r="C56" s="113">
        <v>93.941955480417022</v>
      </c>
      <c r="D56" s="115">
        <v>3334</v>
      </c>
      <c r="E56" s="114">
        <v>3568</v>
      </c>
      <c r="F56" s="114">
        <v>3658</v>
      </c>
      <c r="G56" s="114">
        <v>3497</v>
      </c>
      <c r="H56" s="140">
        <v>3430</v>
      </c>
      <c r="I56" s="115">
        <v>-96</v>
      </c>
      <c r="J56" s="116">
        <v>-2.7988338192419824</v>
      </c>
    </row>
    <row r="57" spans="1:12" s="110" customFormat="1" ht="13.5" customHeight="1" x14ac:dyDescent="0.2">
      <c r="A57" s="142"/>
      <c r="B57" s="124" t="s">
        <v>117</v>
      </c>
      <c r="C57" s="125">
        <v>6.0580445195829808</v>
      </c>
      <c r="D57" s="143">
        <v>215</v>
      </c>
      <c r="E57" s="144">
        <v>226</v>
      </c>
      <c r="F57" s="144">
        <v>239</v>
      </c>
      <c r="G57" s="144">
        <v>216</v>
      </c>
      <c r="H57" s="145">
        <v>199</v>
      </c>
      <c r="I57" s="143">
        <v>16</v>
      </c>
      <c r="J57" s="146">
        <v>8.0402010050251249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45313</v>
      </c>
      <c r="E12" s="236">
        <v>46219</v>
      </c>
      <c r="F12" s="114">
        <v>46437</v>
      </c>
      <c r="G12" s="114">
        <v>45617</v>
      </c>
      <c r="H12" s="140">
        <v>45546</v>
      </c>
      <c r="I12" s="115">
        <v>-233</v>
      </c>
      <c r="J12" s="116">
        <v>-0.51157071971193957</v>
      </c>
    </row>
    <row r="13" spans="1:15" s="110" customFormat="1" ht="12" customHeight="1" x14ac:dyDescent="0.2">
      <c r="A13" s="118" t="s">
        <v>105</v>
      </c>
      <c r="B13" s="119" t="s">
        <v>106</v>
      </c>
      <c r="C13" s="113">
        <v>50.257100611303599</v>
      </c>
      <c r="D13" s="115">
        <v>22773</v>
      </c>
      <c r="E13" s="114">
        <v>23188</v>
      </c>
      <c r="F13" s="114">
        <v>23376</v>
      </c>
      <c r="G13" s="114">
        <v>22932</v>
      </c>
      <c r="H13" s="140">
        <v>22810</v>
      </c>
      <c r="I13" s="115">
        <v>-37</v>
      </c>
      <c r="J13" s="116">
        <v>-0.16220955721174923</v>
      </c>
    </row>
    <row r="14" spans="1:15" s="110" customFormat="1" ht="12" customHeight="1" x14ac:dyDescent="0.2">
      <c r="A14" s="118"/>
      <c r="B14" s="119" t="s">
        <v>107</v>
      </c>
      <c r="C14" s="113">
        <v>49.742899388696401</v>
      </c>
      <c r="D14" s="115">
        <v>22540</v>
      </c>
      <c r="E14" s="114">
        <v>23031</v>
      </c>
      <c r="F14" s="114">
        <v>23061</v>
      </c>
      <c r="G14" s="114">
        <v>22685</v>
      </c>
      <c r="H14" s="140">
        <v>22736</v>
      </c>
      <c r="I14" s="115">
        <v>-196</v>
      </c>
      <c r="J14" s="116">
        <v>-0.86206896551724133</v>
      </c>
    </row>
    <row r="15" spans="1:15" s="110" customFormat="1" ht="12" customHeight="1" x14ac:dyDescent="0.2">
      <c r="A15" s="118" t="s">
        <v>105</v>
      </c>
      <c r="B15" s="121" t="s">
        <v>108</v>
      </c>
      <c r="C15" s="113">
        <v>9.5072054377331003</v>
      </c>
      <c r="D15" s="115">
        <v>4308</v>
      </c>
      <c r="E15" s="114">
        <v>4571</v>
      </c>
      <c r="F15" s="114">
        <v>4696</v>
      </c>
      <c r="G15" s="114">
        <v>4134</v>
      </c>
      <c r="H15" s="140">
        <v>4331</v>
      </c>
      <c r="I15" s="115">
        <v>-23</v>
      </c>
      <c r="J15" s="116">
        <v>-0.53105518356037862</v>
      </c>
    </row>
    <row r="16" spans="1:15" s="110" customFormat="1" ht="12" customHeight="1" x14ac:dyDescent="0.2">
      <c r="A16" s="118"/>
      <c r="B16" s="121" t="s">
        <v>109</v>
      </c>
      <c r="C16" s="113">
        <v>65.725067861320156</v>
      </c>
      <c r="D16" s="115">
        <v>29782</v>
      </c>
      <c r="E16" s="114">
        <v>30450</v>
      </c>
      <c r="F16" s="114">
        <v>30633</v>
      </c>
      <c r="G16" s="114">
        <v>30571</v>
      </c>
      <c r="H16" s="140">
        <v>30475</v>
      </c>
      <c r="I16" s="115">
        <v>-693</v>
      </c>
      <c r="J16" s="116">
        <v>-2.2739950779327316</v>
      </c>
    </row>
    <row r="17" spans="1:10" s="110" customFormat="1" ht="12" customHeight="1" x14ac:dyDescent="0.2">
      <c r="A17" s="118"/>
      <c r="B17" s="121" t="s">
        <v>110</v>
      </c>
      <c r="C17" s="113">
        <v>23.430362147728026</v>
      </c>
      <c r="D17" s="115">
        <v>10617</v>
      </c>
      <c r="E17" s="114">
        <v>10567</v>
      </c>
      <c r="F17" s="114">
        <v>10488</v>
      </c>
      <c r="G17" s="114">
        <v>10310</v>
      </c>
      <c r="H17" s="140">
        <v>10158</v>
      </c>
      <c r="I17" s="115">
        <v>459</v>
      </c>
      <c r="J17" s="116">
        <v>4.5186060248080331</v>
      </c>
    </row>
    <row r="18" spans="1:10" s="110" customFormat="1" ht="12" customHeight="1" x14ac:dyDescent="0.2">
      <c r="A18" s="120"/>
      <c r="B18" s="121" t="s">
        <v>111</v>
      </c>
      <c r="C18" s="113">
        <v>1.3373645532187231</v>
      </c>
      <c r="D18" s="115">
        <v>606</v>
      </c>
      <c r="E18" s="114">
        <v>631</v>
      </c>
      <c r="F18" s="114">
        <v>620</v>
      </c>
      <c r="G18" s="114">
        <v>602</v>
      </c>
      <c r="H18" s="140">
        <v>582</v>
      </c>
      <c r="I18" s="115">
        <v>24</v>
      </c>
      <c r="J18" s="116">
        <v>4.1237113402061851</v>
      </c>
    </row>
    <row r="19" spans="1:10" s="110" customFormat="1" ht="12" customHeight="1" x14ac:dyDescent="0.2">
      <c r="A19" s="120"/>
      <c r="B19" s="121" t="s">
        <v>112</v>
      </c>
      <c r="C19" s="113">
        <v>0.33765144660472712</v>
      </c>
      <c r="D19" s="115">
        <v>153</v>
      </c>
      <c r="E19" s="114">
        <v>168</v>
      </c>
      <c r="F19" s="114">
        <v>168</v>
      </c>
      <c r="G19" s="114">
        <v>143</v>
      </c>
      <c r="H19" s="140">
        <v>127</v>
      </c>
      <c r="I19" s="115">
        <v>26</v>
      </c>
      <c r="J19" s="116">
        <v>20.472440944881889</v>
      </c>
    </row>
    <row r="20" spans="1:10" s="110" customFormat="1" ht="12" customHeight="1" x14ac:dyDescent="0.2">
      <c r="A20" s="118" t="s">
        <v>113</v>
      </c>
      <c r="B20" s="119" t="s">
        <v>181</v>
      </c>
      <c r="C20" s="113">
        <v>66.930020082537027</v>
      </c>
      <c r="D20" s="115">
        <v>30328</v>
      </c>
      <c r="E20" s="114">
        <v>31013</v>
      </c>
      <c r="F20" s="114">
        <v>31348</v>
      </c>
      <c r="G20" s="114">
        <v>30689</v>
      </c>
      <c r="H20" s="140">
        <v>30780</v>
      </c>
      <c r="I20" s="115">
        <v>-452</v>
      </c>
      <c r="J20" s="116">
        <v>-1.4684860298895386</v>
      </c>
    </row>
    <row r="21" spans="1:10" s="110" customFormat="1" ht="12" customHeight="1" x14ac:dyDescent="0.2">
      <c r="A21" s="118"/>
      <c r="B21" s="119" t="s">
        <v>182</v>
      </c>
      <c r="C21" s="113">
        <v>33.06997991746298</v>
      </c>
      <c r="D21" s="115">
        <v>14985</v>
      </c>
      <c r="E21" s="114">
        <v>15206</v>
      </c>
      <c r="F21" s="114">
        <v>15089</v>
      </c>
      <c r="G21" s="114">
        <v>14928</v>
      </c>
      <c r="H21" s="140">
        <v>14766</v>
      </c>
      <c r="I21" s="115">
        <v>219</v>
      </c>
      <c r="J21" s="116">
        <v>1.4831369362047948</v>
      </c>
    </row>
    <row r="22" spans="1:10" s="110" customFormat="1" ht="12" customHeight="1" x14ac:dyDescent="0.2">
      <c r="A22" s="118" t="s">
        <v>113</v>
      </c>
      <c r="B22" s="119" t="s">
        <v>116</v>
      </c>
      <c r="C22" s="113">
        <v>92.715114867698006</v>
      </c>
      <c r="D22" s="115">
        <v>42012</v>
      </c>
      <c r="E22" s="114">
        <v>42884</v>
      </c>
      <c r="F22" s="114">
        <v>43149</v>
      </c>
      <c r="G22" s="114">
        <v>42470</v>
      </c>
      <c r="H22" s="140">
        <v>42549</v>
      </c>
      <c r="I22" s="115">
        <v>-537</v>
      </c>
      <c r="J22" s="116">
        <v>-1.2620743143199604</v>
      </c>
    </row>
    <row r="23" spans="1:10" s="110" customFormat="1" ht="12" customHeight="1" x14ac:dyDescent="0.2">
      <c r="A23" s="118"/>
      <c r="B23" s="119" t="s">
        <v>117</v>
      </c>
      <c r="C23" s="113">
        <v>7.2120583497009685</v>
      </c>
      <c r="D23" s="115">
        <v>3268</v>
      </c>
      <c r="E23" s="114">
        <v>3304</v>
      </c>
      <c r="F23" s="114">
        <v>3258</v>
      </c>
      <c r="G23" s="114">
        <v>3119</v>
      </c>
      <c r="H23" s="140">
        <v>2970</v>
      </c>
      <c r="I23" s="115">
        <v>298</v>
      </c>
      <c r="J23" s="116">
        <v>10.033670033670033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49100</v>
      </c>
      <c r="E64" s="236">
        <v>49549</v>
      </c>
      <c r="F64" s="236">
        <v>49810</v>
      </c>
      <c r="G64" s="236">
        <v>48916</v>
      </c>
      <c r="H64" s="140">
        <v>48660</v>
      </c>
      <c r="I64" s="115">
        <v>440</v>
      </c>
      <c r="J64" s="116">
        <v>0.90423345663789556</v>
      </c>
    </row>
    <row r="65" spans="1:12" s="110" customFormat="1" ht="12" customHeight="1" x14ac:dyDescent="0.2">
      <c r="A65" s="118" t="s">
        <v>105</v>
      </c>
      <c r="B65" s="119" t="s">
        <v>106</v>
      </c>
      <c r="C65" s="113">
        <v>53.537678207739305</v>
      </c>
      <c r="D65" s="235">
        <v>26287</v>
      </c>
      <c r="E65" s="236">
        <v>26533</v>
      </c>
      <c r="F65" s="236">
        <v>26808</v>
      </c>
      <c r="G65" s="236">
        <v>26308</v>
      </c>
      <c r="H65" s="140">
        <v>26062</v>
      </c>
      <c r="I65" s="115">
        <v>225</v>
      </c>
      <c r="J65" s="116">
        <v>0.86332591512547008</v>
      </c>
    </row>
    <row r="66" spans="1:12" s="110" customFormat="1" ht="12" customHeight="1" x14ac:dyDescent="0.2">
      <c r="A66" s="118"/>
      <c r="B66" s="119" t="s">
        <v>107</v>
      </c>
      <c r="C66" s="113">
        <v>46.462321792260695</v>
      </c>
      <c r="D66" s="235">
        <v>22813</v>
      </c>
      <c r="E66" s="236">
        <v>23016</v>
      </c>
      <c r="F66" s="236">
        <v>23002</v>
      </c>
      <c r="G66" s="236">
        <v>22608</v>
      </c>
      <c r="H66" s="140">
        <v>22598</v>
      </c>
      <c r="I66" s="115">
        <v>215</v>
      </c>
      <c r="J66" s="116">
        <v>0.95141162934772994</v>
      </c>
    </row>
    <row r="67" spans="1:12" s="110" customFormat="1" ht="12" customHeight="1" x14ac:dyDescent="0.2">
      <c r="A67" s="118" t="s">
        <v>105</v>
      </c>
      <c r="B67" s="121" t="s">
        <v>108</v>
      </c>
      <c r="C67" s="113">
        <v>9.7657841140529538</v>
      </c>
      <c r="D67" s="235">
        <v>4795</v>
      </c>
      <c r="E67" s="236">
        <v>5062</v>
      </c>
      <c r="F67" s="236">
        <v>5189</v>
      </c>
      <c r="G67" s="236">
        <v>4631</v>
      </c>
      <c r="H67" s="140">
        <v>4752</v>
      </c>
      <c r="I67" s="115">
        <v>43</v>
      </c>
      <c r="J67" s="116">
        <v>0.90488215488215484</v>
      </c>
    </row>
    <row r="68" spans="1:12" s="110" customFormat="1" ht="12" customHeight="1" x14ac:dyDescent="0.2">
      <c r="A68" s="118"/>
      <c r="B68" s="121" t="s">
        <v>109</v>
      </c>
      <c r="C68" s="113">
        <v>66.185336048879833</v>
      </c>
      <c r="D68" s="235">
        <v>32497</v>
      </c>
      <c r="E68" s="236">
        <v>32790</v>
      </c>
      <c r="F68" s="236">
        <v>33022</v>
      </c>
      <c r="G68" s="236">
        <v>32944</v>
      </c>
      <c r="H68" s="140">
        <v>32746</v>
      </c>
      <c r="I68" s="115">
        <v>-249</v>
      </c>
      <c r="J68" s="116">
        <v>-0.76039821657607032</v>
      </c>
    </row>
    <row r="69" spans="1:12" s="110" customFormat="1" ht="12" customHeight="1" x14ac:dyDescent="0.2">
      <c r="A69" s="118"/>
      <c r="B69" s="121" t="s">
        <v>110</v>
      </c>
      <c r="C69" s="113">
        <v>22.706720977596742</v>
      </c>
      <c r="D69" s="235">
        <v>11149</v>
      </c>
      <c r="E69" s="236">
        <v>11026</v>
      </c>
      <c r="F69" s="236">
        <v>10937</v>
      </c>
      <c r="G69" s="236">
        <v>10704</v>
      </c>
      <c r="H69" s="140">
        <v>10548</v>
      </c>
      <c r="I69" s="115">
        <v>601</v>
      </c>
      <c r="J69" s="116">
        <v>5.6977626090254079</v>
      </c>
    </row>
    <row r="70" spans="1:12" s="110" customFormat="1" ht="12" customHeight="1" x14ac:dyDescent="0.2">
      <c r="A70" s="120"/>
      <c r="B70" s="121" t="s">
        <v>111</v>
      </c>
      <c r="C70" s="113">
        <v>1.3421588594704685</v>
      </c>
      <c r="D70" s="235">
        <v>659</v>
      </c>
      <c r="E70" s="236">
        <v>671</v>
      </c>
      <c r="F70" s="236">
        <v>662</v>
      </c>
      <c r="G70" s="236">
        <v>637</v>
      </c>
      <c r="H70" s="140">
        <v>614</v>
      </c>
      <c r="I70" s="115">
        <v>45</v>
      </c>
      <c r="J70" s="116">
        <v>7.328990228013029</v>
      </c>
    </row>
    <row r="71" spans="1:12" s="110" customFormat="1" ht="12" customHeight="1" x14ac:dyDescent="0.2">
      <c r="A71" s="120"/>
      <c r="B71" s="121" t="s">
        <v>112</v>
      </c>
      <c r="C71" s="113">
        <v>0.32382892057026474</v>
      </c>
      <c r="D71" s="235">
        <v>159</v>
      </c>
      <c r="E71" s="236">
        <v>174</v>
      </c>
      <c r="F71" s="236">
        <v>174</v>
      </c>
      <c r="G71" s="236">
        <v>146</v>
      </c>
      <c r="H71" s="140">
        <v>130</v>
      </c>
      <c r="I71" s="115">
        <v>29</v>
      </c>
      <c r="J71" s="116">
        <v>22.307692307692307</v>
      </c>
    </row>
    <row r="72" spans="1:12" s="110" customFormat="1" ht="12" customHeight="1" x14ac:dyDescent="0.2">
      <c r="A72" s="118" t="s">
        <v>113</v>
      </c>
      <c r="B72" s="119" t="s">
        <v>181</v>
      </c>
      <c r="C72" s="113">
        <v>68.753564154786147</v>
      </c>
      <c r="D72" s="235">
        <v>33758</v>
      </c>
      <c r="E72" s="236">
        <v>34080</v>
      </c>
      <c r="F72" s="236">
        <v>34464</v>
      </c>
      <c r="G72" s="236">
        <v>33723</v>
      </c>
      <c r="H72" s="140">
        <v>33730</v>
      </c>
      <c r="I72" s="115">
        <v>28</v>
      </c>
      <c r="J72" s="116">
        <v>8.3012155351319297E-2</v>
      </c>
    </row>
    <row r="73" spans="1:12" s="110" customFormat="1" ht="12" customHeight="1" x14ac:dyDescent="0.2">
      <c r="A73" s="118"/>
      <c r="B73" s="119" t="s">
        <v>182</v>
      </c>
      <c r="C73" s="113">
        <v>31.246435845213849</v>
      </c>
      <c r="D73" s="115">
        <v>15342</v>
      </c>
      <c r="E73" s="114">
        <v>15469</v>
      </c>
      <c r="F73" s="114">
        <v>15346</v>
      </c>
      <c r="G73" s="114">
        <v>15193</v>
      </c>
      <c r="H73" s="140">
        <v>14930</v>
      </c>
      <c r="I73" s="115">
        <v>412</v>
      </c>
      <c r="J73" s="116">
        <v>2.7595445411922306</v>
      </c>
    </row>
    <row r="74" spans="1:12" s="110" customFormat="1" ht="12" customHeight="1" x14ac:dyDescent="0.2">
      <c r="A74" s="118" t="s">
        <v>113</v>
      </c>
      <c r="B74" s="119" t="s">
        <v>116</v>
      </c>
      <c r="C74" s="113">
        <v>92.291242362525452</v>
      </c>
      <c r="D74" s="115">
        <v>45315</v>
      </c>
      <c r="E74" s="114">
        <v>45774</v>
      </c>
      <c r="F74" s="114">
        <v>46108</v>
      </c>
      <c r="G74" s="114">
        <v>45302</v>
      </c>
      <c r="H74" s="140">
        <v>45263</v>
      </c>
      <c r="I74" s="115">
        <v>52</v>
      </c>
      <c r="J74" s="116">
        <v>0.11488412168879659</v>
      </c>
    </row>
    <row r="75" spans="1:12" s="110" customFormat="1" ht="12" customHeight="1" x14ac:dyDescent="0.2">
      <c r="A75" s="142"/>
      <c r="B75" s="124" t="s">
        <v>117</v>
      </c>
      <c r="C75" s="125">
        <v>7.6374745417515273</v>
      </c>
      <c r="D75" s="143">
        <v>3750</v>
      </c>
      <c r="E75" s="144">
        <v>3741</v>
      </c>
      <c r="F75" s="144">
        <v>3673</v>
      </c>
      <c r="G75" s="144">
        <v>3586</v>
      </c>
      <c r="H75" s="145">
        <v>3365</v>
      </c>
      <c r="I75" s="143">
        <v>385</v>
      </c>
      <c r="J75" s="146">
        <v>11.441307578008916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45313</v>
      </c>
      <c r="G11" s="114">
        <v>46219</v>
      </c>
      <c r="H11" s="114">
        <v>46437</v>
      </c>
      <c r="I11" s="114">
        <v>45617</v>
      </c>
      <c r="J11" s="140">
        <v>45546</v>
      </c>
      <c r="K11" s="114">
        <v>-233</v>
      </c>
      <c r="L11" s="116">
        <v>-0.51157071971193957</v>
      </c>
    </row>
    <row r="12" spans="1:17" s="110" customFormat="1" ht="24.95" customHeight="1" x14ac:dyDescent="0.2">
      <c r="A12" s="604" t="s">
        <v>185</v>
      </c>
      <c r="B12" s="605"/>
      <c r="C12" s="605"/>
      <c r="D12" s="606"/>
      <c r="E12" s="113">
        <v>50.257100611303599</v>
      </c>
      <c r="F12" s="115">
        <v>22773</v>
      </c>
      <c r="G12" s="114">
        <v>23188</v>
      </c>
      <c r="H12" s="114">
        <v>23376</v>
      </c>
      <c r="I12" s="114">
        <v>22932</v>
      </c>
      <c r="J12" s="140">
        <v>22810</v>
      </c>
      <c r="K12" s="114">
        <v>-37</v>
      </c>
      <c r="L12" s="116">
        <v>-0.16220955721174923</v>
      </c>
    </row>
    <row r="13" spans="1:17" s="110" customFormat="1" ht="15" customHeight="1" x14ac:dyDescent="0.2">
      <c r="A13" s="120"/>
      <c r="B13" s="612" t="s">
        <v>107</v>
      </c>
      <c r="C13" s="612"/>
      <c r="E13" s="113">
        <v>49.742899388696401</v>
      </c>
      <c r="F13" s="115">
        <v>22540</v>
      </c>
      <c r="G13" s="114">
        <v>23031</v>
      </c>
      <c r="H13" s="114">
        <v>23061</v>
      </c>
      <c r="I13" s="114">
        <v>22685</v>
      </c>
      <c r="J13" s="140">
        <v>22736</v>
      </c>
      <c r="K13" s="114">
        <v>-196</v>
      </c>
      <c r="L13" s="116">
        <v>-0.86206896551724133</v>
      </c>
    </row>
    <row r="14" spans="1:17" s="110" customFormat="1" ht="24.95" customHeight="1" x14ac:dyDescent="0.2">
      <c r="A14" s="604" t="s">
        <v>186</v>
      </c>
      <c r="B14" s="605"/>
      <c r="C14" s="605"/>
      <c r="D14" s="606"/>
      <c r="E14" s="113">
        <v>9.5072054377331003</v>
      </c>
      <c r="F14" s="115">
        <v>4308</v>
      </c>
      <c r="G14" s="114">
        <v>4571</v>
      </c>
      <c r="H14" s="114">
        <v>4696</v>
      </c>
      <c r="I14" s="114">
        <v>4134</v>
      </c>
      <c r="J14" s="140">
        <v>4331</v>
      </c>
      <c r="K14" s="114">
        <v>-23</v>
      </c>
      <c r="L14" s="116">
        <v>-0.53105518356037862</v>
      </c>
    </row>
    <row r="15" spans="1:17" s="110" customFormat="1" ht="15" customHeight="1" x14ac:dyDescent="0.2">
      <c r="A15" s="120"/>
      <c r="B15" s="119"/>
      <c r="C15" s="258" t="s">
        <v>106</v>
      </c>
      <c r="E15" s="113">
        <v>55.571030640668525</v>
      </c>
      <c r="F15" s="115">
        <v>2394</v>
      </c>
      <c r="G15" s="114">
        <v>2522</v>
      </c>
      <c r="H15" s="114">
        <v>2620</v>
      </c>
      <c r="I15" s="114">
        <v>2299</v>
      </c>
      <c r="J15" s="140">
        <v>2367</v>
      </c>
      <c r="K15" s="114">
        <v>27</v>
      </c>
      <c r="L15" s="116">
        <v>1.1406844106463878</v>
      </c>
    </row>
    <row r="16" spans="1:17" s="110" customFormat="1" ht="15" customHeight="1" x14ac:dyDescent="0.2">
      <c r="A16" s="120"/>
      <c r="B16" s="119"/>
      <c r="C16" s="258" t="s">
        <v>107</v>
      </c>
      <c r="E16" s="113">
        <v>44.428969359331475</v>
      </c>
      <c r="F16" s="115">
        <v>1914</v>
      </c>
      <c r="G16" s="114">
        <v>2049</v>
      </c>
      <c r="H16" s="114">
        <v>2076</v>
      </c>
      <c r="I16" s="114">
        <v>1835</v>
      </c>
      <c r="J16" s="140">
        <v>1964</v>
      </c>
      <c r="K16" s="114">
        <v>-50</v>
      </c>
      <c r="L16" s="116">
        <v>-2.5458248472505089</v>
      </c>
    </row>
    <row r="17" spans="1:12" s="110" customFormat="1" ht="15" customHeight="1" x14ac:dyDescent="0.2">
      <c r="A17" s="120"/>
      <c r="B17" s="121" t="s">
        <v>109</v>
      </c>
      <c r="C17" s="258"/>
      <c r="E17" s="113">
        <v>65.725067861320156</v>
      </c>
      <c r="F17" s="115">
        <v>29782</v>
      </c>
      <c r="G17" s="114">
        <v>30450</v>
      </c>
      <c r="H17" s="114">
        <v>30633</v>
      </c>
      <c r="I17" s="114">
        <v>30571</v>
      </c>
      <c r="J17" s="140">
        <v>30475</v>
      </c>
      <c r="K17" s="114">
        <v>-693</v>
      </c>
      <c r="L17" s="116">
        <v>-2.2739950779327316</v>
      </c>
    </row>
    <row r="18" spans="1:12" s="110" customFormat="1" ht="15" customHeight="1" x14ac:dyDescent="0.2">
      <c r="A18" s="120"/>
      <c r="B18" s="119"/>
      <c r="C18" s="258" t="s">
        <v>106</v>
      </c>
      <c r="E18" s="113">
        <v>49.855617487072728</v>
      </c>
      <c r="F18" s="115">
        <v>14848</v>
      </c>
      <c r="G18" s="114">
        <v>15153</v>
      </c>
      <c r="H18" s="114">
        <v>15272</v>
      </c>
      <c r="I18" s="114">
        <v>15221</v>
      </c>
      <c r="J18" s="140">
        <v>15128</v>
      </c>
      <c r="K18" s="114">
        <v>-280</v>
      </c>
      <c r="L18" s="116">
        <v>-1.8508725542041249</v>
      </c>
    </row>
    <row r="19" spans="1:12" s="110" customFormat="1" ht="15" customHeight="1" x14ac:dyDescent="0.2">
      <c r="A19" s="120"/>
      <c r="B19" s="119"/>
      <c r="C19" s="258" t="s">
        <v>107</v>
      </c>
      <c r="E19" s="113">
        <v>50.144382512927272</v>
      </c>
      <c r="F19" s="115">
        <v>14934</v>
      </c>
      <c r="G19" s="114">
        <v>15297</v>
      </c>
      <c r="H19" s="114">
        <v>15361</v>
      </c>
      <c r="I19" s="114">
        <v>15350</v>
      </c>
      <c r="J19" s="140">
        <v>15347</v>
      </c>
      <c r="K19" s="114">
        <v>-413</v>
      </c>
      <c r="L19" s="116">
        <v>-2.6910796898416627</v>
      </c>
    </row>
    <row r="20" spans="1:12" s="110" customFormat="1" ht="15" customHeight="1" x14ac:dyDescent="0.2">
      <c r="A20" s="120"/>
      <c r="B20" s="121" t="s">
        <v>110</v>
      </c>
      <c r="C20" s="258"/>
      <c r="E20" s="113">
        <v>23.430362147728026</v>
      </c>
      <c r="F20" s="115">
        <v>10617</v>
      </c>
      <c r="G20" s="114">
        <v>10567</v>
      </c>
      <c r="H20" s="114">
        <v>10488</v>
      </c>
      <c r="I20" s="114">
        <v>10310</v>
      </c>
      <c r="J20" s="140">
        <v>10158</v>
      </c>
      <c r="K20" s="114">
        <v>459</v>
      </c>
      <c r="L20" s="116">
        <v>4.5186060248080331</v>
      </c>
    </row>
    <row r="21" spans="1:12" s="110" customFormat="1" ht="15" customHeight="1" x14ac:dyDescent="0.2">
      <c r="A21" s="120"/>
      <c r="B21" s="119"/>
      <c r="C21" s="258" t="s">
        <v>106</v>
      </c>
      <c r="E21" s="113">
        <v>48.629556371856459</v>
      </c>
      <c r="F21" s="115">
        <v>5163</v>
      </c>
      <c r="G21" s="114">
        <v>5133</v>
      </c>
      <c r="H21" s="114">
        <v>5095</v>
      </c>
      <c r="I21" s="114">
        <v>5030</v>
      </c>
      <c r="J21" s="140">
        <v>4945</v>
      </c>
      <c r="K21" s="114">
        <v>218</v>
      </c>
      <c r="L21" s="116">
        <v>4.4084934277047525</v>
      </c>
    </row>
    <row r="22" spans="1:12" s="110" customFormat="1" ht="15" customHeight="1" x14ac:dyDescent="0.2">
      <c r="A22" s="120"/>
      <c r="B22" s="119"/>
      <c r="C22" s="258" t="s">
        <v>107</v>
      </c>
      <c r="E22" s="113">
        <v>51.370443628143541</v>
      </c>
      <c r="F22" s="115">
        <v>5454</v>
      </c>
      <c r="G22" s="114">
        <v>5434</v>
      </c>
      <c r="H22" s="114">
        <v>5393</v>
      </c>
      <c r="I22" s="114">
        <v>5280</v>
      </c>
      <c r="J22" s="140">
        <v>5213</v>
      </c>
      <c r="K22" s="114">
        <v>241</v>
      </c>
      <c r="L22" s="116">
        <v>4.6230577402647226</v>
      </c>
    </row>
    <row r="23" spans="1:12" s="110" customFormat="1" ht="15" customHeight="1" x14ac:dyDescent="0.2">
      <c r="A23" s="120"/>
      <c r="B23" s="121" t="s">
        <v>111</v>
      </c>
      <c r="C23" s="258"/>
      <c r="E23" s="113">
        <v>1.3373645532187231</v>
      </c>
      <c r="F23" s="115">
        <v>606</v>
      </c>
      <c r="G23" s="114">
        <v>631</v>
      </c>
      <c r="H23" s="114">
        <v>620</v>
      </c>
      <c r="I23" s="114">
        <v>602</v>
      </c>
      <c r="J23" s="140">
        <v>582</v>
      </c>
      <c r="K23" s="114">
        <v>24</v>
      </c>
      <c r="L23" s="116">
        <v>4.1237113402061851</v>
      </c>
    </row>
    <row r="24" spans="1:12" s="110" customFormat="1" ht="15" customHeight="1" x14ac:dyDescent="0.2">
      <c r="A24" s="120"/>
      <c r="B24" s="119"/>
      <c r="C24" s="258" t="s">
        <v>106</v>
      </c>
      <c r="E24" s="113">
        <v>60.726072607260726</v>
      </c>
      <c r="F24" s="115">
        <v>368</v>
      </c>
      <c r="G24" s="114">
        <v>380</v>
      </c>
      <c r="H24" s="114">
        <v>389</v>
      </c>
      <c r="I24" s="114">
        <v>382</v>
      </c>
      <c r="J24" s="140">
        <v>370</v>
      </c>
      <c r="K24" s="114">
        <v>-2</v>
      </c>
      <c r="L24" s="116">
        <v>-0.54054054054054057</v>
      </c>
    </row>
    <row r="25" spans="1:12" s="110" customFormat="1" ht="15" customHeight="1" x14ac:dyDescent="0.2">
      <c r="A25" s="120"/>
      <c r="B25" s="119"/>
      <c r="C25" s="258" t="s">
        <v>107</v>
      </c>
      <c r="E25" s="113">
        <v>39.273927392739274</v>
      </c>
      <c r="F25" s="115">
        <v>238</v>
      </c>
      <c r="G25" s="114">
        <v>251</v>
      </c>
      <c r="H25" s="114">
        <v>231</v>
      </c>
      <c r="I25" s="114">
        <v>220</v>
      </c>
      <c r="J25" s="140">
        <v>212</v>
      </c>
      <c r="K25" s="114">
        <v>26</v>
      </c>
      <c r="L25" s="116">
        <v>12.264150943396226</v>
      </c>
    </row>
    <row r="26" spans="1:12" s="110" customFormat="1" ht="15" customHeight="1" x14ac:dyDescent="0.2">
      <c r="A26" s="120"/>
      <c r="C26" s="121" t="s">
        <v>187</v>
      </c>
      <c r="D26" s="110" t="s">
        <v>188</v>
      </c>
      <c r="E26" s="113">
        <v>0.33765144660472712</v>
      </c>
      <c r="F26" s="115">
        <v>153</v>
      </c>
      <c r="G26" s="114">
        <v>168</v>
      </c>
      <c r="H26" s="114">
        <v>168</v>
      </c>
      <c r="I26" s="114">
        <v>143</v>
      </c>
      <c r="J26" s="140">
        <v>127</v>
      </c>
      <c r="K26" s="114">
        <v>26</v>
      </c>
      <c r="L26" s="116">
        <v>20.472440944881889</v>
      </c>
    </row>
    <row r="27" spans="1:12" s="110" customFormat="1" ht="15" customHeight="1" x14ac:dyDescent="0.2">
      <c r="A27" s="120"/>
      <c r="B27" s="119"/>
      <c r="D27" s="259" t="s">
        <v>106</v>
      </c>
      <c r="E27" s="113">
        <v>49.673202614379086</v>
      </c>
      <c r="F27" s="115">
        <v>76</v>
      </c>
      <c r="G27" s="114">
        <v>80</v>
      </c>
      <c r="H27" s="114">
        <v>92</v>
      </c>
      <c r="I27" s="114">
        <v>81</v>
      </c>
      <c r="J27" s="140">
        <v>71</v>
      </c>
      <c r="K27" s="114">
        <v>5</v>
      </c>
      <c r="L27" s="116">
        <v>7.042253521126761</v>
      </c>
    </row>
    <row r="28" spans="1:12" s="110" customFormat="1" ht="15" customHeight="1" x14ac:dyDescent="0.2">
      <c r="A28" s="120"/>
      <c r="B28" s="119"/>
      <c r="D28" s="259" t="s">
        <v>107</v>
      </c>
      <c r="E28" s="113">
        <v>50.326797385620914</v>
      </c>
      <c r="F28" s="115">
        <v>77</v>
      </c>
      <c r="G28" s="114">
        <v>88</v>
      </c>
      <c r="H28" s="114">
        <v>76</v>
      </c>
      <c r="I28" s="114">
        <v>62</v>
      </c>
      <c r="J28" s="140">
        <v>56</v>
      </c>
      <c r="K28" s="114">
        <v>21</v>
      </c>
      <c r="L28" s="116">
        <v>37.5</v>
      </c>
    </row>
    <row r="29" spans="1:12" s="110" customFormat="1" ht="24.95" customHeight="1" x14ac:dyDescent="0.2">
      <c r="A29" s="604" t="s">
        <v>189</v>
      </c>
      <c r="B29" s="605"/>
      <c r="C29" s="605"/>
      <c r="D29" s="606"/>
      <c r="E29" s="113">
        <v>92.715114867698006</v>
      </c>
      <c r="F29" s="115">
        <v>42012</v>
      </c>
      <c r="G29" s="114">
        <v>42884</v>
      </c>
      <c r="H29" s="114">
        <v>43149</v>
      </c>
      <c r="I29" s="114">
        <v>42470</v>
      </c>
      <c r="J29" s="140">
        <v>42549</v>
      </c>
      <c r="K29" s="114">
        <v>-537</v>
      </c>
      <c r="L29" s="116">
        <v>-1.2620743143199604</v>
      </c>
    </row>
    <row r="30" spans="1:12" s="110" customFormat="1" ht="15" customHeight="1" x14ac:dyDescent="0.2">
      <c r="A30" s="120"/>
      <c r="B30" s="119"/>
      <c r="C30" s="258" t="s">
        <v>106</v>
      </c>
      <c r="E30" s="113">
        <v>49.131200609349712</v>
      </c>
      <c r="F30" s="115">
        <v>20641</v>
      </c>
      <c r="G30" s="114">
        <v>21041</v>
      </c>
      <c r="H30" s="114">
        <v>21251</v>
      </c>
      <c r="I30" s="114">
        <v>20924</v>
      </c>
      <c r="J30" s="140">
        <v>20873</v>
      </c>
      <c r="K30" s="114">
        <v>-232</v>
      </c>
      <c r="L30" s="116">
        <v>-1.1114837349686197</v>
      </c>
    </row>
    <row r="31" spans="1:12" s="110" customFormat="1" ht="15" customHeight="1" x14ac:dyDescent="0.2">
      <c r="A31" s="120"/>
      <c r="B31" s="119"/>
      <c r="C31" s="258" t="s">
        <v>107</v>
      </c>
      <c r="E31" s="113">
        <v>50.868799390650288</v>
      </c>
      <c r="F31" s="115">
        <v>21371</v>
      </c>
      <c r="G31" s="114">
        <v>21843</v>
      </c>
      <c r="H31" s="114">
        <v>21898</v>
      </c>
      <c r="I31" s="114">
        <v>21546</v>
      </c>
      <c r="J31" s="140">
        <v>21676</v>
      </c>
      <c r="K31" s="114">
        <v>-305</v>
      </c>
      <c r="L31" s="116">
        <v>-1.4070861782616719</v>
      </c>
    </row>
    <row r="32" spans="1:12" s="110" customFormat="1" ht="15" customHeight="1" x14ac:dyDescent="0.2">
      <c r="A32" s="120"/>
      <c r="B32" s="119" t="s">
        <v>117</v>
      </c>
      <c r="C32" s="258"/>
      <c r="E32" s="113">
        <v>7.2120583497009685</v>
      </c>
      <c r="F32" s="115">
        <v>3268</v>
      </c>
      <c r="G32" s="114">
        <v>3304</v>
      </c>
      <c r="H32" s="114">
        <v>3258</v>
      </c>
      <c r="I32" s="114">
        <v>3119</v>
      </c>
      <c r="J32" s="140">
        <v>2970</v>
      </c>
      <c r="K32" s="114">
        <v>298</v>
      </c>
      <c r="L32" s="116">
        <v>10.033670033670033</v>
      </c>
    </row>
    <row r="33" spans="1:12" s="110" customFormat="1" ht="15" customHeight="1" x14ac:dyDescent="0.2">
      <c r="A33" s="120"/>
      <c r="B33" s="119"/>
      <c r="C33" s="258" t="s">
        <v>106</v>
      </c>
      <c r="E33" s="113">
        <v>64.565483476132187</v>
      </c>
      <c r="F33" s="115">
        <v>2110</v>
      </c>
      <c r="G33" s="114">
        <v>2125</v>
      </c>
      <c r="H33" s="114">
        <v>2105</v>
      </c>
      <c r="I33" s="114">
        <v>1991</v>
      </c>
      <c r="J33" s="140">
        <v>1919</v>
      </c>
      <c r="K33" s="114">
        <v>191</v>
      </c>
      <c r="L33" s="116">
        <v>9.9531005732152167</v>
      </c>
    </row>
    <row r="34" spans="1:12" s="110" customFormat="1" ht="15" customHeight="1" x14ac:dyDescent="0.2">
      <c r="A34" s="120"/>
      <c r="B34" s="119"/>
      <c r="C34" s="258" t="s">
        <v>107</v>
      </c>
      <c r="E34" s="113">
        <v>35.434516523867806</v>
      </c>
      <c r="F34" s="115">
        <v>1158</v>
      </c>
      <c r="G34" s="114">
        <v>1179</v>
      </c>
      <c r="H34" s="114">
        <v>1153</v>
      </c>
      <c r="I34" s="114">
        <v>1128</v>
      </c>
      <c r="J34" s="140">
        <v>1051</v>
      </c>
      <c r="K34" s="114">
        <v>107</v>
      </c>
      <c r="L34" s="116">
        <v>10.180780209324453</v>
      </c>
    </row>
    <row r="35" spans="1:12" s="110" customFormat="1" ht="24.95" customHeight="1" x14ac:dyDescent="0.2">
      <c r="A35" s="604" t="s">
        <v>190</v>
      </c>
      <c r="B35" s="605"/>
      <c r="C35" s="605"/>
      <c r="D35" s="606"/>
      <c r="E35" s="113">
        <v>66.930020082537027</v>
      </c>
      <c r="F35" s="115">
        <v>30328</v>
      </c>
      <c r="G35" s="114">
        <v>31013</v>
      </c>
      <c r="H35" s="114">
        <v>31348</v>
      </c>
      <c r="I35" s="114">
        <v>30689</v>
      </c>
      <c r="J35" s="140">
        <v>30780</v>
      </c>
      <c r="K35" s="114">
        <v>-452</v>
      </c>
      <c r="L35" s="116">
        <v>-1.4684860298895386</v>
      </c>
    </row>
    <row r="36" spans="1:12" s="110" customFormat="1" ht="15" customHeight="1" x14ac:dyDescent="0.2">
      <c r="A36" s="120"/>
      <c r="B36" s="119"/>
      <c r="C36" s="258" t="s">
        <v>106</v>
      </c>
      <c r="E36" s="113">
        <v>66.446847797414932</v>
      </c>
      <c r="F36" s="115">
        <v>20152</v>
      </c>
      <c r="G36" s="114">
        <v>20448</v>
      </c>
      <c r="H36" s="114">
        <v>20702</v>
      </c>
      <c r="I36" s="114">
        <v>20283</v>
      </c>
      <c r="J36" s="140">
        <v>20258</v>
      </c>
      <c r="K36" s="114">
        <v>-106</v>
      </c>
      <c r="L36" s="116">
        <v>-0.52325007404482182</v>
      </c>
    </row>
    <row r="37" spans="1:12" s="110" customFormat="1" ht="15" customHeight="1" x14ac:dyDescent="0.2">
      <c r="A37" s="120"/>
      <c r="B37" s="119"/>
      <c r="C37" s="258" t="s">
        <v>107</v>
      </c>
      <c r="E37" s="113">
        <v>33.553152202585068</v>
      </c>
      <c r="F37" s="115">
        <v>10176</v>
      </c>
      <c r="G37" s="114">
        <v>10565</v>
      </c>
      <c r="H37" s="114">
        <v>10646</v>
      </c>
      <c r="I37" s="114">
        <v>10406</v>
      </c>
      <c r="J37" s="140">
        <v>10522</v>
      </c>
      <c r="K37" s="114">
        <v>-346</v>
      </c>
      <c r="L37" s="116">
        <v>-3.2883482227713361</v>
      </c>
    </row>
    <row r="38" spans="1:12" s="110" customFormat="1" ht="15" customHeight="1" x14ac:dyDescent="0.2">
      <c r="A38" s="120"/>
      <c r="B38" s="119" t="s">
        <v>182</v>
      </c>
      <c r="C38" s="258"/>
      <c r="E38" s="113">
        <v>33.06997991746298</v>
      </c>
      <c r="F38" s="115">
        <v>14985</v>
      </c>
      <c r="G38" s="114">
        <v>15206</v>
      </c>
      <c r="H38" s="114">
        <v>15089</v>
      </c>
      <c r="I38" s="114">
        <v>14928</v>
      </c>
      <c r="J38" s="140">
        <v>14766</v>
      </c>
      <c r="K38" s="114">
        <v>219</v>
      </c>
      <c r="L38" s="116">
        <v>1.4831369362047948</v>
      </c>
    </row>
    <row r="39" spans="1:12" s="110" customFormat="1" ht="15" customHeight="1" x14ac:dyDescent="0.2">
      <c r="A39" s="120"/>
      <c r="B39" s="119"/>
      <c r="C39" s="258" t="s">
        <v>106</v>
      </c>
      <c r="E39" s="113">
        <v>17.490824157490824</v>
      </c>
      <c r="F39" s="115">
        <v>2621</v>
      </c>
      <c r="G39" s="114">
        <v>2740</v>
      </c>
      <c r="H39" s="114">
        <v>2674</v>
      </c>
      <c r="I39" s="114">
        <v>2649</v>
      </c>
      <c r="J39" s="140">
        <v>2552</v>
      </c>
      <c r="K39" s="114">
        <v>69</v>
      </c>
      <c r="L39" s="116">
        <v>2.7037617554858935</v>
      </c>
    </row>
    <row r="40" spans="1:12" s="110" customFormat="1" ht="15" customHeight="1" x14ac:dyDescent="0.2">
      <c r="A40" s="120"/>
      <c r="B40" s="119"/>
      <c r="C40" s="258" t="s">
        <v>107</v>
      </c>
      <c r="E40" s="113">
        <v>82.50917584250918</v>
      </c>
      <c r="F40" s="115">
        <v>12364</v>
      </c>
      <c r="G40" s="114">
        <v>12466</v>
      </c>
      <c r="H40" s="114">
        <v>12415</v>
      </c>
      <c r="I40" s="114">
        <v>12279</v>
      </c>
      <c r="J40" s="140">
        <v>12214</v>
      </c>
      <c r="K40" s="114">
        <v>150</v>
      </c>
      <c r="L40" s="116">
        <v>1.2280989028983134</v>
      </c>
    </row>
    <row r="41" spans="1:12" s="110" customFormat="1" ht="24.75" customHeight="1" x14ac:dyDescent="0.2">
      <c r="A41" s="604" t="s">
        <v>517</v>
      </c>
      <c r="B41" s="605"/>
      <c r="C41" s="605"/>
      <c r="D41" s="606"/>
      <c r="E41" s="113">
        <v>4.7955332906671373</v>
      </c>
      <c r="F41" s="115">
        <v>2173</v>
      </c>
      <c r="G41" s="114">
        <v>2397</v>
      </c>
      <c r="H41" s="114">
        <v>2450</v>
      </c>
      <c r="I41" s="114">
        <v>1946</v>
      </c>
      <c r="J41" s="140">
        <v>2184</v>
      </c>
      <c r="K41" s="114">
        <v>-11</v>
      </c>
      <c r="L41" s="116">
        <v>-0.50366300366300365</v>
      </c>
    </row>
    <row r="42" spans="1:12" s="110" customFormat="1" ht="15" customHeight="1" x14ac:dyDescent="0.2">
      <c r="A42" s="120"/>
      <c r="B42" s="119"/>
      <c r="C42" s="258" t="s">
        <v>106</v>
      </c>
      <c r="E42" s="113">
        <v>58.812701334560515</v>
      </c>
      <c r="F42" s="115">
        <v>1278</v>
      </c>
      <c r="G42" s="114">
        <v>1447</v>
      </c>
      <c r="H42" s="114">
        <v>1490</v>
      </c>
      <c r="I42" s="114">
        <v>1148</v>
      </c>
      <c r="J42" s="140">
        <v>1271</v>
      </c>
      <c r="K42" s="114">
        <v>7</v>
      </c>
      <c r="L42" s="116">
        <v>0.55074744295830058</v>
      </c>
    </row>
    <row r="43" spans="1:12" s="110" customFormat="1" ht="15" customHeight="1" x14ac:dyDescent="0.2">
      <c r="A43" s="123"/>
      <c r="B43" s="124"/>
      <c r="C43" s="260" t="s">
        <v>107</v>
      </c>
      <c r="D43" s="261"/>
      <c r="E43" s="125">
        <v>41.187298665439485</v>
      </c>
      <c r="F43" s="143">
        <v>895</v>
      </c>
      <c r="G43" s="144">
        <v>950</v>
      </c>
      <c r="H43" s="144">
        <v>960</v>
      </c>
      <c r="I43" s="144">
        <v>798</v>
      </c>
      <c r="J43" s="145">
        <v>913</v>
      </c>
      <c r="K43" s="144">
        <v>-18</v>
      </c>
      <c r="L43" s="146">
        <v>-1.9715224534501643</v>
      </c>
    </row>
    <row r="44" spans="1:12" s="110" customFormat="1" ht="45.75" customHeight="1" x14ac:dyDescent="0.2">
      <c r="A44" s="604" t="s">
        <v>191</v>
      </c>
      <c r="B44" s="605"/>
      <c r="C44" s="605"/>
      <c r="D44" s="606"/>
      <c r="E44" s="113">
        <v>1.0769536336150773</v>
      </c>
      <c r="F44" s="115">
        <v>488</v>
      </c>
      <c r="G44" s="114">
        <v>490</v>
      </c>
      <c r="H44" s="114">
        <v>495</v>
      </c>
      <c r="I44" s="114">
        <v>474</v>
      </c>
      <c r="J44" s="140">
        <v>482</v>
      </c>
      <c r="K44" s="114">
        <v>6</v>
      </c>
      <c r="L44" s="116">
        <v>1.2448132780082988</v>
      </c>
    </row>
    <row r="45" spans="1:12" s="110" customFormat="1" ht="15" customHeight="1" x14ac:dyDescent="0.2">
      <c r="A45" s="120"/>
      <c r="B45" s="119"/>
      <c r="C45" s="258" t="s">
        <v>106</v>
      </c>
      <c r="E45" s="113">
        <v>59.83606557377049</v>
      </c>
      <c r="F45" s="115">
        <v>292</v>
      </c>
      <c r="G45" s="114">
        <v>290</v>
      </c>
      <c r="H45" s="114">
        <v>298</v>
      </c>
      <c r="I45" s="114">
        <v>285</v>
      </c>
      <c r="J45" s="140">
        <v>290</v>
      </c>
      <c r="K45" s="114">
        <v>2</v>
      </c>
      <c r="L45" s="116">
        <v>0.68965517241379315</v>
      </c>
    </row>
    <row r="46" spans="1:12" s="110" customFormat="1" ht="15" customHeight="1" x14ac:dyDescent="0.2">
      <c r="A46" s="123"/>
      <c r="B46" s="124"/>
      <c r="C46" s="260" t="s">
        <v>107</v>
      </c>
      <c r="D46" s="261"/>
      <c r="E46" s="125">
        <v>40.16393442622951</v>
      </c>
      <c r="F46" s="143">
        <v>196</v>
      </c>
      <c r="G46" s="144">
        <v>200</v>
      </c>
      <c r="H46" s="144">
        <v>197</v>
      </c>
      <c r="I46" s="144">
        <v>189</v>
      </c>
      <c r="J46" s="145">
        <v>192</v>
      </c>
      <c r="K46" s="144">
        <v>4</v>
      </c>
      <c r="L46" s="146">
        <v>2.0833333333333335</v>
      </c>
    </row>
    <row r="47" spans="1:12" s="110" customFormat="1" ht="39" customHeight="1" x14ac:dyDescent="0.2">
      <c r="A47" s="604" t="s">
        <v>518</v>
      </c>
      <c r="B47" s="607"/>
      <c r="C47" s="607"/>
      <c r="D47" s="608"/>
      <c r="E47" s="113">
        <v>0.30013461920420187</v>
      </c>
      <c r="F47" s="115">
        <v>136</v>
      </c>
      <c r="G47" s="114">
        <v>138</v>
      </c>
      <c r="H47" s="114">
        <v>140</v>
      </c>
      <c r="I47" s="114">
        <v>140</v>
      </c>
      <c r="J47" s="140">
        <v>149</v>
      </c>
      <c r="K47" s="114">
        <v>-13</v>
      </c>
      <c r="L47" s="116">
        <v>-8.724832214765101</v>
      </c>
    </row>
    <row r="48" spans="1:12" s="110" customFormat="1" ht="15" customHeight="1" x14ac:dyDescent="0.2">
      <c r="A48" s="120"/>
      <c r="B48" s="119"/>
      <c r="C48" s="258" t="s">
        <v>106</v>
      </c>
      <c r="E48" s="113">
        <v>41.911764705882355</v>
      </c>
      <c r="F48" s="115">
        <v>57</v>
      </c>
      <c r="G48" s="114">
        <v>48</v>
      </c>
      <c r="H48" s="114">
        <v>48</v>
      </c>
      <c r="I48" s="114">
        <v>59</v>
      </c>
      <c r="J48" s="140">
        <v>58</v>
      </c>
      <c r="K48" s="114">
        <v>-1</v>
      </c>
      <c r="L48" s="116">
        <v>-1.7241379310344827</v>
      </c>
    </row>
    <row r="49" spans="1:12" s="110" customFormat="1" ht="15" customHeight="1" x14ac:dyDescent="0.2">
      <c r="A49" s="123"/>
      <c r="B49" s="124"/>
      <c r="C49" s="260" t="s">
        <v>107</v>
      </c>
      <c r="D49" s="261"/>
      <c r="E49" s="125">
        <v>58.088235294117645</v>
      </c>
      <c r="F49" s="143">
        <v>79</v>
      </c>
      <c r="G49" s="144">
        <v>90</v>
      </c>
      <c r="H49" s="144">
        <v>92</v>
      </c>
      <c r="I49" s="144">
        <v>81</v>
      </c>
      <c r="J49" s="145">
        <v>91</v>
      </c>
      <c r="K49" s="144">
        <v>-12</v>
      </c>
      <c r="L49" s="146">
        <v>-13.186813186813186</v>
      </c>
    </row>
    <row r="50" spans="1:12" s="110" customFormat="1" ht="24.95" customHeight="1" x14ac:dyDescent="0.2">
      <c r="A50" s="609" t="s">
        <v>192</v>
      </c>
      <c r="B50" s="610"/>
      <c r="C50" s="610"/>
      <c r="D50" s="611"/>
      <c r="E50" s="262">
        <v>11.661112704963255</v>
      </c>
      <c r="F50" s="263">
        <v>5284</v>
      </c>
      <c r="G50" s="264">
        <v>5603</v>
      </c>
      <c r="H50" s="264">
        <v>5647</v>
      </c>
      <c r="I50" s="264">
        <v>5150</v>
      </c>
      <c r="J50" s="265">
        <v>5202</v>
      </c>
      <c r="K50" s="263">
        <v>82</v>
      </c>
      <c r="L50" s="266">
        <v>1.5763168012302959</v>
      </c>
    </row>
    <row r="51" spans="1:12" s="110" customFormat="1" ht="15" customHeight="1" x14ac:dyDescent="0.2">
      <c r="A51" s="120"/>
      <c r="B51" s="119"/>
      <c r="C51" s="258" t="s">
        <v>106</v>
      </c>
      <c r="E51" s="113">
        <v>55.469341408024221</v>
      </c>
      <c r="F51" s="115">
        <v>2931</v>
      </c>
      <c r="G51" s="114">
        <v>3121</v>
      </c>
      <c r="H51" s="114">
        <v>3157</v>
      </c>
      <c r="I51" s="114">
        <v>2858</v>
      </c>
      <c r="J51" s="140">
        <v>2880</v>
      </c>
      <c r="K51" s="114">
        <v>51</v>
      </c>
      <c r="L51" s="116">
        <v>1.7708333333333333</v>
      </c>
    </row>
    <row r="52" spans="1:12" s="110" customFormat="1" ht="15" customHeight="1" x14ac:dyDescent="0.2">
      <c r="A52" s="120"/>
      <c r="B52" s="119"/>
      <c r="C52" s="258" t="s">
        <v>107</v>
      </c>
      <c r="E52" s="113">
        <v>44.530658591975779</v>
      </c>
      <c r="F52" s="115">
        <v>2353</v>
      </c>
      <c r="G52" s="114">
        <v>2482</v>
      </c>
      <c r="H52" s="114">
        <v>2490</v>
      </c>
      <c r="I52" s="114">
        <v>2292</v>
      </c>
      <c r="J52" s="140">
        <v>2322</v>
      </c>
      <c r="K52" s="114">
        <v>31</v>
      </c>
      <c r="L52" s="116">
        <v>1.335055986218777</v>
      </c>
    </row>
    <row r="53" spans="1:12" s="110" customFormat="1" ht="15" customHeight="1" x14ac:dyDescent="0.2">
      <c r="A53" s="120"/>
      <c r="B53" s="119"/>
      <c r="C53" s="258" t="s">
        <v>187</v>
      </c>
      <c r="D53" s="110" t="s">
        <v>193</v>
      </c>
      <c r="E53" s="113">
        <v>29.920514761544286</v>
      </c>
      <c r="F53" s="115">
        <v>1581</v>
      </c>
      <c r="G53" s="114">
        <v>1845</v>
      </c>
      <c r="H53" s="114">
        <v>1925</v>
      </c>
      <c r="I53" s="114">
        <v>1456</v>
      </c>
      <c r="J53" s="140">
        <v>1589</v>
      </c>
      <c r="K53" s="114">
        <v>-8</v>
      </c>
      <c r="L53" s="116">
        <v>-0.50346129641283821</v>
      </c>
    </row>
    <row r="54" spans="1:12" s="110" customFormat="1" ht="15" customHeight="1" x14ac:dyDescent="0.2">
      <c r="A54" s="120"/>
      <c r="B54" s="119"/>
      <c r="D54" s="267" t="s">
        <v>194</v>
      </c>
      <c r="E54" s="113">
        <v>61.922833649588867</v>
      </c>
      <c r="F54" s="115">
        <v>979</v>
      </c>
      <c r="G54" s="114">
        <v>1134</v>
      </c>
      <c r="H54" s="114">
        <v>1196</v>
      </c>
      <c r="I54" s="114">
        <v>899</v>
      </c>
      <c r="J54" s="140">
        <v>980</v>
      </c>
      <c r="K54" s="114">
        <v>-1</v>
      </c>
      <c r="L54" s="116">
        <v>-0.10204081632653061</v>
      </c>
    </row>
    <row r="55" spans="1:12" s="110" customFormat="1" ht="15" customHeight="1" x14ac:dyDescent="0.2">
      <c r="A55" s="120"/>
      <c r="B55" s="119"/>
      <c r="D55" s="267" t="s">
        <v>195</v>
      </c>
      <c r="E55" s="113">
        <v>38.077166350411133</v>
      </c>
      <c r="F55" s="115">
        <v>602</v>
      </c>
      <c r="G55" s="114">
        <v>711</v>
      </c>
      <c r="H55" s="114">
        <v>729</v>
      </c>
      <c r="I55" s="114">
        <v>557</v>
      </c>
      <c r="J55" s="140">
        <v>609</v>
      </c>
      <c r="K55" s="114">
        <v>-7</v>
      </c>
      <c r="L55" s="116">
        <v>-1.1494252873563218</v>
      </c>
    </row>
    <row r="56" spans="1:12" s="110" customFormat="1" ht="15" customHeight="1" x14ac:dyDescent="0.2">
      <c r="A56" s="120"/>
      <c r="B56" s="119" t="s">
        <v>196</v>
      </c>
      <c r="C56" s="258"/>
      <c r="E56" s="113">
        <v>70.591221062388271</v>
      </c>
      <c r="F56" s="115">
        <v>31987</v>
      </c>
      <c r="G56" s="114">
        <v>32245</v>
      </c>
      <c r="H56" s="114">
        <v>32414</v>
      </c>
      <c r="I56" s="114">
        <v>32153</v>
      </c>
      <c r="J56" s="140">
        <v>32154</v>
      </c>
      <c r="K56" s="114">
        <v>-167</v>
      </c>
      <c r="L56" s="116">
        <v>-0.51937550538035704</v>
      </c>
    </row>
    <row r="57" spans="1:12" s="110" customFormat="1" ht="15" customHeight="1" x14ac:dyDescent="0.2">
      <c r="A57" s="120"/>
      <c r="B57" s="119"/>
      <c r="C57" s="258" t="s">
        <v>106</v>
      </c>
      <c r="E57" s="113">
        <v>48.654140744677527</v>
      </c>
      <c r="F57" s="115">
        <v>15563</v>
      </c>
      <c r="G57" s="114">
        <v>15665</v>
      </c>
      <c r="H57" s="114">
        <v>15787</v>
      </c>
      <c r="I57" s="114">
        <v>15681</v>
      </c>
      <c r="J57" s="140">
        <v>15611</v>
      </c>
      <c r="K57" s="114">
        <v>-48</v>
      </c>
      <c r="L57" s="116">
        <v>-0.30747549804624946</v>
      </c>
    </row>
    <row r="58" spans="1:12" s="110" customFormat="1" ht="15" customHeight="1" x14ac:dyDescent="0.2">
      <c r="A58" s="120"/>
      <c r="B58" s="119"/>
      <c r="C58" s="258" t="s">
        <v>107</v>
      </c>
      <c r="E58" s="113">
        <v>51.345859255322473</v>
      </c>
      <c r="F58" s="115">
        <v>16424</v>
      </c>
      <c r="G58" s="114">
        <v>16580</v>
      </c>
      <c r="H58" s="114">
        <v>16627</v>
      </c>
      <c r="I58" s="114">
        <v>16472</v>
      </c>
      <c r="J58" s="140">
        <v>16543</v>
      </c>
      <c r="K58" s="114">
        <v>-119</v>
      </c>
      <c r="L58" s="116">
        <v>-0.7193374841322614</v>
      </c>
    </row>
    <row r="59" spans="1:12" s="110" customFormat="1" ht="15" customHeight="1" x14ac:dyDescent="0.2">
      <c r="A59" s="120"/>
      <c r="B59" s="119"/>
      <c r="C59" s="258" t="s">
        <v>105</v>
      </c>
      <c r="D59" s="110" t="s">
        <v>197</v>
      </c>
      <c r="E59" s="113">
        <v>93.681808234595309</v>
      </c>
      <c r="F59" s="115">
        <v>29966</v>
      </c>
      <c r="G59" s="114">
        <v>30220</v>
      </c>
      <c r="H59" s="114">
        <v>30370</v>
      </c>
      <c r="I59" s="114">
        <v>30158</v>
      </c>
      <c r="J59" s="140">
        <v>30161</v>
      </c>
      <c r="K59" s="114">
        <v>-195</v>
      </c>
      <c r="L59" s="116">
        <v>-0.64653028745731245</v>
      </c>
    </row>
    <row r="60" spans="1:12" s="110" customFormat="1" ht="15" customHeight="1" x14ac:dyDescent="0.2">
      <c r="A60" s="120"/>
      <c r="B60" s="119"/>
      <c r="C60" s="258"/>
      <c r="D60" s="267" t="s">
        <v>198</v>
      </c>
      <c r="E60" s="113">
        <v>47.100046719615563</v>
      </c>
      <c r="F60" s="115">
        <v>14114</v>
      </c>
      <c r="G60" s="114">
        <v>14205</v>
      </c>
      <c r="H60" s="114">
        <v>14326</v>
      </c>
      <c r="I60" s="114">
        <v>14241</v>
      </c>
      <c r="J60" s="140">
        <v>14171</v>
      </c>
      <c r="K60" s="114">
        <v>-57</v>
      </c>
      <c r="L60" s="116">
        <v>-0.40222990614635523</v>
      </c>
    </row>
    <row r="61" spans="1:12" s="110" customFormat="1" ht="15" customHeight="1" x14ac:dyDescent="0.2">
      <c r="A61" s="120"/>
      <c r="B61" s="119"/>
      <c r="C61" s="258"/>
      <c r="D61" s="267" t="s">
        <v>199</v>
      </c>
      <c r="E61" s="113">
        <v>52.899953280384437</v>
      </c>
      <c r="F61" s="115">
        <v>15852</v>
      </c>
      <c r="G61" s="114">
        <v>16015</v>
      </c>
      <c r="H61" s="114">
        <v>16044</v>
      </c>
      <c r="I61" s="114">
        <v>15917</v>
      </c>
      <c r="J61" s="140">
        <v>15990</v>
      </c>
      <c r="K61" s="114">
        <v>-138</v>
      </c>
      <c r="L61" s="116">
        <v>-0.8630393996247655</v>
      </c>
    </row>
    <row r="62" spans="1:12" s="110" customFormat="1" ht="15" customHeight="1" x14ac:dyDescent="0.2">
      <c r="A62" s="120"/>
      <c r="B62" s="119"/>
      <c r="C62" s="258"/>
      <c r="D62" s="258" t="s">
        <v>200</v>
      </c>
      <c r="E62" s="113">
        <v>6.3181917654046957</v>
      </c>
      <c r="F62" s="115">
        <v>2021</v>
      </c>
      <c r="G62" s="114">
        <v>2025</v>
      </c>
      <c r="H62" s="114">
        <v>2044</v>
      </c>
      <c r="I62" s="114">
        <v>1995</v>
      </c>
      <c r="J62" s="140">
        <v>1993</v>
      </c>
      <c r="K62" s="114">
        <v>28</v>
      </c>
      <c r="L62" s="116">
        <v>1.4049172102358254</v>
      </c>
    </row>
    <row r="63" spans="1:12" s="110" customFormat="1" ht="15" customHeight="1" x14ac:dyDescent="0.2">
      <c r="A63" s="120"/>
      <c r="B63" s="119"/>
      <c r="C63" s="258"/>
      <c r="D63" s="267" t="s">
        <v>198</v>
      </c>
      <c r="E63" s="113">
        <v>71.697179614052445</v>
      </c>
      <c r="F63" s="115">
        <v>1449</v>
      </c>
      <c r="G63" s="114">
        <v>1460</v>
      </c>
      <c r="H63" s="114">
        <v>1461</v>
      </c>
      <c r="I63" s="114">
        <v>1440</v>
      </c>
      <c r="J63" s="140">
        <v>1440</v>
      </c>
      <c r="K63" s="114">
        <v>9</v>
      </c>
      <c r="L63" s="116">
        <v>0.625</v>
      </c>
    </row>
    <row r="64" spans="1:12" s="110" customFormat="1" ht="15" customHeight="1" x14ac:dyDescent="0.2">
      <c r="A64" s="120"/>
      <c r="B64" s="119"/>
      <c r="C64" s="258"/>
      <c r="D64" s="267" t="s">
        <v>199</v>
      </c>
      <c r="E64" s="113">
        <v>28.302820385947552</v>
      </c>
      <c r="F64" s="115">
        <v>572</v>
      </c>
      <c r="G64" s="114">
        <v>565</v>
      </c>
      <c r="H64" s="114">
        <v>583</v>
      </c>
      <c r="I64" s="114">
        <v>555</v>
      </c>
      <c r="J64" s="140">
        <v>553</v>
      </c>
      <c r="K64" s="114">
        <v>19</v>
      </c>
      <c r="L64" s="116">
        <v>3.4358047016274864</v>
      </c>
    </row>
    <row r="65" spans="1:12" s="110" customFormat="1" ht="15" customHeight="1" x14ac:dyDescent="0.2">
      <c r="A65" s="120"/>
      <c r="B65" s="119" t="s">
        <v>201</v>
      </c>
      <c r="C65" s="258"/>
      <c r="E65" s="113">
        <v>10.599607176748394</v>
      </c>
      <c r="F65" s="115">
        <v>4803</v>
      </c>
      <c r="G65" s="114">
        <v>5045</v>
      </c>
      <c r="H65" s="114">
        <v>4963</v>
      </c>
      <c r="I65" s="114">
        <v>4937</v>
      </c>
      <c r="J65" s="140">
        <v>4844</v>
      </c>
      <c r="K65" s="114">
        <v>-41</v>
      </c>
      <c r="L65" s="116">
        <v>-0.84640792733278281</v>
      </c>
    </row>
    <row r="66" spans="1:12" s="110" customFormat="1" ht="15" customHeight="1" x14ac:dyDescent="0.2">
      <c r="A66" s="120"/>
      <c r="B66" s="119"/>
      <c r="C66" s="258" t="s">
        <v>106</v>
      </c>
      <c r="E66" s="113">
        <v>54.132833645638144</v>
      </c>
      <c r="F66" s="115">
        <v>2600</v>
      </c>
      <c r="G66" s="114">
        <v>2692</v>
      </c>
      <c r="H66" s="114">
        <v>2657</v>
      </c>
      <c r="I66" s="114">
        <v>2651</v>
      </c>
      <c r="J66" s="140">
        <v>2603</v>
      </c>
      <c r="K66" s="114">
        <v>-3</v>
      </c>
      <c r="L66" s="116">
        <v>-0.1152516327314637</v>
      </c>
    </row>
    <row r="67" spans="1:12" s="110" customFormat="1" ht="15" customHeight="1" x14ac:dyDescent="0.2">
      <c r="A67" s="120"/>
      <c r="B67" s="119"/>
      <c r="C67" s="258" t="s">
        <v>107</v>
      </c>
      <c r="E67" s="113">
        <v>45.867166354361856</v>
      </c>
      <c r="F67" s="115">
        <v>2203</v>
      </c>
      <c r="G67" s="114">
        <v>2353</v>
      </c>
      <c r="H67" s="114">
        <v>2306</v>
      </c>
      <c r="I67" s="114">
        <v>2286</v>
      </c>
      <c r="J67" s="140">
        <v>2241</v>
      </c>
      <c r="K67" s="114">
        <v>-38</v>
      </c>
      <c r="L67" s="116">
        <v>-1.6956715751896474</v>
      </c>
    </row>
    <row r="68" spans="1:12" s="110" customFormat="1" ht="15" customHeight="1" x14ac:dyDescent="0.2">
      <c r="A68" s="120"/>
      <c r="B68" s="119"/>
      <c r="C68" s="258" t="s">
        <v>105</v>
      </c>
      <c r="D68" s="110" t="s">
        <v>202</v>
      </c>
      <c r="E68" s="113">
        <v>17.988757026858213</v>
      </c>
      <c r="F68" s="115">
        <v>864</v>
      </c>
      <c r="G68" s="114">
        <v>976</v>
      </c>
      <c r="H68" s="114">
        <v>938</v>
      </c>
      <c r="I68" s="114">
        <v>924</v>
      </c>
      <c r="J68" s="140">
        <v>868</v>
      </c>
      <c r="K68" s="114">
        <v>-4</v>
      </c>
      <c r="L68" s="116">
        <v>-0.46082949308755761</v>
      </c>
    </row>
    <row r="69" spans="1:12" s="110" customFormat="1" ht="15" customHeight="1" x14ac:dyDescent="0.2">
      <c r="A69" s="120"/>
      <c r="B69" s="119"/>
      <c r="C69" s="258"/>
      <c r="D69" s="267" t="s">
        <v>198</v>
      </c>
      <c r="E69" s="113">
        <v>51.504629629629626</v>
      </c>
      <c r="F69" s="115">
        <v>445</v>
      </c>
      <c r="G69" s="114">
        <v>484</v>
      </c>
      <c r="H69" s="114">
        <v>468</v>
      </c>
      <c r="I69" s="114">
        <v>458</v>
      </c>
      <c r="J69" s="140">
        <v>427</v>
      </c>
      <c r="K69" s="114">
        <v>18</v>
      </c>
      <c r="L69" s="116">
        <v>4.2154566744730682</v>
      </c>
    </row>
    <row r="70" spans="1:12" s="110" customFormat="1" ht="15" customHeight="1" x14ac:dyDescent="0.2">
      <c r="A70" s="120"/>
      <c r="B70" s="119"/>
      <c r="C70" s="258"/>
      <c r="D70" s="267" t="s">
        <v>199</v>
      </c>
      <c r="E70" s="113">
        <v>48.495370370370374</v>
      </c>
      <c r="F70" s="115">
        <v>419</v>
      </c>
      <c r="G70" s="114">
        <v>492</v>
      </c>
      <c r="H70" s="114">
        <v>470</v>
      </c>
      <c r="I70" s="114">
        <v>466</v>
      </c>
      <c r="J70" s="140">
        <v>441</v>
      </c>
      <c r="K70" s="114">
        <v>-22</v>
      </c>
      <c r="L70" s="116">
        <v>-4.9886621315192743</v>
      </c>
    </row>
    <row r="71" spans="1:12" s="110" customFormat="1" ht="15" customHeight="1" x14ac:dyDescent="0.2">
      <c r="A71" s="120"/>
      <c r="B71" s="119"/>
      <c r="C71" s="258"/>
      <c r="D71" s="110" t="s">
        <v>203</v>
      </c>
      <c r="E71" s="113">
        <v>71.705184259837608</v>
      </c>
      <c r="F71" s="115">
        <v>3444</v>
      </c>
      <c r="G71" s="114">
        <v>3591</v>
      </c>
      <c r="H71" s="114">
        <v>3555</v>
      </c>
      <c r="I71" s="114">
        <v>3542</v>
      </c>
      <c r="J71" s="140">
        <v>3503</v>
      </c>
      <c r="K71" s="114">
        <v>-59</v>
      </c>
      <c r="L71" s="116">
        <v>-1.6842706251784185</v>
      </c>
    </row>
    <row r="72" spans="1:12" s="110" customFormat="1" ht="15" customHeight="1" x14ac:dyDescent="0.2">
      <c r="A72" s="120"/>
      <c r="B72" s="119"/>
      <c r="C72" s="258"/>
      <c r="D72" s="267" t="s">
        <v>198</v>
      </c>
      <c r="E72" s="113">
        <v>52.961672473867594</v>
      </c>
      <c r="F72" s="115">
        <v>1824</v>
      </c>
      <c r="G72" s="114">
        <v>1888</v>
      </c>
      <c r="H72" s="114">
        <v>1870</v>
      </c>
      <c r="I72" s="114">
        <v>1869</v>
      </c>
      <c r="J72" s="140">
        <v>1849</v>
      </c>
      <c r="K72" s="114">
        <v>-25</v>
      </c>
      <c r="L72" s="116">
        <v>-1.3520822065981613</v>
      </c>
    </row>
    <row r="73" spans="1:12" s="110" customFormat="1" ht="15" customHeight="1" x14ac:dyDescent="0.2">
      <c r="A73" s="120"/>
      <c r="B73" s="119"/>
      <c r="C73" s="258"/>
      <c r="D73" s="267" t="s">
        <v>199</v>
      </c>
      <c r="E73" s="113">
        <v>47.038327526132406</v>
      </c>
      <c r="F73" s="115">
        <v>1620</v>
      </c>
      <c r="G73" s="114">
        <v>1703</v>
      </c>
      <c r="H73" s="114">
        <v>1685</v>
      </c>
      <c r="I73" s="114">
        <v>1673</v>
      </c>
      <c r="J73" s="140">
        <v>1654</v>
      </c>
      <c r="K73" s="114">
        <v>-34</v>
      </c>
      <c r="L73" s="116">
        <v>-2.0556227327690446</v>
      </c>
    </row>
    <row r="74" spans="1:12" s="110" customFormat="1" ht="15" customHeight="1" x14ac:dyDescent="0.2">
      <c r="A74" s="120"/>
      <c r="B74" s="119"/>
      <c r="C74" s="258"/>
      <c r="D74" s="110" t="s">
        <v>204</v>
      </c>
      <c r="E74" s="113">
        <v>10.306058713304186</v>
      </c>
      <c r="F74" s="115">
        <v>495</v>
      </c>
      <c r="G74" s="114">
        <v>478</v>
      </c>
      <c r="H74" s="114">
        <v>470</v>
      </c>
      <c r="I74" s="114">
        <v>471</v>
      </c>
      <c r="J74" s="140">
        <v>473</v>
      </c>
      <c r="K74" s="114">
        <v>22</v>
      </c>
      <c r="L74" s="116">
        <v>4.6511627906976747</v>
      </c>
    </row>
    <row r="75" spans="1:12" s="110" customFormat="1" ht="15" customHeight="1" x14ac:dyDescent="0.2">
      <c r="A75" s="120"/>
      <c r="B75" s="119"/>
      <c r="C75" s="258"/>
      <c r="D75" s="267" t="s">
        <v>198</v>
      </c>
      <c r="E75" s="113">
        <v>66.868686868686865</v>
      </c>
      <c r="F75" s="115">
        <v>331</v>
      </c>
      <c r="G75" s="114">
        <v>320</v>
      </c>
      <c r="H75" s="114">
        <v>319</v>
      </c>
      <c r="I75" s="114">
        <v>324</v>
      </c>
      <c r="J75" s="140">
        <v>327</v>
      </c>
      <c r="K75" s="114">
        <v>4</v>
      </c>
      <c r="L75" s="116">
        <v>1.2232415902140672</v>
      </c>
    </row>
    <row r="76" spans="1:12" s="110" customFormat="1" ht="15" customHeight="1" x14ac:dyDescent="0.2">
      <c r="A76" s="120"/>
      <c r="B76" s="119"/>
      <c r="C76" s="258"/>
      <c r="D76" s="267" t="s">
        <v>199</v>
      </c>
      <c r="E76" s="113">
        <v>33.131313131313128</v>
      </c>
      <c r="F76" s="115">
        <v>164</v>
      </c>
      <c r="G76" s="114">
        <v>158</v>
      </c>
      <c r="H76" s="114">
        <v>151</v>
      </c>
      <c r="I76" s="114">
        <v>147</v>
      </c>
      <c r="J76" s="140">
        <v>146</v>
      </c>
      <c r="K76" s="114">
        <v>18</v>
      </c>
      <c r="L76" s="116">
        <v>12.328767123287671</v>
      </c>
    </row>
    <row r="77" spans="1:12" s="110" customFormat="1" ht="15" customHeight="1" x14ac:dyDescent="0.2">
      <c r="A77" s="534"/>
      <c r="B77" s="119" t="s">
        <v>205</v>
      </c>
      <c r="C77" s="268"/>
      <c r="D77" s="182"/>
      <c r="E77" s="113">
        <v>7.148059055900073</v>
      </c>
      <c r="F77" s="115">
        <v>3239</v>
      </c>
      <c r="G77" s="114">
        <v>3326</v>
      </c>
      <c r="H77" s="114">
        <v>3413</v>
      </c>
      <c r="I77" s="114">
        <v>3377</v>
      </c>
      <c r="J77" s="140">
        <v>3346</v>
      </c>
      <c r="K77" s="114">
        <v>-107</v>
      </c>
      <c r="L77" s="116">
        <v>-3.1978481769276748</v>
      </c>
    </row>
    <row r="78" spans="1:12" s="110" customFormat="1" ht="15" customHeight="1" x14ac:dyDescent="0.2">
      <c r="A78" s="120"/>
      <c r="B78" s="119"/>
      <c r="C78" s="268" t="s">
        <v>106</v>
      </c>
      <c r="D78" s="182"/>
      <c r="E78" s="113">
        <v>51.836986724297624</v>
      </c>
      <c r="F78" s="115">
        <v>1679</v>
      </c>
      <c r="G78" s="114">
        <v>1710</v>
      </c>
      <c r="H78" s="114">
        <v>1775</v>
      </c>
      <c r="I78" s="114">
        <v>1742</v>
      </c>
      <c r="J78" s="140">
        <v>1716</v>
      </c>
      <c r="K78" s="114">
        <v>-37</v>
      </c>
      <c r="L78" s="116">
        <v>-2.1561771561771561</v>
      </c>
    </row>
    <row r="79" spans="1:12" s="110" customFormat="1" ht="15" customHeight="1" x14ac:dyDescent="0.2">
      <c r="A79" s="123"/>
      <c r="B79" s="124"/>
      <c r="C79" s="260" t="s">
        <v>107</v>
      </c>
      <c r="D79" s="261"/>
      <c r="E79" s="125">
        <v>48.163013275702376</v>
      </c>
      <c r="F79" s="143">
        <v>1560</v>
      </c>
      <c r="G79" s="144">
        <v>1616</v>
      </c>
      <c r="H79" s="144">
        <v>1638</v>
      </c>
      <c r="I79" s="144">
        <v>1635</v>
      </c>
      <c r="J79" s="145">
        <v>1630</v>
      </c>
      <c r="K79" s="144">
        <v>-70</v>
      </c>
      <c r="L79" s="146">
        <v>-4.294478527607362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45313</v>
      </c>
      <c r="E11" s="114">
        <v>46219</v>
      </c>
      <c r="F11" s="114">
        <v>46437</v>
      </c>
      <c r="G11" s="114">
        <v>45617</v>
      </c>
      <c r="H11" s="140">
        <v>45546</v>
      </c>
      <c r="I11" s="115">
        <v>-233</v>
      </c>
      <c r="J11" s="116">
        <v>-0.51157071971193957</v>
      </c>
    </row>
    <row r="12" spans="1:15" s="110" customFormat="1" ht="24.95" customHeight="1" x14ac:dyDescent="0.2">
      <c r="A12" s="193" t="s">
        <v>132</v>
      </c>
      <c r="B12" s="194" t="s">
        <v>133</v>
      </c>
      <c r="C12" s="113">
        <v>0.50978747820713699</v>
      </c>
      <c r="D12" s="115">
        <v>231</v>
      </c>
      <c r="E12" s="114">
        <v>224</v>
      </c>
      <c r="F12" s="114">
        <v>239</v>
      </c>
      <c r="G12" s="114">
        <v>246</v>
      </c>
      <c r="H12" s="140">
        <v>236</v>
      </c>
      <c r="I12" s="115">
        <v>-5</v>
      </c>
      <c r="J12" s="116">
        <v>-2.1186440677966103</v>
      </c>
    </row>
    <row r="13" spans="1:15" s="110" customFormat="1" ht="24.95" customHeight="1" x14ac:dyDescent="0.2">
      <c r="A13" s="193" t="s">
        <v>134</v>
      </c>
      <c r="B13" s="199" t="s">
        <v>214</v>
      </c>
      <c r="C13" s="113">
        <v>3.0454836360426367</v>
      </c>
      <c r="D13" s="115">
        <v>1380</v>
      </c>
      <c r="E13" s="114">
        <v>1370</v>
      </c>
      <c r="F13" s="114">
        <v>1377</v>
      </c>
      <c r="G13" s="114">
        <v>1362</v>
      </c>
      <c r="H13" s="140">
        <v>1353</v>
      </c>
      <c r="I13" s="115">
        <v>27</v>
      </c>
      <c r="J13" s="116">
        <v>1.9955654101995566</v>
      </c>
    </row>
    <row r="14" spans="1:15" s="287" customFormat="1" ht="24" customHeight="1" x14ac:dyDescent="0.2">
      <c r="A14" s="193" t="s">
        <v>215</v>
      </c>
      <c r="B14" s="199" t="s">
        <v>137</v>
      </c>
      <c r="C14" s="113">
        <v>17.334981131242689</v>
      </c>
      <c r="D14" s="115">
        <v>7855</v>
      </c>
      <c r="E14" s="114">
        <v>7868</v>
      </c>
      <c r="F14" s="114">
        <v>7986</v>
      </c>
      <c r="G14" s="114">
        <v>7858</v>
      </c>
      <c r="H14" s="140">
        <v>7941</v>
      </c>
      <c r="I14" s="115">
        <v>-86</v>
      </c>
      <c r="J14" s="116">
        <v>-1.0829870293413928</v>
      </c>
      <c r="K14" s="110"/>
      <c r="L14" s="110"/>
      <c r="M14" s="110"/>
      <c r="N14" s="110"/>
      <c r="O14" s="110"/>
    </row>
    <row r="15" spans="1:15" s="110" customFormat="1" ht="24.75" customHeight="1" x14ac:dyDescent="0.2">
      <c r="A15" s="193" t="s">
        <v>216</v>
      </c>
      <c r="B15" s="199" t="s">
        <v>217</v>
      </c>
      <c r="C15" s="113">
        <v>2.2598371328316378</v>
      </c>
      <c r="D15" s="115">
        <v>1024</v>
      </c>
      <c r="E15" s="114">
        <v>1041</v>
      </c>
      <c r="F15" s="114">
        <v>1040</v>
      </c>
      <c r="G15" s="114">
        <v>1020</v>
      </c>
      <c r="H15" s="140">
        <v>1070</v>
      </c>
      <c r="I15" s="115">
        <v>-46</v>
      </c>
      <c r="J15" s="116">
        <v>-4.2990654205607477</v>
      </c>
    </row>
    <row r="16" spans="1:15" s="287" customFormat="1" ht="24.95" customHeight="1" x14ac:dyDescent="0.2">
      <c r="A16" s="193" t="s">
        <v>218</v>
      </c>
      <c r="B16" s="199" t="s">
        <v>141</v>
      </c>
      <c r="C16" s="113">
        <v>6.3293094696886101</v>
      </c>
      <c r="D16" s="115">
        <v>2868</v>
      </c>
      <c r="E16" s="114">
        <v>2809</v>
      </c>
      <c r="F16" s="114">
        <v>2851</v>
      </c>
      <c r="G16" s="114">
        <v>2815</v>
      </c>
      <c r="H16" s="140">
        <v>2827</v>
      </c>
      <c r="I16" s="115">
        <v>41</v>
      </c>
      <c r="J16" s="116">
        <v>1.4503006720905554</v>
      </c>
      <c r="K16" s="110"/>
      <c r="L16" s="110"/>
      <c r="M16" s="110"/>
      <c r="N16" s="110"/>
      <c r="O16" s="110"/>
    </row>
    <row r="17" spans="1:15" s="110" customFormat="1" ht="24.95" customHeight="1" x14ac:dyDescent="0.2">
      <c r="A17" s="193" t="s">
        <v>219</v>
      </c>
      <c r="B17" s="199" t="s">
        <v>220</v>
      </c>
      <c r="C17" s="113">
        <v>8.7458345287224422</v>
      </c>
      <c r="D17" s="115">
        <v>3963</v>
      </c>
      <c r="E17" s="114">
        <v>4018</v>
      </c>
      <c r="F17" s="114">
        <v>4095</v>
      </c>
      <c r="G17" s="114">
        <v>4023</v>
      </c>
      <c r="H17" s="140">
        <v>4044</v>
      </c>
      <c r="I17" s="115">
        <v>-81</v>
      </c>
      <c r="J17" s="116">
        <v>-2.0029673590504453</v>
      </c>
    </row>
    <row r="18" spans="1:15" s="287" customFormat="1" ht="24.95" customHeight="1" x14ac:dyDescent="0.2">
      <c r="A18" s="201" t="s">
        <v>144</v>
      </c>
      <c r="B18" s="202" t="s">
        <v>145</v>
      </c>
      <c r="C18" s="113">
        <v>5.7466952088804542</v>
      </c>
      <c r="D18" s="115">
        <v>2604</v>
      </c>
      <c r="E18" s="114">
        <v>2668</v>
      </c>
      <c r="F18" s="114">
        <v>2752</v>
      </c>
      <c r="G18" s="114">
        <v>2650</v>
      </c>
      <c r="H18" s="140">
        <v>2590</v>
      </c>
      <c r="I18" s="115">
        <v>14</v>
      </c>
      <c r="J18" s="116">
        <v>0.54054054054054057</v>
      </c>
      <c r="K18" s="110"/>
      <c r="L18" s="110"/>
      <c r="M18" s="110"/>
      <c r="N18" s="110"/>
      <c r="O18" s="110"/>
    </row>
    <row r="19" spans="1:15" s="110" customFormat="1" ht="24.95" customHeight="1" x14ac:dyDescent="0.2">
      <c r="A19" s="193" t="s">
        <v>146</v>
      </c>
      <c r="B19" s="199" t="s">
        <v>147</v>
      </c>
      <c r="C19" s="113">
        <v>14.315979961600423</v>
      </c>
      <c r="D19" s="115">
        <v>6487</v>
      </c>
      <c r="E19" s="114">
        <v>6558</v>
      </c>
      <c r="F19" s="114">
        <v>6578</v>
      </c>
      <c r="G19" s="114">
        <v>6428</v>
      </c>
      <c r="H19" s="140">
        <v>6462</v>
      </c>
      <c r="I19" s="115">
        <v>25</v>
      </c>
      <c r="J19" s="116">
        <v>0.38687712782420303</v>
      </c>
    </row>
    <row r="20" spans="1:15" s="287" customFormat="1" ht="24.95" customHeight="1" x14ac:dyDescent="0.2">
      <c r="A20" s="193" t="s">
        <v>148</v>
      </c>
      <c r="B20" s="199" t="s">
        <v>149</v>
      </c>
      <c r="C20" s="113">
        <v>4.6565003420651907</v>
      </c>
      <c r="D20" s="115">
        <v>2110</v>
      </c>
      <c r="E20" s="114">
        <v>2152</v>
      </c>
      <c r="F20" s="114">
        <v>2140</v>
      </c>
      <c r="G20" s="114">
        <v>2123</v>
      </c>
      <c r="H20" s="140">
        <v>2183</v>
      </c>
      <c r="I20" s="115">
        <v>-73</v>
      </c>
      <c r="J20" s="116">
        <v>-3.3440219880897848</v>
      </c>
      <c r="K20" s="110"/>
      <c r="L20" s="110"/>
      <c r="M20" s="110"/>
      <c r="N20" s="110"/>
      <c r="O20" s="110"/>
    </row>
    <row r="21" spans="1:15" s="110" customFormat="1" ht="24.95" customHeight="1" x14ac:dyDescent="0.2">
      <c r="A21" s="201" t="s">
        <v>150</v>
      </c>
      <c r="B21" s="202" t="s">
        <v>151</v>
      </c>
      <c r="C21" s="113">
        <v>6.4705492904905872</v>
      </c>
      <c r="D21" s="115">
        <v>2932</v>
      </c>
      <c r="E21" s="114">
        <v>3065</v>
      </c>
      <c r="F21" s="114">
        <v>3023</v>
      </c>
      <c r="G21" s="114">
        <v>2962</v>
      </c>
      <c r="H21" s="140">
        <v>2923</v>
      </c>
      <c r="I21" s="115">
        <v>9</v>
      </c>
      <c r="J21" s="116">
        <v>0.30790283954840919</v>
      </c>
    </row>
    <row r="22" spans="1:15" s="110" customFormat="1" ht="24.95" customHeight="1" x14ac:dyDescent="0.2">
      <c r="A22" s="201" t="s">
        <v>152</v>
      </c>
      <c r="B22" s="199" t="s">
        <v>153</v>
      </c>
      <c r="C22" s="113">
        <v>0.88936949661245113</v>
      </c>
      <c r="D22" s="115">
        <v>403</v>
      </c>
      <c r="E22" s="114">
        <v>409</v>
      </c>
      <c r="F22" s="114">
        <v>410</v>
      </c>
      <c r="G22" s="114">
        <v>398</v>
      </c>
      <c r="H22" s="140">
        <v>400</v>
      </c>
      <c r="I22" s="115">
        <v>3</v>
      </c>
      <c r="J22" s="116">
        <v>0.75</v>
      </c>
    </row>
    <row r="23" spans="1:15" s="110" customFormat="1" ht="24.95" customHeight="1" x14ac:dyDescent="0.2">
      <c r="A23" s="193" t="s">
        <v>154</v>
      </c>
      <c r="B23" s="199" t="s">
        <v>155</v>
      </c>
      <c r="C23" s="113">
        <v>1.8118420762253657</v>
      </c>
      <c r="D23" s="115">
        <v>821</v>
      </c>
      <c r="E23" s="114">
        <v>832</v>
      </c>
      <c r="F23" s="114">
        <v>840</v>
      </c>
      <c r="G23" s="114">
        <v>815</v>
      </c>
      <c r="H23" s="140">
        <v>826</v>
      </c>
      <c r="I23" s="115">
        <v>-5</v>
      </c>
      <c r="J23" s="116">
        <v>-0.60532687651331718</v>
      </c>
    </row>
    <row r="24" spans="1:15" s="110" customFormat="1" ht="24.95" customHeight="1" x14ac:dyDescent="0.2">
      <c r="A24" s="193" t="s">
        <v>156</v>
      </c>
      <c r="B24" s="199" t="s">
        <v>221</v>
      </c>
      <c r="C24" s="113">
        <v>5.7820051640809478</v>
      </c>
      <c r="D24" s="115">
        <v>2620</v>
      </c>
      <c r="E24" s="114">
        <v>2661</v>
      </c>
      <c r="F24" s="114">
        <v>2677</v>
      </c>
      <c r="G24" s="114">
        <v>2640</v>
      </c>
      <c r="H24" s="140">
        <v>2632</v>
      </c>
      <c r="I24" s="115">
        <v>-12</v>
      </c>
      <c r="J24" s="116">
        <v>-0.45592705167173253</v>
      </c>
    </row>
    <row r="25" spans="1:15" s="110" customFormat="1" ht="24.95" customHeight="1" x14ac:dyDescent="0.2">
      <c r="A25" s="193" t="s">
        <v>222</v>
      </c>
      <c r="B25" s="204" t="s">
        <v>159</v>
      </c>
      <c r="C25" s="113">
        <v>3.3765144660472712</v>
      </c>
      <c r="D25" s="115">
        <v>1530</v>
      </c>
      <c r="E25" s="114">
        <v>1531</v>
      </c>
      <c r="F25" s="114">
        <v>1569</v>
      </c>
      <c r="G25" s="114">
        <v>1536</v>
      </c>
      <c r="H25" s="140">
        <v>1504</v>
      </c>
      <c r="I25" s="115">
        <v>26</v>
      </c>
      <c r="J25" s="116">
        <v>1.7287234042553192</v>
      </c>
    </row>
    <row r="26" spans="1:15" s="110" customFormat="1" ht="24.95" customHeight="1" x14ac:dyDescent="0.2">
      <c r="A26" s="201">
        <v>782.78300000000002</v>
      </c>
      <c r="B26" s="203" t="s">
        <v>160</v>
      </c>
      <c r="C26" s="113">
        <v>0.74371593141041203</v>
      </c>
      <c r="D26" s="115">
        <v>337</v>
      </c>
      <c r="E26" s="114">
        <v>358</v>
      </c>
      <c r="F26" s="114">
        <v>360</v>
      </c>
      <c r="G26" s="114">
        <v>351</v>
      </c>
      <c r="H26" s="140">
        <v>321</v>
      </c>
      <c r="I26" s="115">
        <v>16</v>
      </c>
      <c r="J26" s="116">
        <v>4.9844236760124607</v>
      </c>
    </row>
    <row r="27" spans="1:15" s="110" customFormat="1" ht="24.95" customHeight="1" x14ac:dyDescent="0.2">
      <c r="A27" s="193" t="s">
        <v>161</v>
      </c>
      <c r="B27" s="199" t="s">
        <v>223</v>
      </c>
      <c r="C27" s="113">
        <v>5.1773221812724826</v>
      </c>
      <c r="D27" s="115">
        <v>2346</v>
      </c>
      <c r="E27" s="114">
        <v>2360</v>
      </c>
      <c r="F27" s="114">
        <v>2363</v>
      </c>
      <c r="G27" s="114">
        <v>2327</v>
      </c>
      <c r="H27" s="140">
        <v>2316</v>
      </c>
      <c r="I27" s="115">
        <v>30</v>
      </c>
      <c r="J27" s="116">
        <v>1.2953367875647668</v>
      </c>
    </row>
    <row r="28" spans="1:15" s="110" customFormat="1" ht="24.95" customHeight="1" x14ac:dyDescent="0.2">
      <c r="A28" s="193" t="s">
        <v>163</v>
      </c>
      <c r="B28" s="199" t="s">
        <v>164</v>
      </c>
      <c r="C28" s="113">
        <v>6.3756537858892592</v>
      </c>
      <c r="D28" s="115">
        <v>2889</v>
      </c>
      <c r="E28" s="114">
        <v>2930</v>
      </c>
      <c r="F28" s="114">
        <v>2866</v>
      </c>
      <c r="G28" s="114">
        <v>2815</v>
      </c>
      <c r="H28" s="140">
        <v>2798</v>
      </c>
      <c r="I28" s="115">
        <v>91</v>
      </c>
      <c r="J28" s="116">
        <v>3.252323087919943</v>
      </c>
    </row>
    <row r="29" spans="1:15" s="110" customFormat="1" ht="24.95" customHeight="1" x14ac:dyDescent="0.2">
      <c r="A29" s="193">
        <v>86</v>
      </c>
      <c r="B29" s="199" t="s">
        <v>165</v>
      </c>
      <c r="C29" s="113">
        <v>9.783064462736963</v>
      </c>
      <c r="D29" s="115">
        <v>4433</v>
      </c>
      <c r="E29" s="114">
        <v>4453</v>
      </c>
      <c r="F29" s="114">
        <v>4470</v>
      </c>
      <c r="G29" s="114">
        <v>4411</v>
      </c>
      <c r="H29" s="140">
        <v>4399</v>
      </c>
      <c r="I29" s="115">
        <v>34</v>
      </c>
      <c r="J29" s="116">
        <v>0.77290293248465558</v>
      </c>
    </row>
    <row r="30" spans="1:15" s="110" customFormat="1" ht="24.95" customHeight="1" x14ac:dyDescent="0.2">
      <c r="A30" s="193">
        <v>87.88</v>
      </c>
      <c r="B30" s="204" t="s">
        <v>166</v>
      </c>
      <c r="C30" s="113">
        <v>10.0214066603403</v>
      </c>
      <c r="D30" s="115">
        <v>4541</v>
      </c>
      <c r="E30" s="114">
        <v>4997</v>
      </c>
      <c r="F30" s="114">
        <v>4982</v>
      </c>
      <c r="G30" s="114">
        <v>4910</v>
      </c>
      <c r="H30" s="140">
        <v>4913</v>
      </c>
      <c r="I30" s="115">
        <v>-372</v>
      </c>
      <c r="J30" s="116">
        <v>-7.5717484225524121</v>
      </c>
    </row>
    <row r="31" spans="1:15" s="110" customFormat="1" ht="24.95" customHeight="1" x14ac:dyDescent="0.2">
      <c r="A31" s="193" t="s">
        <v>167</v>
      </c>
      <c r="B31" s="199" t="s">
        <v>168</v>
      </c>
      <c r="C31" s="113">
        <v>3.9591287268554276</v>
      </c>
      <c r="D31" s="115">
        <v>1794</v>
      </c>
      <c r="E31" s="114">
        <v>1783</v>
      </c>
      <c r="F31" s="114">
        <v>1805</v>
      </c>
      <c r="G31" s="114">
        <v>1785</v>
      </c>
      <c r="H31" s="140">
        <v>1749</v>
      </c>
      <c r="I31" s="115">
        <v>45</v>
      </c>
      <c r="J31" s="116">
        <v>2.5728987993138936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0.50978747820713699</v>
      </c>
      <c r="D34" s="115">
        <v>231</v>
      </c>
      <c r="E34" s="114">
        <v>224</v>
      </c>
      <c r="F34" s="114">
        <v>239</v>
      </c>
      <c r="G34" s="114">
        <v>246</v>
      </c>
      <c r="H34" s="140">
        <v>236</v>
      </c>
      <c r="I34" s="115">
        <v>-5</v>
      </c>
      <c r="J34" s="116">
        <v>-2.1186440677966103</v>
      </c>
    </row>
    <row r="35" spans="1:10" s="110" customFormat="1" ht="24.95" customHeight="1" x14ac:dyDescent="0.2">
      <c r="A35" s="292" t="s">
        <v>171</v>
      </c>
      <c r="B35" s="293" t="s">
        <v>172</v>
      </c>
      <c r="C35" s="113">
        <v>26.127159976165782</v>
      </c>
      <c r="D35" s="115">
        <v>11839</v>
      </c>
      <c r="E35" s="114">
        <v>11906</v>
      </c>
      <c r="F35" s="114">
        <v>12115</v>
      </c>
      <c r="G35" s="114">
        <v>11870</v>
      </c>
      <c r="H35" s="140">
        <v>11884</v>
      </c>
      <c r="I35" s="115">
        <v>-45</v>
      </c>
      <c r="J35" s="116">
        <v>-0.37866038370918881</v>
      </c>
    </row>
    <row r="36" spans="1:10" s="110" customFormat="1" ht="24.95" customHeight="1" x14ac:dyDescent="0.2">
      <c r="A36" s="294" t="s">
        <v>173</v>
      </c>
      <c r="B36" s="295" t="s">
        <v>174</v>
      </c>
      <c r="C36" s="125">
        <v>73.363052545627085</v>
      </c>
      <c r="D36" s="143">
        <v>33243</v>
      </c>
      <c r="E36" s="144">
        <v>34089</v>
      </c>
      <c r="F36" s="144">
        <v>34083</v>
      </c>
      <c r="G36" s="144">
        <v>33501</v>
      </c>
      <c r="H36" s="145">
        <v>33426</v>
      </c>
      <c r="I36" s="143">
        <v>-183</v>
      </c>
      <c r="J36" s="146">
        <v>-0.54747801112906125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2020-09-25T06:47:31Z</dcterms:created>
  <dcterms:modified xsi:type="dcterms:W3CDTF">2020-09-28T08:06:14Z</dcterms:modified>
</cp:coreProperties>
</file>